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ubo_h\Desktop\鹿児島県介護予防・日常生活圏域ニーズ調査・高齢者実態調査\基本クロス\"/>
    </mc:Choice>
  </mc:AlternateContent>
  <bookViews>
    <workbookView xWindow="0" yWindow="0" windowWidth="20430" windowHeight="4860" tabRatio="866"/>
  </bookViews>
  <sheets>
    <sheet name="目次" sheetId="119" r:id="rId1"/>
    <sheet name="問0-1" sheetId="1" r:id="rId2"/>
    <sheet name="問0-2" sheetId="2" r:id="rId3"/>
    <sheet name="問0-3" sheetId="3" r:id="rId4"/>
    <sheet name="問1-1-ニ" sheetId="4" r:id="rId5"/>
    <sheet name="問1-2-ニ" sheetId="5" r:id="rId6"/>
    <sheet name="問1-2-1-分複-ニ" sheetId="6" r:id="rId7"/>
    <sheet name="問1-2-2-分複-ニ" sheetId="7" r:id="rId8"/>
    <sheet name="問1-3-ニ" sheetId="8" r:id="rId9"/>
    <sheet name="問1-4-ニ" sheetId="9" r:id="rId10"/>
    <sheet name="問2-1-ニ" sheetId="10" r:id="rId11"/>
    <sheet name="問2-2-ニ" sheetId="11" r:id="rId12"/>
    <sheet name="問2-3-ニ" sheetId="12" r:id="rId13"/>
    <sheet name="問2-4-ニ" sheetId="13" r:id="rId14"/>
    <sheet name="問2-5-ニ" sheetId="14" r:id="rId15"/>
    <sheet name="問2-6-ニ" sheetId="15" r:id="rId16"/>
    <sheet name="問2-7-ニ" sheetId="16" r:id="rId17"/>
    <sheet name="問2-8-ニ" sheetId="17" r:id="rId18"/>
    <sheet name="問2-8-1-分複-ニ" sheetId="18" r:id="rId19"/>
    <sheet name="問3-1-1-ニ" sheetId="19" r:id="rId20"/>
    <sheet name="問3-1-2-ニ" sheetId="20" r:id="rId21"/>
    <sheet name="問3-2-ニ" sheetId="21" r:id="rId22"/>
    <sheet name="問3-3-ニ" sheetId="22" r:id="rId23"/>
    <sheet name="問3-4-ニ" sheetId="23" r:id="rId24"/>
    <sheet name="問3-5-ニ" sheetId="24" r:id="rId25"/>
    <sheet name="問3-6-ニ" sheetId="25" r:id="rId26"/>
    <sheet name="問3-6-1-分-ニ" sheetId="26" r:id="rId27"/>
    <sheet name="問3-7-ニ" sheetId="27" r:id="rId28"/>
    <sheet name="問3-8-ニ" sheetId="28" r:id="rId29"/>
    <sheet name="問4-1-ニ" sheetId="29" r:id="rId30"/>
    <sheet name="問4-2-ニ" sheetId="30" r:id="rId31"/>
    <sheet name="問4-3-ニ" sheetId="31" r:id="rId32"/>
    <sheet name="問4-4-ニ" sheetId="32" r:id="rId33"/>
    <sheet name="問4-5-ニ" sheetId="33" r:id="rId34"/>
    <sheet name="問4-6-ニ" sheetId="34" r:id="rId35"/>
    <sheet name="問4-7-ニ" sheetId="35" r:id="rId36"/>
    <sheet name="問4-8-ニ" sheetId="36" r:id="rId37"/>
    <sheet name="問4-9-ニ" sheetId="37" r:id="rId38"/>
    <sheet name="問5-1-①-ニ" sheetId="38" r:id="rId39"/>
    <sheet name="問5-1-②-ニ" sheetId="39" r:id="rId40"/>
    <sheet name="問5-1-③-ニ" sheetId="40" r:id="rId41"/>
    <sheet name="問5-1-④-ニ" sheetId="41" r:id="rId42"/>
    <sheet name="問5-1-⑤-ニ" sheetId="42" r:id="rId43"/>
    <sheet name="問5-1-⑥-ニ" sheetId="43" r:id="rId44"/>
    <sheet name="問5-1-⑦-ニ" sheetId="44" r:id="rId45"/>
    <sheet name="問5-1-⑧-ニ" sheetId="45" r:id="rId46"/>
    <sheet name="問5-2-ニ" sheetId="46" r:id="rId47"/>
    <sheet name="問5-3-ニ" sheetId="47" r:id="rId48"/>
    <sheet name="問6-1-複-ニ" sheetId="48" r:id="rId49"/>
    <sheet name="問6-2-複-ニ" sheetId="49" r:id="rId50"/>
    <sheet name="問6-3-複-ニ" sheetId="50" r:id="rId51"/>
    <sheet name="問6-4-複-ニ" sheetId="51" r:id="rId52"/>
    <sheet name="問6-5-複-ニ" sheetId="52" r:id="rId53"/>
    <sheet name="問6-6-ニ" sheetId="53" r:id="rId54"/>
    <sheet name="問6-7-ニ" sheetId="54" r:id="rId55"/>
    <sheet name="問7-1-ニ" sheetId="55" r:id="rId56"/>
    <sheet name="問7-2-ニ" sheetId="56" r:id="rId57"/>
    <sheet name="問7-3-ニ" sheetId="57" r:id="rId58"/>
    <sheet name="問7-4-ニ" sheetId="58" r:id="rId59"/>
    <sheet name="問7-5-ニ" sheetId="59" r:id="rId60"/>
    <sheet name="問7-6-複-ニ" sheetId="118" r:id="rId61"/>
    <sheet name="問8-1-二" sheetId="120" r:id="rId62"/>
    <sheet name="問8-2-二" sheetId="121" r:id="rId63"/>
    <sheet name="問1-高" sheetId="76" r:id="rId64"/>
    <sheet name="問2-分-高" sheetId="77" r:id="rId65"/>
    <sheet name="問3-分-高" sheetId="78" r:id="rId66"/>
    <sheet name="問4-分-高" sheetId="79" r:id="rId67"/>
    <sheet name="問5-分複-高" sheetId="80" r:id="rId68"/>
    <sheet name="問6-分複-高" sheetId="81" r:id="rId69"/>
    <sheet name="問7-複-高" sheetId="82" r:id="rId70"/>
    <sheet name="問8-複-高" sheetId="83" r:id="rId71"/>
    <sheet name="問9-複-高" sheetId="84" r:id="rId72"/>
    <sheet name="問10-高" sheetId="85" r:id="rId73"/>
    <sheet name="問11-高" sheetId="86" r:id="rId74"/>
    <sheet name="問12-分-高" sheetId="87" r:id="rId75"/>
    <sheet name="問13-分複-高" sheetId="88" r:id="rId76"/>
    <sheet name="問14-分複-高" sheetId="89" r:id="rId77"/>
    <sheet name="問15-分複-高" sheetId="90" r:id="rId78"/>
    <sheet name="問16-複-高" sheetId="91" r:id="rId79"/>
    <sheet name="問17-複-高" sheetId="92" r:id="rId80"/>
    <sheet name="問18-1-複-高" sheetId="93" r:id="rId81"/>
    <sheet name="問18-2-複-高" sheetId="94" r:id="rId82"/>
    <sheet name="問19-高" sheetId="95" r:id="rId83"/>
    <sheet name="問20-複-高" sheetId="96" r:id="rId84"/>
    <sheet name="問21-複-高" sheetId="97" r:id="rId85"/>
    <sheet name="問22-高" sheetId="98" r:id="rId86"/>
    <sheet name="問23-高" sheetId="99" r:id="rId87"/>
    <sheet name="問24-高" sheetId="100" r:id="rId88"/>
    <sheet name="問25-分複-高" sheetId="101" r:id="rId89"/>
    <sheet name="問26-分複-高" sheetId="102" r:id="rId90"/>
    <sheet name="問27-分-高" sheetId="103" r:id="rId91"/>
    <sheet name="問28-複-高" sheetId="104" r:id="rId92"/>
    <sheet name="問29-1-複-高" sheetId="105" r:id="rId93"/>
    <sheet name="問29-2-複-高" sheetId="106" r:id="rId94"/>
    <sheet name="問30-複-高" sheetId="107" r:id="rId95"/>
    <sheet name="問31-高" sheetId="108" r:id="rId96"/>
    <sheet name="問32-分複-高" sheetId="109" r:id="rId97"/>
    <sheet name="問33-分複-高" sheetId="110" r:id="rId98"/>
    <sheet name="問34-複-高" sheetId="111" r:id="rId99"/>
    <sheet name="問35-複-高" sheetId="112" r:id="rId100"/>
    <sheet name="問36-高" sheetId="113" r:id="rId101"/>
    <sheet name="問37-高" sheetId="114" r:id="rId102"/>
    <sheet name="問38-高" sheetId="115" r:id="rId103"/>
    <sheet name="問39-高" sheetId="116" r:id="rId104"/>
    <sheet name="問40-複-高" sheetId="117" r:id="rId105"/>
  </sheets>
  <definedNames>
    <definedName name="anslist_在宅要介護者">#REF!</definedName>
    <definedName name="qlist_在宅要介護者">#REF!</definedName>
    <definedName name="sheetlist_在宅要介護者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19" l="1"/>
  <c r="B62" i="119"/>
  <c r="B105" i="119" l="1"/>
  <c r="B78" i="119"/>
  <c r="B75" i="119"/>
  <c r="B74" i="119"/>
  <c r="B104" i="119" l="1"/>
  <c r="B100" i="119"/>
  <c r="B98" i="119"/>
  <c r="B96" i="119"/>
  <c r="B95" i="119"/>
  <c r="B94" i="119"/>
  <c r="B93" i="119"/>
  <c r="B92" i="119"/>
  <c r="B91" i="119"/>
  <c r="B90" i="119"/>
  <c r="B88" i="119"/>
  <c r="B85" i="119"/>
  <c r="B83" i="119"/>
  <c r="B82" i="119"/>
  <c r="B81" i="119"/>
  <c r="B80" i="119"/>
  <c r="B79" i="119"/>
  <c r="B72" i="119"/>
  <c r="B46" i="119"/>
  <c r="B45" i="119"/>
  <c r="B44" i="119"/>
  <c r="B42" i="119"/>
  <c r="B41" i="119"/>
  <c r="B40" i="119"/>
  <c r="B39" i="119"/>
  <c r="B43" i="119"/>
  <c r="B47" i="119"/>
  <c r="B8" i="119"/>
  <c r="B7" i="119"/>
  <c r="B103" i="119"/>
  <c r="B102" i="119"/>
  <c r="B101" i="119"/>
  <c r="B99" i="119"/>
  <c r="B97" i="119"/>
  <c r="B89" i="119"/>
  <c r="B87" i="119"/>
  <c r="B86" i="119"/>
  <c r="B84" i="119"/>
  <c r="B77" i="119"/>
  <c r="B76" i="119"/>
  <c r="B73" i="119"/>
  <c r="B71" i="119"/>
  <c r="B70" i="119"/>
  <c r="B69" i="119"/>
  <c r="B68" i="119"/>
  <c r="B67" i="119"/>
  <c r="B66" i="119"/>
  <c r="B65" i="119"/>
  <c r="B64" i="119"/>
  <c r="B61" i="119"/>
  <c r="B60" i="119"/>
  <c r="B59" i="119"/>
  <c r="B58" i="119"/>
  <c r="B57" i="119"/>
  <c r="B56" i="119"/>
  <c r="B55" i="119"/>
  <c r="B54" i="119"/>
  <c r="B53" i="119"/>
  <c r="B52" i="119"/>
  <c r="B51" i="119"/>
  <c r="B50" i="119"/>
  <c r="B49" i="119"/>
  <c r="B48" i="119"/>
  <c r="B38" i="119"/>
  <c r="B37" i="119"/>
  <c r="B36" i="119"/>
  <c r="B35" i="119"/>
  <c r="B34" i="119"/>
  <c r="B33" i="119"/>
  <c r="B32" i="119"/>
  <c r="B31" i="119"/>
  <c r="B30" i="119"/>
  <c r="B29" i="119"/>
  <c r="B28" i="119"/>
  <c r="B27" i="119"/>
  <c r="B26" i="119"/>
  <c r="B25" i="119"/>
  <c r="B24" i="119"/>
  <c r="B23" i="119"/>
  <c r="B22" i="119"/>
  <c r="B21" i="119"/>
  <c r="B20" i="119"/>
  <c r="B19" i="119"/>
  <c r="B18" i="119"/>
  <c r="B17" i="119"/>
  <c r="B16" i="119"/>
  <c r="B15" i="119"/>
  <c r="B14" i="119"/>
  <c r="B13" i="119"/>
  <c r="B12" i="119"/>
  <c r="B11" i="119"/>
  <c r="B10" i="119"/>
  <c r="B9" i="119"/>
  <c r="B6" i="119"/>
  <c r="B5" i="119"/>
  <c r="B4" i="119"/>
  <c r="B3" i="119"/>
  <c r="B2" i="119"/>
</calcChain>
</file>

<file path=xl/sharedStrings.xml><?xml version="1.0" encoding="utf-8"?>
<sst xmlns="http://schemas.openxmlformats.org/spreadsheetml/2006/main" count="7323" uniqueCount="934">
  <si>
    <t>男女</t>
  </si>
  <si>
    <t>男性</t>
  </si>
  <si>
    <t>女性</t>
  </si>
  <si>
    <t>年齢</t>
  </si>
  <si>
    <t>その他</t>
  </si>
  <si>
    <t>とてもよい</t>
  </si>
  <si>
    <t>まあよい</t>
  </si>
  <si>
    <t>あまりよくない</t>
  </si>
  <si>
    <t>よくない</t>
  </si>
  <si>
    <t>圏域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</si>
  <si>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</si>
  <si>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</si>
  <si>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</si>
  <si>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</si>
  <si>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</si>
  <si>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</si>
  <si>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</si>
  <si>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</si>
  <si>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</si>
  <si>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要支援１</t>
  </si>
  <si>
    <t>要支援２</t>
  </si>
  <si>
    <t>要介護１</t>
  </si>
  <si>
    <t>要介護２</t>
  </si>
  <si>
    <t>要介護３</t>
  </si>
  <si>
    <t>要介護５</t>
  </si>
  <si>
    <t>自立</t>
  </si>
  <si>
    <t>Ⅰ</t>
  </si>
  <si>
    <t>Ⅱａ</t>
  </si>
  <si>
    <t>Ⅱｂ</t>
  </si>
  <si>
    <t>Ⅲａ</t>
  </si>
  <si>
    <t>Ⅳ</t>
  </si>
  <si>
    <t>Ｍ</t>
  </si>
  <si>
    <t>不明</t>
  </si>
  <si>
    <t>介護・介助は必要ない</t>
  </si>
  <si>
    <t>できるけどしていない</t>
  </si>
  <si>
    <t>そのような人はいない</t>
  </si>
  <si>
    <t>もともと吸っていない</t>
  </si>
  <si>
    <t>高脂血症（脂質異常）</t>
  </si>
  <si>
    <t>外傷（転倒・骨折等）</t>
  </si>
  <si>
    <t>食事の準備（調理等）</t>
  </si>
  <si>
    <t>主な介護者が転職した</t>
  </si>
  <si>
    <t>脳血管疾患（脳卒中）</t>
  </si>
  <si>
    <t>あまり満足していない</t>
  </si>
  <si>
    <t>人と会ったり，外出したりする機会が増えた</t>
  </si>
  <si>
    <t>特に気をつけていない</t>
  </si>
  <si>
    <t>緊急に施設・病院への入所が必要になること</t>
  </si>
  <si>
    <t>買い物や通院に便利な市街地に住居を買って（借りて）移り住みた</t>
  </si>
  <si>
    <t>自然豊かで静かな環境の郊外に住居を買って（借りて）移り住みた</t>
  </si>
  <si>
    <t>高齢者対応の住宅やアパートに移り住みたい</t>
  </si>
  <si>
    <t>詳しく話し合っている</t>
  </si>
  <si>
    <t>だいたい理解している</t>
  </si>
  <si>
    <t>あまり理解していない</t>
  </si>
  <si>
    <t>在宅医療の提供体制（往診，訪問看護など）</t>
  </si>
  <si>
    <t>地域包括支援センター・市町村役場・保健所</t>
  </si>
  <si>
    <t>サービスの内容やケアプランについて，十分説明がなされていない</t>
  </si>
  <si>
    <t>認知症対応型通所介護</t>
  </si>
  <si>
    <t>上段：回答数
下段：構成比</t>
    <rPh sb="0" eb="2">
      <t>ジョウダン</t>
    </rPh>
    <rPh sb="3" eb="6">
      <t>カイトウスウ</t>
    </rPh>
    <rPh sb="7" eb="9">
      <t>ゲダン</t>
    </rPh>
    <rPh sb="10" eb="13">
      <t>コウセイヒ</t>
    </rPh>
    <phoneticPr fontId="2"/>
  </si>
  <si>
    <t>男女</t>
    <rPh sb="0" eb="2">
      <t>ダンジョ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</si>
  <si>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</si>
  <si>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</si>
  <si>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年齢</t>
    <rPh sb="0" eb="2">
      <t>ネンレイ</t>
    </rPh>
    <phoneticPr fontId="2"/>
  </si>
  <si>
    <t>世帯</t>
    <rPh sb="0" eb="2">
      <t>セタイ</t>
    </rPh>
    <phoneticPr fontId="2"/>
  </si>
  <si>
    <t>独居</t>
    <rPh sb="0" eb="2">
      <t>ドッキョ</t>
    </rPh>
    <phoneticPr fontId="2"/>
  </si>
  <si>
    <t>高齢夫婦</t>
    <rPh sb="0" eb="2">
      <t>コウレイ</t>
    </rPh>
    <rPh sb="2" eb="4">
      <t>フウフ</t>
    </rPh>
    <phoneticPr fontId="2"/>
  </si>
  <si>
    <t>夫婦</t>
    <rPh sb="0" eb="2">
      <t>フウフ</t>
    </rPh>
    <phoneticPr fontId="2"/>
  </si>
  <si>
    <t>子と同居</t>
    <rPh sb="0" eb="1">
      <t>コ</t>
    </rPh>
    <rPh sb="2" eb="4">
      <t>ドウキョ</t>
    </rPh>
    <phoneticPr fontId="2"/>
  </si>
  <si>
    <t>介護</t>
    <rPh sb="0" eb="2">
      <t>カイゴ</t>
    </rPh>
    <phoneticPr fontId="2"/>
  </si>
  <si>
    <t>必要ない</t>
    <rPh sb="0" eb="2">
      <t>ヒツヨウ</t>
    </rPh>
    <phoneticPr fontId="2"/>
  </si>
  <si>
    <t>必要だが
受けていない</t>
    <rPh sb="0" eb="2">
      <t>ヒツヨウ</t>
    </rPh>
    <rPh sb="5" eb="6">
      <t>ウ</t>
    </rPh>
    <phoneticPr fontId="2"/>
  </si>
  <si>
    <t>受けている</t>
    <rPh sb="0" eb="1">
      <t>ウ</t>
    </rPh>
    <phoneticPr fontId="2"/>
  </si>
  <si>
    <t>健康</t>
    <rPh sb="0" eb="2">
      <t>ケンコウ</t>
    </rPh>
    <phoneticPr fontId="2"/>
  </si>
  <si>
    <t>とてもよい</t>
    <phoneticPr fontId="2"/>
  </si>
  <si>
    <t>まあよい</t>
    <phoneticPr fontId="2"/>
  </si>
  <si>
    <t>あまりよくない</t>
    <phoneticPr fontId="2"/>
  </si>
  <si>
    <t>よくない</t>
    <phoneticPr fontId="2"/>
  </si>
  <si>
    <t>圏域</t>
    <rPh sb="0" eb="2">
      <t>ケンイキ</t>
    </rPh>
    <phoneticPr fontId="2"/>
  </si>
  <si>
    <t>鹿児島</t>
    <rPh sb="0" eb="3">
      <t>カゴシマ</t>
    </rPh>
    <phoneticPr fontId="2"/>
  </si>
  <si>
    <t>南薩</t>
    <rPh sb="0" eb="1">
      <t>ミナミ</t>
    </rPh>
    <rPh sb="1" eb="2">
      <t>サツ</t>
    </rPh>
    <phoneticPr fontId="2"/>
  </si>
  <si>
    <t>川薩</t>
    <rPh sb="0" eb="1">
      <t>カワ</t>
    </rPh>
    <rPh sb="1" eb="2">
      <t>サツ</t>
    </rPh>
    <phoneticPr fontId="2"/>
  </si>
  <si>
    <t>出水</t>
    <rPh sb="0" eb="2">
      <t>イズミ</t>
    </rPh>
    <phoneticPr fontId="2"/>
  </si>
  <si>
    <t>姶良・伊佐</t>
    <rPh sb="0" eb="2">
      <t>アイラ</t>
    </rPh>
    <rPh sb="3" eb="5">
      <t>イサ</t>
    </rPh>
    <phoneticPr fontId="2"/>
  </si>
  <si>
    <t>曽於</t>
    <rPh sb="0" eb="2">
      <t>ソオ</t>
    </rPh>
    <phoneticPr fontId="2"/>
  </si>
  <si>
    <t>肝属</t>
    <rPh sb="0" eb="2">
      <t>キモツキ</t>
    </rPh>
    <phoneticPr fontId="2"/>
  </si>
  <si>
    <t>熊毛</t>
    <rPh sb="0" eb="2">
      <t>クマゲ</t>
    </rPh>
    <phoneticPr fontId="2"/>
  </si>
  <si>
    <t>奄美</t>
    <rPh sb="0" eb="2">
      <t>アマミ</t>
    </rPh>
    <phoneticPr fontId="2"/>
  </si>
  <si>
    <t>介護度</t>
    <rPh sb="0" eb="2">
      <t>カイゴ</t>
    </rPh>
    <rPh sb="2" eb="3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</si>
  <si>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</si>
  <si>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</si>
  <si>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</si>
  <si>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</si>
  <si>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</si>
  <si>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</si>
  <si>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</si>
  <si>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日常</t>
    <rPh sb="0" eb="2">
      <t>ニチジョウ</t>
    </rPh>
    <phoneticPr fontId="2"/>
  </si>
  <si>
    <t>自立</t>
    <rPh sb="0" eb="2">
      <t>ジリツ</t>
    </rPh>
    <phoneticPr fontId="2"/>
  </si>
  <si>
    <t>生活</t>
    <phoneticPr fontId="2"/>
  </si>
  <si>
    <t>不明</t>
    <rPh sb="0" eb="2">
      <t>フメイ</t>
    </rPh>
    <phoneticPr fontId="2"/>
  </si>
  <si>
    <t>Ⅰ</t>
    <phoneticPr fontId="2"/>
  </si>
  <si>
    <t>Ⅳ</t>
    <phoneticPr fontId="2"/>
  </si>
  <si>
    <t>Ⅲａ</t>
    <phoneticPr fontId="2"/>
  </si>
  <si>
    <t>Ⅲｂ</t>
    <phoneticPr fontId="2"/>
  </si>
  <si>
    <t>Ⅱａ</t>
    <phoneticPr fontId="2"/>
  </si>
  <si>
    <t>Ｍ</t>
    <phoneticPr fontId="2"/>
  </si>
  <si>
    <t>自立度</t>
    <phoneticPr fontId="2"/>
  </si>
  <si>
    <t>Ⅱb</t>
    <phoneticPr fontId="2"/>
  </si>
  <si>
    <t>Ⅲａ</t>
    <phoneticPr fontId="2"/>
  </si>
  <si>
    <t>Ⅱａ</t>
    <phoneticPr fontId="2"/>
  </si>
  <si>
    <t>生活</t>
    <phoneticPr fontId="2"/>
  </si>
  <si>
    <t>Ⅲｂ</t>
    <phoneticPr fontId="2"/>
  </si>
  <si>
    <t>Ｍ</t>
    <phoneticPr fontId="2"/>
  </si>
  <si>
    <t>自立度</t>
    <phoneticPr fontId="2"/>
  </si>
  <si>
    <t>Ⅳ</t>
    <phoneticPr fontId="2"/>
  </si>
  <si>
    <t>サンプル数</t>
  </si>
  <si>
    <t>男</t>
  </si>
  <si>
    <t>女</t>
  </si>
  <si>
    <t>無回答</t>
  </si>
  <si>
    <t>全体</t>
    <rPh sb="0" eb="1">
      <t>ゼン</t>
    </rPh>
    <rPh sb="1" eb="2">
      <t>カラダ</t>
    </rPh>
    <phoneticPr fontId="2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</si>
  <si>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</si>
  <si>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</si>
  <si>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</si>
  <si>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</si>
  <si>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</si>
  <si>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</si>
  <si>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短期入所サービス</t>
  </si>
  <si>
    <t>福祉用具貸与・購入</t>
  </si>
  <si>
    <t>住宅改修</t>
  </si>
  <si>
    <t>定期巡回・随時対応型訪問介護看護</t>
  </si>
  <si>
    <t>夜間対応型訪問介護</t>
  </si>
  <si>
    <t>小規模多機能型居宅介護</t>
  </si>
  <si>
    <t>複合型サービス</t>
  </si>
  <si>
    <t>家族を中心に在宅で介護を続けたい</t>
  </si>
  <si>
    <t>介護保険サービス等も利用しながら，在宅で介護したい</t>
  </si>
  <si>
    <t>施設へ入所させたい</t>
  </si>
  <si>
    <t>配偶者や子ども，兄弟姉妹や親戚</t>
  </si>
  <si>
    <t>近所の住民</t>
  </si>
  <si>
    <t>知人・友人</t>
  </si>
  <si>
    <t>ショートステイ</t>
  </si>
  <si>
    <t>代わってくれる人はいない</t>
  </si>
  <si>
    <t>家族の絆が強まったり，生きがいになった</t>
  </si>
  <si>
    <t>人間の尊厳や自身の老後について考えるようになった</t>
  </si>
  <si>
    <t>健康づくり・体力づくりを心がけるようになった</t>
  </si>
  <si>
    <t>身体的・精神的負担が大きくなった</t>
  </si>
  <si>
    <t>特に変化はない</t>
  </si>
  <si>
    <t>回数や時間が希望するものと異なる</t>
  </si>
  <si>
    <t>必要以上のサービスを利用させられている</t>
  </si>
  <si>
    <t>事業所や施設の職員の対応が適切でない</t>
  </si>
  <si>
    <t>経済的負担が大きくなっている</t>
  </si>
  <si>
    <t>サービス利用の際の手続きが面倒である</t>
  </si>
  <si>
    <t>特に不満はない</t>
  </si>
  <si>
    <t>心身の負担が軽減された</t>
  </si>
  <si>
    <t>睡眠がとれるようになった</t>
  </si>
  <si>
    <t>心の余裕が生まれたり，気持ちが明るくなった</t>
  </si>
  <si>
    <t>自由に使える時間を持てるようになった</t>
  </si>
  <si>
    <t>要介護（要支援）者との関係が良くなった</t>
  </si>
  <si>
    <t>仕事（パートを含む）を続けられるようになった</t>
  </si>
  <si>
    <t>満足している</t>
  </si>
  <si>
    <t>ほぼ満足している</t>
  </si>
  <si>
    <t>どちらともいえない</t>
  </si>
  <si>
    <t>満足していない</t>
  </si>
  <si>
    <t>分からない</t>
  </si>
  <si>
    <t>友人・知人</t>
  </si>
  <si>
    <t>自治会・町内会，近所の住民</t>
  </si>
  <si>
    <t>社会福祉協議会・民生委員</t>
  </si>
  <si>
    <t>ケアマネジャー</t>
  </si>
  <si>
    <t>医師・歯科医師・看護師</t>
  </si>
  <si>
    <t>介護者家族の団体</t>
  </si>
  <si>
    <t>相談できる相手はいない</t>
  </si>
  <si>
    <t>経済的負担</t>
  </si>
  <si>
    <t>介護に関する情報の入手方法がわからない</t>
  </si>
  <si>
    <t>相談相手（理解者）がいない</t>
  </si>
  <si>
    <t>住まい（手すりの取付，段差解消など）</t>
  </si>
  <si>
    <t>近所や地域の方々の理解・協力</t>
  </si>
  <si>
    <t>災害時の避難の際の援助</t>
  </si>
  <si>
    <t>特に不安はない</t>
  </si>
  <si>
    <t>日中の排泄</t>
  </si>
  <si>
    <t>夜間の排泄</t>
  </si>
  <si>
    <t>食事の介助（食べる時）</t>
  </si>
  <si>
    <t>入浴・洗身</t>
  </si>
  <si>
    <t>身だしなみ（洗顔・歯磨き等）</t>
  </si>
  <si>
    <t>屋内の移乗・移動</t>
  </si>
  <si>
    <t>外出の付き添い，送迎等</t>
  </si>
  <si>
    <t>服薬</t>
  </si>
  <si>
    <t>認知症状への対応</t>
  </si>
  <si>
    <t>医療面での対応（経管栄養・ストーマ等）</t>
  </si>
  <si>
    <t>その他の家事（掃除，洗濯，買い物等）</t>
  </si>
  <si>
    <t>金銭管理や生活面に必要な諸手続き</t>
  </si>
  <si>
    <t>不安に感じていることは，特にない</t>
  </si>
  <si>
    <t>問題なく，続けていける</t>
  </si>
  <si>
    <t>問題はあるが，何とか続けていける</t>
  </si>
  <si>
    <t>続けていくのは，やや難しい</t>
  </si>
  <si>
    <t>続けていくのは，かなり難しい</t>
  </si>
  <si>
    <t>自営業・フリーランス等のため，勤め先はない</t>
  </si>
  <si>
    <t>介護休業・介護休暇等の制度の充実</t>
  </si>
  <si>
    <t>制度を利用しやすい職場づくり</t>
  </si>
  <si>
    <t>労働時間の柔軟な選択（フレックスタイム制など）</t>
  </si>
  <si>
    <t>働く場所の多様化（在宅勤務・テレワークなど）</t>
  </si>
  <si>
    <t>介護に関する相談窓口・相談担当者の設置</t>
  </si>
  <si>
    <t>介護をしている従業員への経済的な支援</t>
  </si>
  <si>
    <t>特にない</t>
  </si>
  <si>
    <t>特に行っていない</t>
  </si>
  <si>
    <t>介護のために「休暇」を取りながら働いている</t>
  </si>
  <si>
    <t>介護のために「在宅勤務」を利用しながら働いている</t>
  </si>
  <si>
    <t>介護のために2～4以外の調整をしながら働いている</t>
  </si>
  <si>
    <t>フルタイムで働いている</t>
  </si>
  <si>
    <t>パートタイムで働いている</t>
  </si>
  <si>
    <t>働いていない</t>
  </si>
  <si>
    <t>よく理解している</t>
  </si>
  <si>
    <t>ほとんど理解していない</t>
  </si>
  <si>
    <t>一応話し合ったことがある</t>
  </si>
  <si>
    <t>全く話し合ったことがない</t>
  </si>
  <si>
    <t>健康状態が少しでも良くなるよう，生活に気をつける</t>
  </si>
  <si>
    <t>昔なじみの人との交流や話せる場が身近にある</t>
  </si>
  <si>
    <t>買い物や外出時に頼めるボランティアや地域の支えあいがある</t>
  </si>
  <si>
    <t>身体機能の低下が心配である</t>
  </si>
  <si>
    <t>認知機能の低下が心配である</t>
  </si>
  <si>
    <t>介護者（家族など）に負担をかけたくない</t>
  </si>
  <si>
    <t>介護者（家族など）がいないため，在宅生活が不安である</t>
  </si>
  <si>
    <t>介護者（家族など）が高齢であるため，十分に介護できない</t>
  </si>
  <si>
    <t>介護者（家族など）が仕事などで忙しく，十分に介護できない</t>
  </si>
  <si>
    <t>現在の住まいが，自分の状態に合っておらず，住みにくい</t>
  </si>
  <si>
    <t>医療機関や介護事業者にすすめられている</t>
  </si>
  <si>
    <t>家族がすすめている</t>
  </si>
  <si>
    <t>申し込んでいない</t>
  </si>
  <si>
    <t>現在の住居にずっと住み続けたい</t>
  </si>
  <si>
    <t>家族や親族，兄弟姉妹のところへ移り住みたい</t>
  </si>
  <si>
    <t>グループホームに入居したい</t>
  </si>
  <si>
    <t>有料老人ホーム・軽費老人ホームに入居したい</t>
  </si>
  <si>
    <t>介護保険施設に入所したい</t>
  </si>
  <si>
    <t>食事に関すること（炊事，栄養管理など）</t>
  </si>
  <si>
    <t>掃除や洗濯，買い物などの家事</t>
  </si>
  <si>
    <t>外出に関すること（交通手段，外出の支援体制など）</t>
  </si>
  <si>
    <t>近所付き合い，地域とのつながり</t>
  </si>
  <si>
    <t>緊急時の対応（連絡など）</t>
  </si>
  <si>
    <t>生活全般に関する相談への対応</t>
  </si>
  <si>
    <t>病気</t>
  </si>
  <si>
    <t>身体機能の低下(握力や脚力の低下，そしゃく力の低下等)</t>
  </si>
  <si>
    <t>認知症になること</t>
  </si>
  <si>
    <t>介護者（家族など）の心身の負担</t>
  </si>
  <si>
    <t>医療機関からすすめられた</t>
  </si>
  <si>
    <t>家族，親族，知人などからすすめられた</t>
  </si>
  <si>
    <t>健康状態に不安があった</t>
  </si>
  <si>
    <t>調理，掃除，洗濯，買い物など家事に不安があった</t>
  </si>
  <si>
    <t>入浴や排せつに不安があった</t>
  </si>
  <si>
    <t>家族以外の人との交流が少なくなっていた</t>
  </si>
  <si>
    <t>家族の心身の負担が増えていた</t>
  </si>
  <si>
    <t>病気の悪化や骨折・転倒をしないように気をつけている</t>
  </si>
  <si>
    <t>家事（仕事）などをするようにしている</t>
  </si>
  <si>
    <t>運動や趣味活動などをするようにしている</t>
  </si>
  <si>
    <t>健康に関する教室などに参加するようにしている</t>
  </si>
  <si>
    <t>規則正しい生活をするようにしている</t>
  </si>
  <si>
    <t>栄養管理に心がけている</t>
  </si>
  <si>
    <t>人との交流や外出をするようにしている</t>
  </si>
  <si>
    <t>現状ではサービスを利用するほどの状態ではない</t>
  </si>
  <si>
    <t>本人にサービス利用の希望がない</t>
  </si>
  <si>
    <t>家族が介護をするため必要ない</t>
  </si>
  <si>
    <t>以前利用していたサービスに不満があった</t>
  </si>
  <si>
    <t>利用料を支払うのが難しい</t>
  </si>
  <si>
    <t>住宅改修，福祉用具貸与・購入のみを利用するため</t>
  </si>
  <si>
    <t>サービスを受けたいが手続きや利用方法が分からない</t>
  </si>
  <si>
    <t>使いたいサービスが少ない</t>
  </si>
  <si>
    <t>状態が維持・改善されていない</t>
  </si>
  <si>
    <t>利用の手続きが面倒である</t>
  </si>
  <si>
    <t>サービス内容やケアプランについて，よくわからない</t>
  </si>
  <si>
    <t>在宅で自立して生活できるように手助けしてくれる</t>
  </si>
  <si>
    <t>できるだけ自分のことは自分でできるように手助けしてくれる</t>
  </si>
  <si>
    <t>介護者（家族など）の心身の負担が軽くなった</t>
  </si>
  <si>
    <t>事業所や施設の職員の対応が良い</t>
  </si>
  <si>
    <t>希望するサービスは全て利用している</t>
  </si>
  <si>
    <t>希望するサービスを一部利用している</t>
  </si>
  <si>
    <t>以前利用していたが，利用しなくなった</t>
  </si>
  <si>
    <t>全く利用したことがない</t>
  </si>
  <si>
    <t>利用している</t>
  </si>
  <si>
    <t>利用していない</t>
  </si>
  <si>
    <t>心疾患（心臓病）</t>
  </si>
  <si>
    <t>悪性新生物（がん）</t>
  </si>
  <si>
    <t>呼吸器疾患</t>
  </si>
  <si>
    <t>腎疾患（透析）</t>
  </si>
  <si>
    <t>膠原病（関節リウマチ含む）</t>
  </si>
  <si>
    <t>変形性関節疾患</t>
  </si>
  <si>
    <t>認知症</t>
  </si>
  <si>
    <t>パーキンソン病</t>
  </si>
  <si>
    <t>難病（パーキンソン病を除く）</t>
  </si>
  <si>
    <t>糖尿病</t>
  </si>
  <si>
    <t>眼科・耳鼻科疾患（視覚・聴覚障害を伴うもの）</t>
  </si>
  <si>
    <t>なし</t>
  </si>
  <si>
    <t>わからない</t>
  </si>
  <si>
    <t>配食</t>
  </si>
  <si>
    <t>調理</t>
  </si>
  <si>
    <t>掃除・洗濯</t>
  </si>
  <si>
    <t>買い物（宅配は含まない）</t>
  </si>
  <si>
    <t>ゴミ出し</t>
  </si>
  <si>
    <t>外出同行（通院，買い物等）</t>
  </si>
  <si>
    <t>移送サービス（介護・福祉タクシー等）</t>
  </si>
  <si>
    <t>見守り，声かけ</t>
  </si>
  <si>
    <t>サロンなどの定期的な通いの場</t>
  </si>
  <si>
    <t>特になし</t>
  </si>
  <si>
    <t>主な介護者が仕事を辞めた（転職除く）</t>
  </si>
  <si>
    <t>主な介護者以外の家族・親族が仕事を辞めた（転職除く）</t>
  </si>
  <si>
    <t>主な介護者以外の家族・親族が転職した</t>
  </si>
  <si>
    <t>介護のために仕事を辞めた家族・親族はいない</t>
  </si>
  <si>
    <t>配偶者</t>
  </si>
  <si>
    <t>子</t>
  </si>
  <si>
    <t>子の配偶者</t>
  </si>
  <si>
    <t>孫</t>
  </si>
  <si>
    <t>兄弟・姉妹</t>
  </si>
  <si>
    <t>ない</t>
  </si>
  <si>
    <t>家族・親族の介護はあるが，週に1日よりも少ない</t>
  </si>
  <si>
    <t>週に１～２日ある</t>
  </si>
  <si>
    <t>週に３～４日ある</t>
  </si>
  <si>
    <t>ほぼ毎日ある</t>
  </si>
  <si>
    <t>心臓病</t>
  </si>
  <si>
    <t>がん（悪性新生物）</t>
  </si>
  <si>
    <t>認知症(アルツハイマー病等)</t>
  </si>
  <si>
    <t>ほぼ毎日吸っている</t>
  </si>
  <si>
    <t>時々吸っている</t>
  </si>
  <si>
    <t>吸っていたがやめた</t>
  </si>
  <si>
    <t>はい</t>
  </si>
  <si>
    <t>いいえ</t>
  </si>
  <si>
    <t>０点</t>
  </si>
  <si>
    <t>１点</t>
  </si>
  <si>
    <t>２点</t>
  </si>
  <si>
    <t>３点</t>
  </si>
  <si>
    <t>４点</t>
  </si>
  <si>
    <t>６点</t>
  </si>
  <si>
    <t>７点</t>
  </si>
  <si>
    <t>８点</t>
  </si>
  <si>
    <t>９点</t>
  </si>
  <si>
    <t>０人（いない）</t>
  </si>
  <si>
    <t>１～２人</t>
  </si>
  <si>
    <t>３～５人</t>
  </si>
  <si>
    <t>６～９人</t>
  </si>
  <si>
    <t>毎日ある</t>
  </si>
  <si>
    <t>週に何度かある</t>
  </si>
  <si>
    <t>月に何度かある</t>
  </si>
  <si>
    <t>年に何度かある</t>
  </si>
  <si>
    <t>ほとんどない</t>
  </si>
  <si>
    <t>自治会・町内会・老人クラブ</t>
  </si>
  <si>
    <t>地域包括支援センター・役所・役場</t>
  </si>
  <si>
    <t>同居の子ども</t>
  </si>
  <si>
    <t>別居の子ども</t>
  </si>
  <si>
    <t>兄弟姉妹・親戚・親・孫</t>
  </si>
  <si>
    <t>近隣</t>
  </si>
  <si>
    <t>是非参加したい</t>
  </si>
  <si>
    <t>参加してもよい</t>
  </si>
  <si>
    <t>参加したくない</t>
  </si>
  <si>
    <t>既に参加している</t>
  </si>
  <si>
    <t>週４回以上</t>
  </si>
  <si>
    <t>週２～３回</t>
  </si>
  <si>
    <t>週１回</t>
  </si>
  <si>
    <t>月１～３回</t>
  </si>
  <si>
    <t>年に数回</t>
  </si>
  <si>
    <t>生きがいあり</t>
  </si>
  <si>
    <t>思いつかない</t>
  </si>
  <si>
    <t>趣味あり</t>
  </si>
  <si>
    <t>できるし、している</t>
  </si>
  <si>
    <t>できない</t>
  </si>
  <si>
    <t>自分の歯は２０本以上、かつ入れ歯を利用</t>
  </si>
  <si>
    <t>自分の歯は２０本以上、入れ歯の利用なし</t>
  </si>
  <si>
    <t>自分の歯は１９本以下、かつ入れ歯を利用</t>
  </si>
  <si>
    <t>自分の歯は１９本以下、入れ歯の利用なし</t>
  </si>
  <si>
    <t>障害(脳卒中の後遺症など)</t>
  </si>
  <si>
    <t>足腰などの痛み</t>
  </si>
  <si>
    <t>トイレの心配(失禁など)</t>
  </si>
  <si>
    <t>耳の障害（聞こえの問題など）</t>
  </si>
  <si>
    <t>目の障害</t>
  </si>
  <si>
    <t>外での楽しみがない</t>
  </si>
  <si>
    <t>経済的に出られない</t>
  </si>
  <si>
    <t>交通手段がない</t>
  </si>
  <si>
    <t>とても減っている</t>
  </si>
  <si>
    <t>減っている</t>
  </si>
  <si>
    <t>あまり減っていない</t>
  </si>
  <si>
    <t>減っていない</t>
  </si>
  <si>
    <t>ほとんど外出しない</t>
  </si>
  <si>
    <t>週２～４回</t>
  </si>
  <si>
    <t>週５回以上</t>
  </si>
  <si>
    <t>とても不安である</t>
  </si>
  <si>
    <t>やや不安である</t>
  </si>
  <si>
    <t>あまり不安でない</t>
  </si>
  <si>
    <t>不安でない</t>
  </si>
  <si>
    <t>何度もある</t>
  </si>
  <si>
    <t>１度ある</t>
  </si>
  <si>
    <t>持家（一戸建て）</t>
  </si>
  <si>
    <t>持家（集合住宅）</t>
  </si>
  <si>
    <t>公営賃貸住宅</t>
  </si>
  <si>
    <t>民間賃貸住宅（一戸建て）</t>
  </si>
  <si>
    <t>民間賃貸住宅（集合住宅）</t>
  </si>
  <si>
    <t>借家</t>
  </si>
  <si>
    <t>大変苦しい</t>
  </si>
  <si>
    <t>やや苦しい</t>
  </si>
  <si>
    <t>ふつう</t>
  </si>
  <si>
    <t>ややゆとりがある</t>
  </si>
  <si>
    <t>大変ゆとりがある</t>
  </si>
  <si>
    <t>配偶者(夫・妻)</t>
  </si>
  <si>
    <t>息子</t>
  </si>
  <si>
    <t>娘</t>
  </si>
  <si>
    <t>介護サービスのヘルパー</t>
  </si>
  <si>
    <t>脳卒中（脳出血･脳梗塞等）</t>
  </si>
  <si>
    <t>呼吸器の病気（肺気腫・肺炎等）</t>
  </si>
  <si>
    <t>関節の病気（リウマチ等）</t>
  </si>
  <si>
    <t>視覚・聴覚障害</t>
  </si>
  <si>
    <t>骨折・転倒</t>
  </si>
  <si>
    <t>脊椎損傷</t>
  </si>
  <si>
    <t>高齢による衰弱</t>
  </si>
  <si>
    <t>何らかの介護・介助は必要だが、現在は受けていない</t>
  </si>
  <si>
    <t>現在、何らかの介護を受けている</t>
  </si>
  <si>
    <t>夫婦２人暮らし(配偶者６５歳以上)</t>
  </si>
  <si>
    <t>夫婦２人暮らし(配偶者６４歳以下)</t>
  </si>
  <si>
    <t>息子・娘との２世帯</t>
  </si>
  <si>
    <t>その他</t>
    <rPh sb="2" eb="3">
      <t>タ</t>
    </rPh>
    <phoneticPr fontId="2"/>
  </si>
  <si>
    <t>４０～６４歳</t>
    <rPh sb="5" eb="6">
      <t>トシ</t>
    </rPh>
    <phoneticPr fontId="2"/>
  </si>
  <si>
    <t>６５～６９歳</t>
    <rPh sb="5" eb="6">
      <t>トシ</t>
    </rPh>
    <phoneticPr fontId="2"/>
  </si>
  <si>
    <t>７０～７４歳</t>
    <rPh sb="5" eb="6">
      <t>トシ</t>
    </rPh>
    <phoneticPr fontId="2"/>
  </si>
  <si>
    <t>７５～７９歳</t>
    <rPh sb="5" eb="6">
      <t>トシ</t>
    </rPh>
    <phoneticPr fontId="2"/>
  </si>
  <si>
    <t>８０～８４歳</t>
    <rPh sb="5" eb="6">
      <t>トシ</t>
    </rPh>
    <phoneticPr fontId="2"/>
  </si>
  <si>
    <t>８５～８９歳</t>
    <rPh sb="5" eb="6">
      <t>トシ</t>
    </rPh>
    <phoneticPr fontId="2"/>
  </si>
  <si>
    <t>９０歳以上</t>
    <rPh sb="2" eb="3">
      <t>トシ</t>
    </rPh>
    <rPh sb="3" eb="5">
      <t>イジョウ</t>
    </rPh>
    <phoneticPr fontId="2"/>
  </si>
  <si>
    <t>高血圧</t>
  </si>
  <si>
    <t>脳卒中（脳出血・脳梗塞等）</t>
  </si>
  <si>
    <t>呼吸器の病気（肺炎や気管支炎等）</t>
  </si>
  <si>
    <t>胃腸・肝臓・胆のうの病気</t>
  </si>
  <si>
    <t>腎臓・前立腺の病気</t>
  </si>
  <si>
    <t>筋骨格の病気（骨粗しょう症、関節症等）</t>
  </si>
  <si>
    <t>血液・免疫の病気</t>
  </si>
  <si>
    <t>うつ病</t>
  </si>
  <si>
    <t>目の病気</t>
  </si>
  <si>
    <t>耳の病気</t>
  </si>
  <si>
    <t>とてもよい</t>
    <phoneticPr fontId="2"/>
  </si>
  <si>
    <t>まあよい</t>
    <phoneticPr fontId="2"/>
  </si>
  <si>
    <t>あまりよくない</t>
    <phoneticPr fontId="2"/>
  </si>
  <si>
    <t>よくない</t>
    <phoneticPr fontId="2"/>
  </si>
  <si>
    <t>生活</t>
    <phoneticPr fontId="2"/>
  </si>
  <si>
    <t>自立度</t>
    <phoneticPr fontId="2"/>
  </si>
  <si>
    <t>Ⅰ</t>
    <phoneticPr fontId="2"/>
  </si>
  <si>
    <t>Ⅱａ</t>
    <phoneticPr fontId="2"/>
  </si>
  <si>
    <t>Ⅱb</t>
    <phoneticPr fontId="2"/>
  </si>
  <si>
    <t>Ⅲａ</t>
    <phoneticPr fontId="2"/>
  </si>
  <si>
    <t>Ⅲｂ</t>
    <phoneticPr fontId="2"/>
  </si>
  <si>
    <t>Ⅳ</t>
    <phoneticPr fontId="2"/>
  </si>
  <si>
    <t>Ｍ</t>
    <phoneticPr fontId="2"/>
  </si>
  <si>
    <t>あまりよくない</t>
    <phoneticPr fontId="2"/>
  </si>
  <si>
    <t>よくない</t>
    <phoneticPr fontId="2"/>
  </si>
  <si>
    <t>生活</t>
    <phoneticPr fontId="2"/>
  </si>
  <si>
    <t>自立度</t>
    <phoneticPr fontId="2"/>
  </si>
  <si>
    <t>Ⅰ</t>
    <phoneticPr fontId="2"/>
  </si>
  <si>
    <t>Ⅱａ</t>
    <phoneticPr fontId="2"/>
  </si>
  <si>
    <t>Ⅱb</t>
    <phoneticPr fontId="2"/>
  </si>
  <si>
    <t>Ⅲｂ</t>
    <phoneticPr fontId="2"/>
  </si>
  <si>
    <t>Ⅳ</t>
    <phoneticPr fontId="2"/>
  </si>
  <si>
    <t>Ｍ</t>
    <phoneticPr fontId="2"/>
  </si>
  <si>
    <t>まあよい</t>
    <phoneticPr fontId="2"/>
  </si>
  <si>
    <t>あまりよくない</t>
    <phoneticPr fontId="2"/>
  </si>
  <si>
    <t>よくない</t>
    <phoneticPr fontId="2"/>
  </si>
  <si>
    <t>自立度</t>
    <phoneticPr fontId="2"/>
  </si>
  <si>
    <t>Ⅰ</t>
    <phoneticPr fontId="2"/>
  </si>
  <si>
    <t>Ⅱａ</t>
    <phoneticPr fontId="2"/>
  </si>
  <si>
    <t>Ⅱb</t>
    <phoneticPr fontId="2"/>
  </si>
  <si>
    <t>Ⅲａ</t>
    <phoneticPr fontId="2"/>
  </si>
  <si>
    <t>Ⅲｂ</t>
    <phoneticPr fontId="2"/>
  </si>
  <si>
    <t>Ⅳ</t>
    <phoneticPr fontId="2"/>
  </si>
  <si>
    <t>とてもよい</t>
    <phoneticPr fontId="2"/>
  </si>
  <si>
    <t>まあよい</t>
    <phoneticPr fontId="2"/>
  </si>
  <si>
    <t>よくない</t>
    <phoneticPr fontId="2"/>
  </si>
  <si>
    <t>自立度</t>
    <phoneticPr fontId="2"/>
  </si>
  <si>
    <t>Ⅰ</t>
    <phoneticPr fontId="2"/>
  </si>
  <si>
    <t>Ⅲａ</t>
    <phoneticPr fontId="2"/>
  </si>
  <si>
    <t>Ⅳ</t>
    <phoneticPr fontId="2"/>
  </si>
  <si>
    <t>Ｍ</t>
    <phoneticPr fontId="2"/>
  </si>
  <si>
    <t>とてもよい</t>
    <phoneticPr fontId="2"/>
  </si>
  <si>
    <t>まあよい</t>
    <phoneticPr fontId="2"/>
  </si>
  <si>
    <t>よくない</t>
    <phoneticPr fontId="2"/>
  </si>
  <si>
    <t>Ⅱａ</t>
    <phoneticPr fontId="2"/>
  </si>
  <si>
    <t>Ⅱb</t>
    <phoneticPr fontId="2"/>
  </si>
  <si>
    <t>Ⅲａ</t>
    <phoneticPr fontId="2"/>
  </si>
  <si>
    <t>Ⅲｂ</t>
    <phoneticPr fontId="2"/>
  </si>
  <si>
    <t>Ｍ</t>
    <phoneticPr fontId="2"/>
  </si>
  <si>
    <t>生活</t>
    <phoneticPr fontId="2"/>
  </si>
  <si>
    <t>自立度</t>
    <phoneticPr fontId="2"/>
  </si>
  <si>
    <t>Ⅰ</t>
    <phoneticPr fontId="2"/>
  </si>
  <si>
    <t>Ⅱb</t>
    <phoneticPr fontId="2"/>
  </si>
  <si>
    <t>Ⅳ</t>
    <phoneticPr fontId="2"/>
  </si>
  <si>
    <t>まあよい</t>
    <phoneticPr fontId="2"/>
  </si>
  <si>
    <t>Ⅰ</t>
    <phoneticPr fontId="2"/>
  </si>
  <si>
    <t>Ⅲａ</t>
    <phoneticPr fontId="2"/>
  </si>
  <si>
    <t>Ⅲｂ</t>
    <phoneticPr fontId="2"/>
  </si>
  <si>
    <t>あまりよくない</t>
    <phoneticPr fontId="2"/>
  </si>
  <si>
    <t>生活</t>
    <phoneticPr fontId="2"/>
  </si>
  <si>
    <t>自立度</t>
    <phoneticPr fontId="2"/>
  </si>
  <si>
    <t>Ⅱａ</t>
    <phoneticPr fontId="2"/>
  </si>
  <si>
    <t>Ⅲａ</t>
    <phoneticPr fontId="2"/>
  </si>
  <si>
    <t>Ⅱb</t>
    <phoneticPr fontId="2"/>
  </si>
  <si>
    <t>Ⅳ</t>
    <phoneticPr fontId="2"/>
  </si>
  <si>
    <t>自立度</t>
    <phoneticPr fontId="2"/>
  </si>
  <si>
    <t>Ⅰ</t>
    <phoneticPr fontId="2"/>
  </si>
  <si>
    <t>Ⅱａ</t>
    <phoneticPr fontId="2"/>
  </si>
  <si>
    <t>Ⅱb</t>
    <phoneticPr fontId="2"/>
  </si>
  <si>
    <t>Ｍ</t>
    <phoneticPr fontId="2"/>
  </si>
  <si>
    <t>とてもよい</t>
    <phoneticPr fontId="2"/>
  </si>
  <si>
    <t>Ⅰ</t>
    <phoneticPr fontId="2"/>
  </si>
  <si>
    <t>Ⅲａ</t>
    <phoneticPr fontId="2"/>
  </si>
  <si>
    <t>Ⅰ</t>
    <phoneticPr fontId="2"/>
  </si>
  <si>
    <t>Ⅱb</t>
    <phoneticPr fontId="2"/>
  </si>
  <si>
    <t>とてもよい</t>
    <phoneticPr fontId="2"/>
  </si>
  <si>
    <t>あまりよくない</t>
    <phoneticPr fontId="2"/>
  </si>
  <si>
    <t>よくない</t>
    <phoneticPr fontId="2"/>
  </si>
  <si>
    <t>Ⅲａ</t>
    <phoneticPr fontId="2"/>
  </si>
  <si>
    <t>Ⅲｂ</t>
    <phoneticPr fontId="2"/>
  </si>
  <si>
    <t>Ｍ</t>
    <phoneticPr fontId="2"/>
  </si>
  <si>
    <t>とてもよい</t>
    <phoneticPr fontId="2"/>
  </si>
  <si>
    <t>まあよい</t>
    <phoneticPr fontId="2"/>
  </si>
  <si>
    <t>Ⅱａ</t>
    <phoneticPr fontId="2"/>
  </si>
  <si>
    <t>生活</t>
    <phoneticPr fontId="2"/>
  </si>
  <si>
    <t>Ⅳ</t>
    <phoneticPr fontId="2"/>
  </si>
  <si>
    <t>自立度</t>
    <phoneticPr fontId="2"/>
  </si>
  <si>
    <t>Ⅱａ</t>
    <phoneticPr fontId="2"/>
  </si>
  <si>
    <t>Ⅲｂ</t>
    <phoneticPr fontId="2"/>
  </si>
  <si>
    <t>Ⅰ</t>
    <phoneticPr fontId="2"/>
  </si>
  <si>
    <t>Ⅱb</t>
    <phoneticPr fontId="2"/>
  </si>
  <si>
    <t>とてもよい</t>
    <phoneticPr fontId="2"/>
  </si>
  <si>
    <t>まあよい</t>
    <phoneticPr fontId="2"/>
  </si>
  <si>
    <t>よくない</t>
    <phoneticPr fontId="2"/>
  </si>
  <si>
    <t>Ⅰ</t>
    <phoneticPr fontId="2"/>
  </si>
  <si>
    <t>あまりよくない</t>
    <phoneticPr fontId="2"/>
  </si>
  <si>
    <t>生活</t>
    <phoneticPr fontId="2"/>
  </si>
  <si>
    <t>自立度</t>
    <phoneticPr fontId="2"/>
  </si>
  <si>
    <t>Ⅱａ</t>
    <phoneticPr fontId="2"/>
  </si>
  <si>
    <t>Ⅱb</t>
    <phoneticPr fontId="2"/>
  </si>
  <si>
    <t>自立度</t>
    <phoneticPr fontId="2"/>
  </si>
  <si>
    <t>Ⅱb</t>
    <phoneticPr fontId="2"/>
  </si>
  <si>
    <t>自立度</t>
    <phoneticPr fontId="2"/>
  </si>
  <si>
    <t>Ⅰ</t>
    <phoneticPr fontId="2"/>
  </si>
  <si>
    <t>Ⅲｂ</t>
    <phoneticPr fontId="2"/>
  </si>
  <si>
    <t>Ⅳ</t>
    <phoneticPr fontId="2"/>
  </si>
  <si>
    <t>とてもよい</t>
    <phoneticPr fontId="2"/>
  </si>
  <si>
    <t>Ⅲａ</t>
    <phoneticPr fontId="2"/>
  </si>
  <si>
    <t>Ⅱb</t>
    <phoneticPr fontId="2"/>
  </si>
  <si>
    <t>とてもよい</t>
    <phoneticPr fontId="2"/>
  </si>
  <si>
    <t>まあよい</t>
    <phoneticPr fontId="2"/>
  </si>
  <si>
    <t>生活</t>
    <phoneticPr fontId="2"/>
  </si>
  <si>
    <t>自立度</t>
    <phoneticPr fontId="2"/>
  </si>
  <si>
    <t>Ⅱａ</t>
    <phoneticPr fontId="2"/>
  </si>
  <si>
    <t>Ⅲｂ</t>
    <phoneticPr fontId="2"/>
  </si>
  <si>
    <t>Ｍ</t>
    <phoneticPr fontId="2"/>
  </si>
  <si>
    <t>とてもよい</t>
    <phoneticPr fontId="2"/>
  </si>
  <si>
    <t>Ⅲａ</t>
    <phoneticPr fontId="2"/>
  </si>
  <si>
    <t>Ｍ</t>
    <phoneticPr fontId="2"/>
  </si>
  <si>
    <t>Ⅲａ</t>
    <phoneticPr fontId="2"/>
  </si>
  <si>
    <t>Ⅲｂ</t>
    <phoneticPr fontId="2"/>
  </si>
  <si>
    <t>まあよい</t>
    <phoneticPr fontId="2"/>
  </si>
  <si>
    <t>Ⅲｂ</t>
    <phoneticPr fontId="2"/>
  </si>
  <si>
    <t>生活</t>
    <phoneticPr fontId="2"/>
  </si>
  <si>
    <t>Ⅳ</t>
    <phoneticPr fontId="2"/>
  </si>
  <si>
    <t>あまりよくない</t>
    <phoneticPr fontId="2"/>
  </si>
  <si>
    <t>自立度</t>
    <phoneticPr fontId="2"/>
  </si>
  <si>
    <t>Ⅱａ</t>
    <phoneticPr fontId="2"/>
  </si>
  <si>
    <t>よくない</t>
    <phoneticPr fontId="2"/>
  </si>
  <si>
    <t>Ⅲａ</t>
    <phoneticPr fontId="2"/>
  </si>
  <si>
    <t>Ｍ</t>
    <phoneticPr fontId="2"/>
  </si>
  <si>
    <t>生活</t>
    <phoneticPr fontId="2"/>
  </si>
  <si>
    <t>Ⅱb</t>
    <phoneticPr fontId="2"/>
  </si>
  <si>
    <t>自立度</t>
    <phoneticPr fontId="2"/>
  </si>
  <si>
    <t>Ⅰ</t>
    <phoneticPr fontId="2"/>
  </si>
  <si>
    <t>Ⅳ</t>
    <phoneticPr fontId="2"/>
  </si>
  <si>
    <t>Ｍ</t>
    <phoneticPr fontId="2"/>
  </si>
  <si>
    <t>Ｍ</t>
    <phoneticPr fontId="2"/>
  </si>
  <si>
    <t>生活</t>
    <phoneticPr fontId="2"/>
  </si>
  <si>
    <t>とてもよい</t>
    <phoneticPr fontId="2"/>
  </si>
  <si>
    <t>まあよい</t>
    <phoneticPr fontId="2"/>
  </si>
  <si>
    <t>よくない</t>
    <phoneticPr fontId="2"/>
  </si>
  <si>
    <t>自立度</t>
    <phoneticPr fontId="2"/>
  </si>
  <si>
    <t>Ⅱａ</t>
    <phoneticPr fontId="2"/>
  </si>
  <si>
    <t>Ⅱb</t>
    <phoneticPr fontId="2"/>
  </si>
  <si>
    <t>Ⅲｂ</t>
    <phoneticPr fontId="2"/>
  </si>
  <si>
    <t>自立度</t>
    <phoneticPr fontId="2"/>
  </si>
  <si>
    <t>生活</t>
    <phoneticPr fontId="2"/>
  </si>
  <si>
    <t>Ⅳ</t>
    <phoneticPr fontId="2"/>
  </si>
  <si>
    <t>生活</t>
    <phoneticPr fontId="2"/>
  </si>
  <si>
    <t>Ⅳ</t>
    <phoneticPr fontId="2"/>
  </si>
  <si>
    <t>あまりよくない</t>
    <phoneticPr fontId="2"/>
  </si>
  <si>
    <t>あまりよくない</t>
    <phoneticPr fontId="2"/>
  </si>
  <si>
    <t>Ⅲａ</t>
    <phoneticPr fontId="2"/>
  </si>
  <si>
    <t>まあよい</t>
    <phoneticPr fontId="2"/>
  </si>
  <si>
    <t>Ⅰ</t>
    <phoneticPr fontId="2"/>
  </si>
  <si>
    <t>Ⅱａ</t>
    <phoneticPr fontId="2"/>
  </si>
  <si>
    <t>Ⅲａ</t>
    <phoneticPr fontId="2"/>
  </si>
  <si>
    <t>Ⅳ</t>
    <phoneticPr fontId="2"/>
  </si>
  <si>
    <t>生活</t>
    <phoneticPr fontId="2"/>
  </si>
  <si>
    <t>Ｍ</t>
    <phoneticPr fontId="2"/>
  </si>
  <si>
    <t>Ⅲｂ</t>
    <phoneticPr fontId="2"/>
  </si>
  <si>
    <t>とてもよい</t>
    <phoneticPr fontId="2"/>
  </si>
  <si>
    <t>とてもよい</t>
    <phoneticPr fontId="2"/>
  </si>
  <si>
    <t>Ⅳ</t>
    <phoneticPr fontId="2"/>
  </si>
  <si>
    <t>Ｍ</t>
    <phoneticPr fontId="2"/>
  </si>
  <si>
    <t>あまりよくない</t>
    <phoneticPr fontId="2"/>
  </si>
  <si>
    <t>４０
～
６４
歳</t>
    <phoneticPr fontId="2"/>
  </si>
  <si>
    <t>６５
～
６９
歳</t>
    <phoneticPr fontId="2"/>
  </si>
  <si>
    <t>７０
～
７４
歳</t>
    <phoneticPr fontId="2"/>
  </si>
  <si>
    <t>７５
～
７９
歳</t>
    <phoneticPr fontId="2"/>
  </si>
  <si>
    <t>８０
～
８４
歳</t>
    <phoneticPr fontId="2"/>
  </si>
  <si>
    <t>８５
～
８９
歳</t>
    <phoneticPr fontId="2"/>
  </si>
  <si>
    <t>問１　あなたのご家族や生活状況について</t>
    <phoneticPr fontId="2"/>
  </si>
  <si>
    <t>１　家族構成</t>
    <phoneticPr fontId="2"/>
  </si>
  <si>
    <t>２　介護・介助の必要の有無</t>
    <phoneticPr fontId="2"/>
  </si>
  <si>
    <t>問１　あなたのご家族や生活状況について</t>
    <phoneticPr fontId="2"/>
  </si>
  <si>
    <t>２－１　介護・介助が必要となった原因</t>
    <phoneticPr fontId="2"/>
  </si>
  <si>
    <t>【問１（２）　介護・介助が必要な人のみ回答】・複数回答（いくつでも）</t>
  </si>
  <si>
    <t>【問１（２）　現在、何らかの介護を受けている人のみ回答】・複数回答（いくつでも）</t>
    <rPh sb="7" eb="9">
      <t>ゲンザイ</t>
    </rPh>
    <rPh sb="10" eb="11">
      <t>ナン</t>
    </rPh>
    <rPh sb="14" eb="16">
      <t>カイゴ</t>
    </rPh>
    <rPh sb="17" eb="18">
      <t>ウ</t>
    </rPh>
    <phoneticPr fontId="2"/>
  </si>
  <si>
    <t>問１　あなたのご家族や生活状況について</t>
  </si>
  <si>
    <t>３　現在の暮らしの経済的状況</t>
  </si>
  <si>
    <t>４　住まいの１戸建て・集合住宅の別</t>
  </si>
  <si>
    <t>問２　からだを動かすことについて</t>
  </si>
  <si>
    <t>１　手すり・壁なしでの階段昇りの可否</t>
  </si>
  <si>
    <t>２　椅子からの起立の可否</t>
  </si>
  <si>
    <t>３　15分連続歩行の可否</t>
  </si>
  <si>
    <t>４　過去の１年間の転落の有無</t>
  </si>
  <si>
    <t>問２　からだを動かすことについて</t>
    <phoneticPr fontId="2"/>
  </si>
  <si>
    <t>５　転倒に対する不安の大きさ</t>
    <phoneticPr fontId="2"/>
  </si>
  <si>
    <t>６　週１回以上の外出の可否</t>
    <phoneticPr fontId="2"/>
  </si>
  <si>
    <t>問２　からだを動かすことについて</t>
    <phoneticPr fontId="2"/>
  </si>
  <si>
    <t>７　昨年比での外出回数の減の有無</t>
    <phoneticPr fontId="2"/>
  </si>
  <si>
    <t>圏域</t>
    <phoneticPr fontId="2"/>
  </si>
  <si>
    <t>８　外出を控えているか</t>
    <phoneticPr fontId="2"/>
  </si>
  <si>
    <t>【問２（８）　外出を控えている人のみ回答】・複数回答（いくつでも）</t>
  </si>
  <si>
    <t>８－１　「外出を控えている」理由</t>
    <rPh sb="5" eb="7">
      <t>ガイシュツ</t>
    </rPh>
    <rPh sb="8" eb="9">
      <t>ヒカ</t>
    </rPh>
    <rPh sb="14" eb="16">
      <t>リユウ</t>
    </rPh>
    <phoneticPr fontId="2"/>
  </si>
  <si>
    <t>問３　食べることについて</t>
    <phoneticPr fontId="2"/>
  </si>
  <si>
    <t>１－１　身長</t>
    <phoneticPr fontId="2"/>
  </si>
  <si>
    <t>１４５
cm
未
満</t>
    <rPh sb="7" eb="8">
      <t>ミ</t>
    </rPh>
    <rPh sb="9" eb="10">
      <t>マン</t>
    </rPh>
    <phoneticPr fontId="3"/>
  </si>
  <si>
    <t>１４５
cm
以
上
１５０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</si>
  <si>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１５０
cm
以
上
１５５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</si>
  <si>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１５５
cm
以
上
１６０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</si>
  <si>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１６０
cm
以
上
１６５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</si>
  <si>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１６５
cm
以
上
１７０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</si>
  <si>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１７０
cm
以
上
１７５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</si>
  <si>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１７５
cm
以
上
１８０
cm
未
満</t>
    <rPh sb="7" eb="8">
      <t>イ</t>
    </rPh>
    <rPh sb="9" eb="10">
      <t>ウエ</t>
    </rPh>
    <rPh sb="18" eb="19">
      <t>ミ</t>
    </rPh>
    <rPh sb="20" eb="21">
      <t>マン</t>
    </rPh>
    <phoneticPr fontId="3"/>
  </si>
  <si>
    <t>１８０
cm
以
上</t>
    <rPh sb="7" eb="8">
      <t>イ</t>
    </rPh>
    <rPh sb="9" eb="10">
      <t>ウエ</t>
    </rPh>
    <phoneticPr fontId="3"/>
  </si>
  <si>
    <t>問３　食べることについて</t>
    <phoneticPr fontId="2"/>
  </si>
  <si>
    <t>１－２　体重</t>
    <phoneticPr fontId="2"/>
  </si>
  <si>
    <t>２０
kg
以
上
３０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</si>
  <si>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３０
kg
以
上
４０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</si>
  <si>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４０
kg
以
上
５０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</si>
  <si>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５０
kg
以
上
６０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</si>
  <si>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６０
kg
以
上
７０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</si>
  <si>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７０
kg
以
上
８０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</si>
  <si>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８０
kg
以
上
９０
kg
未
満</t>
    <rPh sb="6" eb="7">
      <t>イ</t>
    </rPh>
    <rPh sb="8" eb="9">
      <t>ウエ</t>
    </rPh>
    <rPh sb="16" eb="17">
      <t>ミ</t>
    </rPh>
    <rPh sb="18" eb="19">
      <t>マン</t>
    </rPh>
    <phoneticPr fontId="5"/>
  </si>
  <si>
    <t>９０
kg
以
上
１００
kg
未
満</t>
    <rPh sb="6" eb="7">
      <t>イ</t>
    </rPh>
    <rPh sb="8" eb="9">
      <t>ウエ</t>
    </rPh>
    <rPh sb="17" eb="18">
      <t>ミ</t>
    </rPh>
    <rPh sb="19" eb="20">
      <t>マン</t>
    </rPh>
    <phoneticPr fontId="5"/>
  </si>
  <si>
    <t>１００
kg
以
上</t>
    <phoneticPr fontId="2"/>
  </si>
  <si>
    <t>３　お茶・汁物等でむせることの有無</t>
    <phoneticPr fontId="2"/>
  </si>
  <si>
    <t>４　口の渇き</t>
    <phoneticPr fontId="2"/>
  </si>
  <si>
    <t>５　歯磨きの毎日実施</t>
    <phoneticPr fontId="2"/>
  </si>
  <si>
    <t>６　歯の数と入れ歯使用の有無</t>
    <phoneticPr fontId="2"/>
  </si>
  <si>
    <t>６－１　毎日の入れ歯の手入れの有無</t>
    <phoneticPr fontId="2"/>
  </si>
  <si>
    <t>【問３（６）　入れ歯を利用している人のみ回答】</t>
  </si>
  <si>
    <t>問３　食べることについて</t>
  </si>
  <si>
    <t>７　６ヶ月で２～３kgの体重減少の有無</t>
  </si>
  <si>
    <t>問３　食べることについて</t>
    <phoneticPr fontId="2"/>
  </si>
  <si>
    <t>８　誰かと食事をする頻度</t>
    <phoneticPr fontId="2"/>
  </si>
  <si>
    <t>無回答</t>
    <rPh sb="0" eb="3">
      <t>ムカイトウ</t>
    </rPh>
    <phoneticPr fontId="2"/>
  </si>
  <si>
    <t>問４　毎日の生活について</t>
    <phoneticPr fontId="2"/>
  </si>
  <si>
    <t>１　物忘れの有無</t>
    <phoneticPr fontId="2"/>
  </si>
  <si>
    <t>問４　毎日の生活について</t>
    <phoneticPr fontId="2"/>
  </si>
  <si>
    <t>３　日用品の買い物の可否</t>
    <phoneticPr fontId="2"/>
  </si>
  <si>
    <t>問４　毎日の生活について</t>
    <phoneticPr fontId="2"/>
  </si>
  <si>
    <t>４　食事の用意の可否</t>
    <phoneticPr fontId="2"/>
  </si>
  <si>
    <t>問４　毎日の生活について</t>
    <phoneticPr fontId="2"/>
  </si>
  <si>
    <t>５　請求書の支払いの可否</t>
    <phoneticPr fontId="2"/>
  </si>
  <si>
    <t>６　預貯金の出し入れの可否</t>
    <phoneticPr fontId="2"/>
  </si>
  <si>
    <t>問４　毎日の生活について</t>
    <phoneticPr fontId="2"/>
  </si>
  <si>
    <t>７　年金などの書類作成の可否</t>
    <phoneticPr fontId="2"/>
  </si>
  <si>
    <t>８　趣味の有無</t>
    <phoneticPr fontId="2"/>
  </si>
  <si>
    <t>９　生きがいの有無</t>
    <phoneticPr fontId="2"/>
  </si>
  <si>
    <t>問５　地域での活動について</t>
    <phoneticPr fontId="2"/>
  </si>
  <si>
    <t>参加していない</t>
    <rPh sb="0" eb="2">
      <t>サンカ</t>
    </rPh>
    <phoneticPr fontId="2"/>
  </si>
  <si>
    <t>２　地域づくりへの参加意欲</t>
    <phoneticPr fontId="2"/>
  </si>
  <si>
    <t>問５　地域での活動について</t>
    <phoneticPr fontId="2"/>
  </si>
  <si>
    <t>３　地域づくりの企画・運営への参加意欲</t>
    <phoneticPr fontId="2"/>
  </si>
  <si>
    <t>友人</t>
    <rPh sb="0" eb="2">
      <t>ユウジン</t>
    </rPh>
    <phoneticPr fontId="2"/>
  </si>
  <si>
    <t>問６　たすけあいについて</t>
  </si>
  <si>
    <t>１　あなたの心配事や愚痴を聞いてくれる人</t>
  </si>
  <si>
    <t>複数回答（いくつでも）</t>
  </si>
  <si>
    <t>２　あなたが心配事や愚痴を聞いてあげる人</t>
  </si>
  <si>
    <t>３　病気になったときに看病や世話をしてくれる人</t>
  </si>
  <si>
    <t>４　あなたが看病や世話をする人</t>
  </si>
  <si>
    <t>その他</t>
    <rPh sb="2" eb="3">
      <t>タ</t>
    </rPh>
    <phoneticPr fontId="2"/>
  </si>
  <si>
    <t>５　相談相手</t>
  </si>
  <si>
    <t>問６　たすけあいについて</t>
    <phoneticPr fontId="2"/>
  </si>
  <si>
    <t>７　１ヶ月間，何人の友人と会ったか</t>
    <phoneticPr fontId="2"/>
  </si>
  <si>
    <t>問７　健康について</t>
    <phoneticPr fontId="2"/>
  </si>
  <si>
    <t>１　普段の健康状態</t>
    <phoneticPr fontId="2"/>
  </si>
  <si>
    <t>５点</t>
    <rPh sb="1" eb="2">
      <t>テン</t>
    </rPh>
    <phoneticPr fontId="2"/>
  </si>
  <si>
    <t>問７　健康について</t>
  </si>
  <si>
    <t>２　現在の幸福度</t>
  </si>
  <si>
    <t>問７　健康について</t>
    <phoneticPr fontId="2"/>
  </si>
  <si>
    <t>５　喫煙の有無</t>
  </si>
  <si>
    <t>問１ 家族等からの介護の頻度</t>
  </si>
  <si>
    <t>【問１　家族や親族からの介護がある人のみ回答】</t>
    <phoneticPr fontId="2"/>
  </si>
  <si>
    <t>【問１　家族や親族からの介護がある人のみ回答】</t>
  </si>
  <si>
    <t>問５ 主な介護者が行っている介護の内容</t>
  </si>
  <si>
    <t>【問１　家族や親族からの介護がある人のみ回答】・複数回答（いくつでも）</t>
  </si>
  <si>
    <t>衣服の着脱</t>
    <rPh sb="0" eb="2">
      <t>イフク</t>
    </rPh>
    <rPh sb="3" eb="5">
      <t>チャクダツ</t>
    </rPh>
    <phoneticPr fontId="2"/>
  </si>
  <si>
    <t>【問１　家族や親族からの介護がある人のみ回答】・複数回答（いくつでも）</t>
    <phoneticPr fontId="2"/>
  </si>
  <si>
    <t>分からない</t>
    <rPh sb="0" eb="1">
      <t>ワ</t>
    </rPh>
    <phoneticPr fontId="2"/>
  </si>
  <si>
    <t>複数回答（いくつでも）</t>
    <phoneticPr fontId="2"/>
  </si>
  <si>
    <t>筋骨格系疾患（骨粗しょう症、脊柱管狭窄症等）</t>
    <phoneticPr fontId="2"/>
  </si>
  <si>
    <t>【問１１　介護保険サービスを利用している人のみ回答】</t>
    <phoneticPr fontId="2"/>
  </si>
  <si>
    <t>【問１１　介護保険サービスを利用している人のみ回答】・複数回答（いくつでも）</t>
    <phoneticPr fontId="2"/>
  </si>
  <si>
    <t>まだ利用したいサービスがあるが，サービスが十分に受けられない</t>
    <phoneticPr fontId="2"/>
  </si>
  <si>
    <t>【問１１　介護保険サービスを利用しなくなった、利用したことがない人のみ回答】・複数回答（いくつでも）</t>
    <rPh sb="14" eb="16">
      <t>リヨウ</t>
    </rPh>
    <rPh sb="23" eb="25">
      <t>リヨウ</t>
    </rPh>
    <phoneticPr fontId="2"/>
  </si>
  <si>
    <t>利用したいサービスが利用できない（身近にない）</t>
    <phoneticPr fontId="2"/>
  </si>
  <si>
    <t>何事もくよくよしないようにしている</t>
    <phoneticPr fontId="2"/>
  </si>
  <si>
    <t>住まいに不安があった</t>
    <phoneticPr fontId="2"/>
  </si>
  <si>
    <t>介護に関する情報の入手方法がわからない</t>
    <phoneticPr fontId="2"/>
  </si>
  <si>
    <t>複数回答（いくつでも）</t>
    <phoneticPr fontId="2"/>
  </si>
  <si>
    <t>介護者（家族など）が病気を患っており，十分に介護できない</t>
    <phoneticPr fontId="2"/>
  </si>
  <si>
    <t>複数回答（いくつでも）</t>
    <phoneticPr fontId="2"/>
  </si>
  <si>
    <t>介護している家族が時々休めるよう，ショートステイや通所のサービスがある</t>
    <phoneticPr fontId="2"/>
  </si>
  <si>
    <t>【問２４　現在，フルタイム又はパートタイムで働いている人のみ回答】・複数回答（いくつでも）</t>
    <phoneticPr fontId="2"/>
  </si>
  <si>
    <t>【問２４　現在，フルタイム又はパートタイムで働いている人のみ回答】・複数回答（いくつでも）</t>
    <phoneticPr fontId="2"/>
  </si>
  <si>
    <t>仕事と介護の両立に関する情報の提供</t>
    <phoneticPr fontId="2"/>
  </si>
  <si>
    <t>【問２４　現在，フルタイム又はパートタイムで働いている人のみ回答】</t>
    <phoneticPr fontId="2"/>
  </si>
  <si>
    <t>複数回答（いくつでも）</t>
    <phoneticPr fontId="2"/>
  </si>
  <si>
    <t>ケアマネジャー</t>
    <phoneticPr fontId="2"/>
  </si>
  <si>
    <t>【問３１　現在利用している介護保険サービスに満足，又はどちらともいえない人のみ回答】・複数回答（いくつでも）</t>
    <phoneticPr fontId="2"/>
  </si>
  <si>
    <t>家族間で介護の押し付け合いがなくなった（家族関係が良くなった）</t>
    <phoneticPr fontId="2"/>
  </si>
  <si>
    <t>【問３１　現在利用している介護保険サービスに満足していない，又はどちらともいえない人のみ回答】・複数回答（いくつでも）</t>
    <phoneticPr fontId="2"/>
  </si>
  <si>
    <t>仕事を中断したり辞めなければならなくなった</t>
    <phoneticPr fontId="2"/>
  </si>
  <si>
    <t>一時的に通所でのサービス（デイケア・デイサービス）の回数を増やしてもらう</t>
  </si>
  <si>
    <t>要介護４</t>
    <rPh sb="0" eb="1">
      <t>ヨウ</t>
    </rPh>
    <rPh sb="1" eb="3">
      <t>カイゴ</t>
    </rPh>
    <phoneticPr fontId="2"/>
  </si>
  <si>
    <t>Ⅲｂ</t>
    <phoneticPr fontId="2"/>
  </si>
  <si>
    <t>Ⅲｂ</t>
    <phoneticPr fontId="2"/>
  </si>
  <si>
    <t>シート名</t>
    <rPh sb="3" eb="4">
      <t>メイ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</si>
  <si>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</si>
  <si>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</si>
  <si>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介護予防日常生活圏域ニーズ調査</t>
    <rPh sb="0" eb="2">
      <t>カイゴ</t>
    </rPh>
    <rPh sb="2" eb="4">
      <t>ヨボウ</t>
    </rPh>
    <rPh sb="4" eb="6">
      <t>ニチジョウ</t>
    </rPh>
    <rPh sb="6" eb="8">
      <t>セイカツ</t>
    </rPh>
    <rPh sb="8" eb="10">
      <t>ケンイキ</t>
    </rPh>
    <rPh sb="13" eb="15">
      <t>チョウサ</t>
    </rPh>
    <phoneticPr fontId="2"/>
  </si>
  <si>
    <t>１　家族構成</t>
  </si>
  <si>
    <t>２　介護・介助の必要の有無</t>
  </si>
  <si>
    <t>２－１　介護・介助が必要となった原因</t>
  </si>
  <si>
    <t>５　転倒に対する不安の大きさ</t>
  </si>
  <si>
    <t>６　週１回以上の外出の可否</t>
  </si>
  <si>
    <t>７　昨年比での外出回数の減の有無</t>
  </si>
  <si>
    <t>１－１　身長</t>
  </si>
  <si>
    <t>１－２　体重</t>
  </si>
  <si>
    <t>２　半年前に比べ固いものの食べにくさの有無</t>
  </si>
  <si>
    <t>３　お茶・汁物等でむせることの有無</t>
  </si>
  <si>
    <t>４　口の渇き</t>
  </si>
  <si>
    <t>５　歯磨きの毎日実施</t>
  </si>
  <si>
    <t>６　入れ歯使用の有無</t>
  </si>
  <si>
    <t>６－１　毎日の入れ歯の手入れの有無</t>
  </si>
  <si>
    <t>８　誰かと食事をする頻度</t>
  </si>
  <si>
    <t>問４　毎日の生活について</t>
  </si>
  <si>
    <t>１　物忘れの有無</t>
  </si>
  <si>
    <t>３　日用品の買い物の可否</t>
  </si>
  <si>
    <t>４　食事の用意の可否</t>
  </si>
  <si>
    <t>５　請求書の支払いの可否</t>
  </si>
  <si>
    <t>６　預貯金の出し入れの可否</t>
  </si>
  <si>
    <t>７　年金などの書類作成の可否</t>
  </si>
  <si>
    <t>８　趣味の有無</t>
  </si>
  <si>
    <t>９　生きがいの有無</t>
  </si>
  <si>
    <t>問５　地域での活動について</t>
  </si>
  <si>
    <t>２　地域づくりへの参加意欲</t>
  </si>
  <si>
    <t>３　地域づくりの企画・運営への参加意欲</t>
  </si>
  <si>
    <t>２　あなたが心配事や愚痴を聞いてあげる人</t>
    <phoneticPr fontId="2"/>
  </si>
  <si>
    <t>７　１ヶ月間，何人の友人と会ったか</t>
  </si>
  <si>
    <t>１　普段の健康状態</t>
  </si>
  <si>
    <t>６　治療中又は後遺症のある病気の有無</t>
  </si>
  <si>
    <t>高齢者等実態調査</t>
    <rPh sb="0" eb="3">
      <t>コウレイシャ</t>
    </rPh>
    <rPh sb="3" eb="4">
      <t>トウ</t>
    </rPh>
    <rPh sb="4" eb="6">
      <t>ジッタイ</t>
    </rPh>
    <rPh sb="6" eb="8">
      <t>チョウサ</t>
    </rPh>
    <phoneticPr fontId="2"/>
  </si>
  <si>
    <t>問２ 主な介護者</t>
  </si>
  <si>
    <t>問３ 主な介護者の性別</t>
  </si>
  <si>
    <t>問６ 家族等の介護離職の状況</t>
  </si>
  <si>
    <t>問７ 介護保険サービス以外で利用している支援・サービス</t>
  </si>
  <si>
    <t>問８ 在宅生活の継続に必要な支援・サービス</t>
  </si>
  <si>
    <t>２－２　介護・介助をしてくれる人</t>
    <rPh sb="4" eb="6">
      <t>カイゴ</t>
    </rPh>
    <rPh sb="7" eb="9">
      <t>カイジョ</t>
    </rPh>
    <rPh sb="15" eb="16">
      <t>ヒト</t>
    </rPh>
    <phoneticPr fontId="2"/>
  </si>
  <si>
    <t>８　外出を控えているか</t>
    <rPh sb="2" eb="4">
      <t>ガイシュツ</t>
    </rPh>
    <rPh sb="5" eb="6">
      <t>ヒカ</t>
    </rPh>
    <phoneticPr fontId="2"/>
  </si>
  <si>
    <t>１　手すり・壁なしで階段昇りの可否</t>
    <phoneticPr fontId="2"/>
  </si>
  <si>
    <t>２　半年前に比べた固いものの食べにくさの有無</t>
    <phoneticPr fontId="2"/>
  </si>
  <si>
    <t>１－②　会・グループ等への参加の頻度（スポーツ関係グループ・クラブ）</t>
    <phoneticPr fontId="2"/>
  </si>
  <si>
    <t>１－③　会・グループ等への参加の頻度（趣味関係グループ）</t>
    <phoneticPr fontId="2"/>
  </si>
  <si>
    <t>１－④　会・グループ等への参加の頻度（学習・教養サークル）</t>
    <phoneticPr fontId="2"/>
  </si>
  <si>
    <t>１－⑤　会・グループ等への参加の頻度（介護予防のための通いの場）</t>
    <rPh sb="19" eb="21">
      <t>カイゴ</t>
    </rPh>
    <rPh sb="21" eb="23">
      <t>ヨボウ</t>
    </rPh>
    <rPh sb="27" eb="28">
      <t>カヨ</t>
    </rPh>
    <rPh sb="30" eb="31">
      <t>バ</t>
    </rPh>
    <phoneticPr fontId="2"/>
  </si>
  <si>
    <t>１－⑥　会・グループ等への参加の頻度（老人クラブ）</t>
    <phoneticPr fontId="2"/>
  </si>
  <si>
    <t>１－⑦　会・グループ等への参加の頻度（町内会・自治会）</t>
    <phoneticPr fontId="2"/>
  </si>
  <si>
    <t>１－⑧　会・グループ等への参加の頻度（収入のある仕事）</t>
    <phoneticPr fontId="2"/>
  </si>
  <si>
    <t>１－①　会・グループ等への参加の頻度（ボランティアグループ）</t>
    <phoneticPr fontId="2"/>
  </si>
  <si>
    <t>１－①　会・グループ等への参加の頻度（ボランティアグループ）</t>
    <phoneticPr fontId="2"/>
  </si>
  <si>
    <t>１－②　会・グループ等への参加の頻度（スポーツ関係グループ・クラブ）</t>
    <phoneticPr fontId="2"/>
  </si>
  <si>
    <t>１－③　会・グループ等への参加の頻度（趣味関係グループ）</t>
    <phoneticPr fontId="2"/>
  </si>
  <si>
    <t>１－④　会・グループ等への参加の頻度（学習・教養サークル）</t>
    <phoneticPr fontId="2"/>
  </si>
  <si>
    <t>１－⑤　会・グループ等への参加の頻度（介護予防のための通いの場）</t>
    <phoneticPr fontId="2"/>
  </si>
  <si>
    <t>１－⑥　会・グループ等への参加の頻度（老人クラブ）</t>
    <phoneticPr fontId="2"/>
  </si>
  <si>
    <t>１－⑦　会・グループ等への参加の頻度（町内会・自治会）</t>
    <phoneticPr fontId="2"/>
  </si>
  <si>
    <t>１－⑧　会・グループ等への参加の頻度（収入のある仕事）</t>
    <phoneticPr fontId="2"/>
  </si>
  <si>
    <t>２　バス・電車・自家用車による１人での外出の有無</t>
    <phoneticPr fontId="2"/>
  </si>
  <si>
    <t>６　友人と会う頻度</t>
    <rPh sb="5" eb="6">
      <t>ア</t>
    </rPh>
    <phoneticPr fontId="2"/>
  </si>
  <si>
    <t>３　この１ヶ月で気分が沈んだり憂鬱になったか否か</t>
    <phoneticPr fontId="2"/>
  </si>
  <si>
    <t>４　この１ヶ月で興味がわかない，楽しめないと感じたか否か</t>
    <phoneticPr fontId="2"/>
  </si>
  <si>
    <t>問４ 主な介護者からの年齢</t>
    <phoneticPr fontId="2"/>
  </si>
  <si>
    <t>問10 訪問診療の利用の有無</t>
    <phoneticPr fontId="2"/>
  </si>
  <si>
    <t>問９ 現在抱えている傷病</t>
    <rPh sb="0" eb="1">
      <t>トイ</t>
    </rPh>
    <rPh sb="3" eb="5">
      <t>ゲンザイ</t>
    </rPh>
    <rPh sb="5" eb="6">
      <t>カカ</t>
    </rPh>
    <rPh sb="10" eb="12">
      <t>ショウビョウ</t>
    </rPh>
    <phoneticPr fontId="2"/>
  </si>
  <si>
    <t>問11 介護保険サービスの利用状況</t>
    <phoneticPr fontId="2"/>
  </si>
  <si>
    <t>問12 介護保険サービス利用に対する満足度（本人）</t>
    <phoneticPr fontId="2"/>
  </si>
  <si>
    <t>問13 満足している点（本人）</t>
    <phoneticPr fontId="2"/>
  </si>
  <si>
    <t>問14 満足していない点（本人）</t>
    <phoneticPr fontId="2"/>
  </si>
  <si>
    <t>問15 介護保険サービスを利用しない理由</t>
    <phoneticPr fontId="2"/>
  </si>
  <si>
    <t>問16 日常生活上での心がけ</t>
    <phoneticPr fontId="2"/>
  </si>
  <si>
    <t>問17 要介護認定を申請した原因</t>
    <phoneticPr fontId="2"/>
  </si>
  <si>
    <t>問18 現在の困り事（介護・医療・住まい）</t>
    <phoneticPr fontId="2"/>
  </si>
  <si>
    <t>問18 現在の困り事（生活支援）</t>
    <phoneticPr fontId="2"/>
  </si>
  <si>
    <t>問19 今後希望する生活場所</t>
    <rPh sb="6" eb="8">
      <t>キボウ</t>
    </rPh>
    <phoneticPr fontId="2"/>
  </si>
  <si>
    <t>問20 介護保険施設（特養等）への申込み理由</t>
    <phoneticPr fontId="2"/>
  </si>
  <si>
    <t>問21 住み慣れた地域で生活するために必要なこと</t>
    <phoneticPr fontId="2"/>
  </si>
  <si>
    <t>問22 自身の死について家族との話し合いの有無</t>
    <phoneticPr fontId="2"/>
  </si>
  <si>
    <t>問23 介護保険料の仕組みについての理解度</t>
    <phoneticPr fontId="2"/>
  </si>
  <si>
    <t>問24 介護者の勤務体系</t>
    <phoneticPr fontId="2"/>
  </si>
  <si>
    <t>問25 介護にあたっての働き方の工夫</t>
    <phoneticPr fontId="2"/>
  </si>
  <si>
    <t>問26 仕事と介護の両立に必要な勤務先からの支援</t>
    <phoneticPr fontId="2"/>
  </si>
  <si>
    <t>問27 今後も仕事と介護の両立が可能か</t>
    <rPh sb="4" eb="6">
      <t>コンゴ</t>
    </rPh>
    <phoneticPr fontId="2"/>
  </si>
  <si>
    <t>問28 介護者が不安に感じる介護</t>
    <phoneticPr fontId="2"/>
  </si>
  <si>
    <t>問29 在宅介護をする上で現在困っていること</t>
    <phoneticPr fontId="2"/>
  </si>
  <si>
    <t>問29 在宅介護をする上での将来の不安</t>
    <phoneticPr fontId="2"/>
  </si>
  <si>
    <t>問30 介護についての相談相手</t>
    <phoneticPr fontId="2"/>
  </si>
  <si>
    <t>問31 サービス利用に対する満足度（介護者）</t>
    <phoneticPr fontId="2"/>
  </si>
  <si>
    <t>問32 満足している点（介護者）</t>
    <phoneticPr fontId="2"/>
  </si>
  <si>
    <t>問33 満足していない点（介護者）</t>
    <phoneticPr fontId="2"/>
  </si>
  <si>
    <t>問34 介護者の体調や生活状況の変化</t>
    <phoneticPr fontId="2"/>
  </si>
  <si>
    <t>問35 介護を代行してくれる人</t>
    <phoneticPr fontId="2"/>
  </si>
  <si>
    <t>問36 今後の介護</t>
    <phoneticPr fontId="2"/>
  </si>
  <si>
    <t>問37 対象者の現在の要介護度</t>
    <phoneticPr fontId="2"/>
  </si>
  <si>
    <t>問38 対象者の現在の認知症高齢者の日常生活自立度</t>
    <phoneticPr fontId="2"/>
  </si>
  <si>
    <t>問39 対象者の初回認定時の認知症高齢者の日常生活自立度</t>
    <phoneticPr fontId="2"/>
  </si>
  <si>
    <t>問40 現在利用しているサービス</t>
    <phoneticPr fontId="2"/>
  </si>
  <si>
    <t>９０
歳
以
上</t>
    <phoneticPr fontId="2"/>
  </si>
  <si>
    <t>１人暮らし</t>
    <phoneticPr fontId="2"/>
  </si>
  <si>
    <t>２　バス・電車・自家用車による１人での外出の有無</t>
    <phoneticPr fontId="2"/>
  </si>
  <si>
    <t>６　友人と会う頻度</t>
    <rPh sb="5" eb="6">
      <t>ア</t>
    </rPh>
    <phoneticPr fontId="2"/>
  </si>
  <si>
    <t>１０
人
以
上</t>
    <phoneticPr fontId="2"/>
  </si>
  <si>
    <t>１０
点</t>
    <phoneticPr fontId="2"/>
  </si>
  <si>
    <t>３　この１ヶ月で気分が沈んだり憂鬱になったか否か</t>
    <phoneticPr fontId="2"/>
  </si>
  <si>
    <t>４　この１ヶ月で興味がわかない，楽しめないと感じたか否か</t>
    <phoneticPr fontId="2"/>
  </si>
  <si>
    <t>２０
歳
未
満</t>
    <phoneticPr fontId="2"/>
  </si>
  <si>
    <t>２０
代</t>
    <phoneticPr fontId="2"/>
  </si>
  <si>
    <t>３０
代</t>
    <phoneticPr fontId="2"/>
  </si>
  <si>
    <t>４０
代</t>
    <phoneticPr fontId="2"/>
  </si>
  <si>
    <t>５０
代</t>
    <phoneticPr fontId="2"/>
  </si>
  <si>
    <t>６０
代</t>
    <rPh sb="3" eb="4">
      <t>ダイ</t>
    </rPh>
    <phoneticPr fontId="2"/>
  </si>
  <si>
    <t>７０
代</t>
    <phoneticPr fontId="2"/>
  </si>
  <si>
    <t>８０
歳
以
上</t>
    <phoneticPr fontId="2"/>
  </si>
  <si>
    <t>複数回答（いくつでも）</t>
    <rPh sb="0" eb="2">
      <t>フクスウ</t>
    </rPh>
    <rPh sb="2" eb="4">
      <t>カイトウ</t>
    </rPh>
    <phoneticPr fontId="2"/>
  </si>
  <si>
    <t>問１６　日常生活上での心がけ</t>
    <phoneticPr fontId="2"/>
  </si>
  <si>
    <t>問１５　介護保険サービスを利用しない理由</t>
    <phoneticPr fontId="2"/>
  </si>
  <si>
    <t>問１７　要介護認定を申請した原因</t>
    <phoneticPr fontId="2"/>
  </si>
  <si>
    <t>問１８　現在の困り事（介護・医療・住まい）</t>
    <phoneticPr fontId="2"/>
  </si>
  <si>
    <t>問１８　現在の困り事（生活支援）</t>
    <phoneticPr fontId="2"/>
  </si>
  <si>
    <t>問１９　今後希望する生活場所</t>
    <phoneticPr fontId="2"/>
  </si>
  <si>
    <t>問２０　介護保険施設（特養等）への申込み理由</t>
    <phoneticPr fontId="2"/>
  </si>
  <si>
    <t>問2１　住み慣れた地域で生活するために必要なこと</t>
    <phoneticPr fontId="2"/>
  </si>
  <si>
    <t>緊急時や夜間・休日に対応してもらえる在宅医療や在宅介護サービスがある</t>
    <phoneticPr fontId="2"/>
  </si>
  <si>
    <t>自分や介護している家族が困ったときに，相談できる人や窓口がある</t>
    <phoneticPr fontId="2"/>
  </si>
  <si>
    <t>問２２　自身の死について家族との話し合いの有無</t>
    <phoneticPr fontId="2"/>
  </si>
  <si>
    <t>問１　あなたのご家族や生活状況について</t>
    <phoneticPr fontId="2"/>
  </si>
  <si>
    <t>問２３　介護保険料の仕組みについての理解度</t>
    <phoneticPr fontId="2"/>
  </si>
  <si>
    <t>問２４　介護者の勤務体系</t>
    <phoneticPr fontId="2"/>
  </si>
  <si>
    <t>問２５　介護にあたっての働き方の工夫</t>
    <phoneticPr fontId="2"/>
  </si>
  <si>
    <t>介護のために「労働時間を調整（残業免除，短時間勤務，遅出，早帰等）」しながら働いている</t>
    <rPh sb="30" eb="31">
      <t>カエ</t>
    </rPh>
    <rPh sb="31" eb="32">
      <t>トウ</t>
    </rPh>
    <rPh sb="38" eb="39">
      <t>ハタラ</t>
    </rPh>
    <phoneticPr fontId="2"/>
  </si>
  <si>
    <t>問２６　仕事と介護の両立に必要な勤務先からの支援</t>
    <phoneticPr fontId="2"/>
  </si>
  <si>
    <t>問２７　今後も仕事と介護の両立が可能か</t>
    <rPh sb="4" eb="6">
      <t>コンゴ</t>
    </rPh>
    <phoneticPr fontId="2"/>
  </si>
  <si>
    <t>問２８　介護者が不安に感じる介護</t>
    <phoneticPr fontId="2"/>
  </si>
  <si>
    <t>問２９　在宅介護をする上での将来の不安</t>
    <phoneticPr fontId="2"/>
  </si>
  <si>
    <t>問３０　介護についての相談相手</t>
    <phoneticPr fontId="2"/>
  </si>
  <si>
    <t>問３２　満足している点（介護者）</t>
    <phoneticPr fontId="2"/>
  </si>
  <si>
    <t>介護の仕方（技術）を教えてもらい，適切な介護ができるようになった</t>
    <phoneticPr fontId="2"/>
  </si>
  <si>
    <t>介護保険サービスや事業所，施設などを実際に見ることができ，将来の自分や家族の介護について考える機会が多くなった</t>
    <rPh sb="29" eb="31">
      <t>ショウライ</t>
    </rPh>
    <rPh sb="32" eb="34">
      <t>ジブン</t>
    </rPh>
    <rPh sb="35" eb="37">
      <t>カゾク</t>
    </rPh>
    <rPh sb="38" eb="40">
      <t>カイゴ</t>
    </rPh>
    <rPh sb="44" eb="45">
      <t>カンガ</t>
    </rPh>
    <rPh sb="47" eb="49">
      <t>キカイ</t>
    </rPh>
    <rPh sb="50" eb="51">
      <t>オオ</t>
    </rPh>
    <phoneticPr fontId="2"/>
  </si>
  <si>
    <t>問３３　満足していない点（介護者）</t>
    <phoneticPr fontId="2"/>
  </si>
  <si>
    <t>要介護（要支援）者本人の心身の状態の維持・軽度化につながっていない</t>
    <phoneticPr fontId="2"/>
  </si>
  <si>
    <t>問３４　介護者の体調や生活状況の変化</t>
    <phoneticPr fontId="2"/>
  </si>
  <si>
    <t>友人や地域の人などの周囲の人の協力や，つながりを実感できるようになった</t>
    <phoneticPr fontId="2"/>
  </si>
  <si>
    <t>家を留守にできなくなったり，自由に行動できなくなった</t>
    <phoneticPr fontId="2"/>
  </si>
  <si>
    <t>気分が落ち込みやすくなったり，外出や人との関わりがおっくうになった</t>
    <phoneticPr fontId="2"/>
  </si>
  <si>
    <t>問３５　介護を代行してくれる人</t>
    <phoneticPr fontId="2"/>
  </si>
  <si>
    <t>一時的に在宅でのサービス（訪問介護・訪問看護など）の回数を増やしてもらう</t>
    <rPh sb="13" eb="15">
      <t>ホウモン</t>
    </rPh>
    <phoneticPr fontId="2"/>
  </si>
  <si>
    <t>問３６　今後の介護</t>
    <phoneticPr fontId="2"/>
  </si>
  <si>
    <t>地域の方々の手助けや介護保険サービス等も利用しながら，在宅で介護したい</t>
    <rPh sb="30" eb="32">
      <t>カイゴ</t>
    </rPh>
    <phoneticPr fontId="2"/>
  </si>
  <si>
    <t>問３７　対象者の現在の要介護度</t>
    <phoneticPr fontId="2"/>
  </si>
  <si>
    <t>問３８　対象者の現在の認知症高齢者の日常生活自立度</t>
    <phoneticPr fontId="2"/>
  </si>
  <si>
    <t>問３９　対象者の初回認定時の認知症高齢者の日常生活自立度</t>
    <phoneticPr fontId="2"/>
  </si>
  <si>
    <t>問４０　現在利用しているサービス</t>
    <phoneticPr fontId="2"/>
  </si>
  <si>
    <t>■ 介護予防・日常生活圏域ニーズ調査</t>
    <phoneticPr fontId="2"/>
  </si>
  <si>
    <t>■ 高齢者実態調査</t>
    <phoneticPr fontId="2"/>
  </si>
  <si>
    <t>問１　家族等からの介護の頻度</t>
    <phoneticPr fontId="2"/>
  </si>
  <si>
    <t>問２　主な介護者</t>
    <phoneticPr fontId="2"/>
  </si>
  <si>
    <t>問３　主な介護者の性別</t>
    <phoneticPr fontId="2"/>
  </si>
  <si>
    <t>問４　主な介護者からの年齢</t>
    <phoneticPr fontId="2"/>
  </si>
  <si>
    <t>問５　主な介護者が行っている介護の内容</t>
    <phoneticPr fontId="2"/>
  </si>
  <si>
    <t>問６　家族等の介護離職の状況</t>
    <phoneticPr fontId="2"/>
  </si>
  <si>
    <t>問７　介護保険サービス以外で利用している支援・サービス</t>
    <phoneticPr fontId="2"/>
  </si>
  <si>
    <t>問８　在宅生活の継続に必要な支援・サービス</t>
    <phoneticPr fontId="2"/>
  </si>
  <si>
    <t>問９　現在抱えている傷病</t>
    <phoneticPr fontId="2"/>
  </si>
  <si>
    <t>問１０　訪問診療の利用の有無</t>
    <phoneticPr fontId="2"/>
  </si>
  <si>
    <t>問１１　介護保険サービスの利用状況</t>
    <phoneticPr fontId="2"/>
  </si>
  <si>
    <t>問１２　介護保険サービス利用に対する満足度（本人）</t>
    <phoneticPr fontId="2"/>
  </si>
  <si>
    <t>問１３　満足している点（本人）</t>
    <phoneticPr fontId="2"/>
  </si>
  <si>
    <t>問１４　満足していない点（本人）</t>
    <phoneticPr fontId="2"/>
  </si>
  <si>
    <t>問３１　サービス利用に対する満足度（介護者）</t>
    <phoneticPr fontId="2"/>
  </si>
  <si>
    <t>問２９　在宅介護をする上で現在困っていること</t>
    <phoneticPr fontId="2"/>
  </si>
  <si>
    <t>■ 介護予防・日常生活圏域ニーズ調査</t>
    <phoneticPr fontId="2"/>
  </si>
  <si>
    <t>問８　認知症にかかる相談窓口の把握について</t>
    <rPh sb="3" eb="6">
      <t>ニンチショウ</t>
    </rPh>
    <rPh sb="10" eb="12">
      <t>ソウダン</t>
    </rPh>
    <rPh sb="12" eb="14">
      <t>マドグチ</t>
    </rPh>
    <rPh sb="15" eb="17">
      <t>ハアク</t>
    </rPh>
    <phoneticPr fontId="2"/>
  </si>
  <si>
    <t>１　家族に認知症の症状がある人の有無</t>
    <rPh sb="2" eb="4">
      <t>カゾク</t>
    </rPh>
    <rPh sb="5" eb="8">
      <t>ニンチショウ</t>
    </rPh>
    <rPh sb="9" eb="11">
      <t>ショウジョウ</t>
    </rPh>
    <rPh sb="14" eb="15">
      <t>ヒト</t>
    </rPh>
    <rPh sb="16" eb="18">
      <t>ウム</t>
    </rPh>
    <phoneticPr fontId="2"/>
  </si>
  <si>
    <t xml:space="preserve">  サンプル数        </t>
  </si>
  <si>
    <t xml:space="preserve">はい                </t>
  </si>
  <si>
    <t xml:space="preserve">いいえ              </t>
  </si>
  <si>
    <t xml:space="preserve">  無回答            </t>
  </si>
  <si>
    <t>とてもよい</t>
    <phoneticPr fontId="2"/>
  </si>
  <si>
    <t>あまりよくない</t>
    <phoneticPr fontId="2"/>
  </si>
  <si>
    <t>よくない</t>
    <phoneticPr fontId="2"/>
  </si>
  <si>
    <t>生活</t>
    <phoneticPr fontId="2"/>
  </si>
  <si>
    <t>自立度</t>
    <phoneticPr fontId="2"/>
  </si>
  <si>
    <t>Ⅱａ</t>
    <phoneticPr fontId="2"/>
  </si>
  <si>
    <t>Ⅱb</t>
    <phoneticPr fontId="2"/>
  </si>
  <si>
    <t>Ⅲａ</t>
    <phoneticPr fontId="2"/>
  </si>
  <si>
    <t>Ⅲｂ</t>
    <phoneticPr fontId="2"/>
  </si>
  <si>
    <t>Ⅳ</t>
    <phoneticPr fontId="2"/>
  </si>
  <si>
    <t>Ｍ</t>
    <phoneticPr fontId="2"/>
  </si>
  <si>
    <t>２　認知症相談窓口の把握の有無</t>
    <rPh sb="2" eb="5">
      <t>ニンチショウ</t>
    </rPh>
    <rPh sb="5" eb="7">
      <t>ソウダン</t>
    </rPh>
    <rPh sb="7" eb="9">
      <t>マドグチ</t>
    </rPh>
    <rPh sb="10" eb="12">
      <t>ハアク</t>
    </rPh>
    <rPh sb="13" eb="15">
      <t>ウム</t>
    </rPh>
    <phoneticPr fontId="2"/>
  </si>
  <si>
    <t>とてもよい</t>
    <phoneticPr fontId="2"/>
  </si>
  <si>
    <t>まあよい</t>
    <phoneticPr fontId="2"/>
  </si>
  <si>
    <t>あまりよくない</t>
    <phoneticPr fontId="2"/>
  </si>
  <si>
    <t>よくない</t>
    <phoneticPr fontId="2"/>
  </si>
  <si>
    <t>生活</t>
    <phoneticPr fontId="2"/>
  </si>
  <si>
    <t>自立度</t>
    <phoneticPr fontId="2"/>
  </si>
  <si>
    <t>Ⅰ</t>
    <phoneticPr fontId="2"/>
  </si>
  <si>
    <t>Ⅱａ</t>
    <phoneticPr fontId="2"/>
  </si>
  <si>
    <t>Ⅱb</t>
    <phoneticPr fontId="2"/>
  </si>
  <si>
    <t>Ⅲａ</t>
    <phoneticPr fontId="2"/>
  </si>
  <si>
    <t>Ⅲｂ</t>
    <phoneticPr fontId="2"/>
  </si>
  <si>
    <t>Ⅳ</t>
    <phoneticPr fontId="2"/>
  </si>
  <si>
    <t>問８　認知症にかかる相談窓口の把握について</t>
    <rPh sb="0" eb="1">
      <t>トイ</t>
    </rPh>
    <rPh sb="3" eb="6">
      <t>ニンチショウ</t>
    </rPh>
    <rPh sb="10" eb="12">
      <t>ソウダン</t>
    </rPh>
    <rPh sb="12" eb="14">
      <t>マドグチ</t>
    </rPh>
    <rPh sb="15" eb="17">
      <t>ハアク</t>
    </rPh>
    <phoneticPr fontId="2"/>
  </si>
  <si>
    <t>１　家族に認知症の症状がある人の有無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</si>
</sst>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%&quot;"/>
    <numFmt numFmtId="177" formatCode="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ゴシック"/>
      <family val="3"/>
      <charset val="128"/>
    </font>
    <font>
      <sz val="10"/>
      <color theme="1"/>
      <name val="@HGPｺﾞｼｯｸM"/>
      <family val="3"/>
      <charset val="128"/>
    </font>
    <font>
      <sz val="11"/>
      <color theme="1"/>
      <name val="@HGPｺﾞｼｯｸM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1499984740745262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theme="0" tint="-0.1499984740745262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30" xfId="0" applyFont="1" applyFill="1" applyBorder="1" applyAlignment="1">
      <alignment horizontal="center" vertical="top" wrapText="1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0" borderId="0" xfId="0" applyFont="1" applyAlignment="1">
      <alignment vertical="top" textRotation="255" wrapText="1"/>
    </xf>
    <xf numFmtId="0" fontId="4" fillId="2" borderId="3" xfId="0" applyFont="1" applyFill="1" applyBorder="1" applyAlignment="1">
      <alignment vertical="center" textRotation="180"/>
    </xf>
    <xf numFmtId="0" fontId="4" fillId="2" borderId="4" xfId="0" applyFont="1" applyFill="1" applyBorder="1" applyAlignment="1">
      <alignment horizontal="right" wrapText="1"/>
    </xf>
    <xf numFmtId="0" fontId="4" fillId="2" borderId="26" xfId="0" applyNumberFormat="1" applyFont="1" applyFill="1" applyBorder="1" applyAlignment="1">
      <alignment vertical="top" textRotation="255" wrapText="1"/>
    </xf>
    <xf numFmtId="38" fontId="4" fillId="0" borderId="24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7" xfId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1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23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6" fontId="4" fillId="0" borderId="24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1" xfId="0" applyFont="1" applyBorder="1">
      <alignment vertical="center"/>
    </xf>
    <xf numFmtId="177" fontId="4" fillId="2" borderId="26" xfId="0" applyNumberFormat="1" applyFont="1" applyFill="1" applyBorder="1" applyAlignment="1">
      <alignment vertical="top" textRotation="255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0" xfId="0" applyNumberFormat="1" applyFont="1" applyFill="1" applyBorder="1">
      <alignment vertical="center"/>
    </xf>
    <xf numFmtId="49" fontId="4" fillId="2" borderId="28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0" xfId="0" applyNumberFormat="1" applyFont="1" applyBorder="1" applyAlignment="1">
      <alignment vertical="top" textRotation="255" wrapText="1"/>
    </xf>
    <xf numFmtId="49" fontId="4" fillId="0" borderId="0" xfId="0" applyNumberFormat="1" applyFont="1" applyAlignment="1">
      <alignment vertical="top" textRotation="255" wrapText="1"/>
    </xf>
    <xf numFmtId="0" fontId="4" fillId="2" borderId="7" xfId="0" applyFont="1" applyFill="1" applyBorder="1">
      <alignment vertical="center"/>
    </xf>
    <xf numFmtId="177" fontId="4" fillId="2" borderId="29" xfId="0" applyNumberFormat="1" applyFont="1" applyFill="1" applyBorder="1" applyAlignment="1">
      <alignment horizontal="center" vertical="top" wrapText="1"/>
    </xf>
    <xf numFmtId="177" fontId="4" fillId="2" borderId="30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77" fontId="4" fillId="2" borderId="29" xfId="0" applyNumberFormat="1" applyFont="1" applyFill="1" applyBorder="1" applyAlignment="1">
      <alignment horizontal="center" vertical="top" textRotation="255" wrapText="1"/>
    </xf>
    <xf numFmtId="0" fontId="6" fillId="0" borderId="0" xfId="0" applyFont="1">
      <alignment vertical="center"/>
    </xf>
    <xf numFmtId="0" fontId="8" fillId="0" borderId="0" xfId="2" applyFont="1">
      <alignment vertical="center"/>
    </xf>
    <xf numFmtId="0" fontId="6" fillId="3" borderId="0" xfId="0" applyFont="1" applyFill="1">
      <alignment vertical="center"/>
    </xf>
    <xf numFmtId="0" fontId="4" fillId="2" borderId="1" xfId="0" applyFont="1" applyFill="1" applyBorder="1" applyAlignment="1">
      <alignment vertical="center" textRotation="180"/>
    </xf>
    <xf numFmtId="0" fontId="4" fillId="2" borderId="36" xfId="0" applyFont="1" applyFill="1" applyBorder="1" applyAlignment="1">
      <alignment horizontal="right" wrapText="1"/>
    </xf>
    <xf numFmtId="0" fontId="4" fillId="2" borderId="21" xfId="0" applyFont="1" applyFill="1" applyBorder="1">
      <alignment vertical="center"/>
    </xf>
    <xf numFmtId="0" fontId="9" fillId="2" borderId="30" xfId="0" applyFont="1" applyFill="1" applyBorder="1" applyAlignment="1">
      <alignment horizontal="center" vertical="top" textRotation="180" wrapText="1"/>
    </xf>
    <xf numFmtId="177" fontId="9" fillId="2" borderId="29" xfId="0" applyNumberFormat="1" applyFont="1" applyFill="1" applyBorder="1" applyAlignment="1">
      <alignment horizontal="center" vertical="top" textRotation="180" wrapText="1"/>
    </xf>
    <xf numFmtId="177" fontId="9" fillId="2" borderId="30" xfId="0" applyNumberFormat="1" applyFont="1" applyFill="1" applyBorder="1" applyAlignment="1">
      <alignment horizontal="center" vertical="top" textRotation="180" wrapText="1"/>
    </xf>
    <xf numFmtId="0" fontId="9" fillId="0" borderId="0" xfId="0" applyFont="1" applyAlignment="1">
      <alignment horizontal="center" vertical="top" textRotation="180" wrapText="1"/>
    </xf>
    <xf numFmtId="177" fontId="9" fillId="2" borderId="3" xfId="0" applyNumberFormat="1" applyFont="1" applyFill="1" applyBorder="1" applyAlignment="1">
      <alignment horizontal="center" vertical="top" textRotation="180" wrapText="1"/>
    </xf>
    <xf numFmtId="0" fontId="9" fillId="0" borderId="1" xfId="0" applyFont="1" applyBorder="1" applyAlignment="1">
      <alignment horizontal="center" vertical="top" textRotation="180" wrapText="1"/>
    </xf>
    <xf numFmtId="0" fontId="9" fillId="2" borderId="29" xfId="0" applyNumberFormat="1" applyFont="1" applyFill="1" applyBorder="1" applyAlignment="1">
      <alignment horizontal="center" vertical="top" textRotation="180" wrapText="1"/>
    </xf>
    <xf numFmtId="0" fontId="9" fillId="2" borderId="30" xfId="0" applyNumberFormat="1" applyFont="1" applyFill="1" applyBorder="1" applyAlignment="1">
      <alignment horizontal="center" vertical="top" textRotation="180" wrapText="1"/>
    </xf>
    <xf numFmtId="0" fontId="10" fillId="0" borderId="0" xfId="0" applyFont="1" applyAlignment="1">
      <alignment horizontal="center" vertical="top" textRotation="180"/>
    </xf>
    <xf numFmtId="177" fontId="4" fillId="2" borderId="30" xfId="0" applyNumberFormat="1" applyFont="1" applyFill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Alignment="1">
      <alignment vertical="top" textRotation="255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2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888"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  <dxf>
      <font>
        <b/>
        <i val="0"/>
        <u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tabSelected="1" zoomScaleNormal="100" workbookViewId="0"/>
  </sheetViews>
  <sheetFormatPr defaultRowHeight="13.5" x14ac:dyDescent="0.15"/>
  <cols>
    <col min="1" max="1" width="34" customWidth="1"/>
    <col min="2" max="2" width="17.25" customWidth="1"/>
    <col min="3" max="3" width="48.125" customWidth="1"/>
    <col min="4" max="4" width="54.125" customWidth="1"/>
  </cols>
  <sheetData>
    <row r="1" spans="1:24" x14ac:dyDescent="0.15">
      <c r="A1" s="63"/>
      <c r="B1" s="63" t="s">
        <v>728</v>
      </c>
      <c r="C1" s="63" t="s">
        <v>729</v>
      </c>
      <c r="D1" s="63" t="s">
        <v>730</v>
      </c>
    </row>
    <row r="2" spans="1:24" x14ac:dyDescent="0.15">
      <c r="A2" s="61" t="s">
        <v>731</v>
      </c>
      <c r="B2" s="62" t="str">
        <f>HYPERLINK("#'問0-1'!A1","問0-1")</f>
        <v>問0-1</v>
      </c>
      <c r="C2" s="61" t="s">
        <v>0</v>
      </c>
      <c r="D2" s="61"/>
    </row>
    <row r="3" spans="1:24" x14ac:dyDescent="0.15">
      <c r="A3" s="61"/>
      <c r="B3" s="62" t="str">
        <f>HYPERLINK("#'問0-2'!A1","問0-2")</f>
        <v>問0-2</v>
      </c>
      <c r="C3" s="61" t="s">
        <v>3</v>
      </c>
      <c r="D3" s="61"/>
    </row>
    <row r="4" spans="1:24" x14ac:dyDescent="0.15">
      <c r="A4" s="61"/>
      <c r="B4" s="62" t="str">
        <f>HYPERLINK("#'問0-3'!A1","問0-3")</f>
        <v>問0-3</v>
      </c>
      <c r="C4" s="61" t="s">
        <v>9</v>
      </c>
      <c r="D4" s="61"/>
    </row>
    <row r="5" spans="1:24" x14ac:dyDescent="0.15">
      <c r="A5" s="61"/>
      <c r="B5" s="62" t="str">
        <f>HYPERLINK("#'問1-1-ニ'!A1","問1-1-ニ")</f>
        <v>問1-1-ニ</v>
      </c>
      <c r="C5" s="61" t="s">
        <v>606</v>
      </c>
      <c r="D5" s="61" t="s">
        <v>732</v>
      </c>
    </row>
    <row r="6" spans="1:24" x14ac:dyDescent="0.15">
      <c r="A6" s="61"/>
      <c r="B6" s="62" t="str">
        <f>HYPERLINK("#'問1-2-ニ'!A1","問1-2-ニ")</f>
        <v>問1-2-ニ</v>
      </c>
      <c r="C6" s="61"/>
      <c r="D6" s="61" t="s">
        <v>733</v>
      </c>
    </row>
    <row r="7" spans="1:24" x14ac:dyDescent="0.15">
      <c r="A7" s="61"/>
      <c r="B7" s="62" t="str">
        <f>HYPERLINK("#'問1-2-1-分複-ニ'!A1","問1-2-1-分複-ニ")</f>
        <v>問1-2-1-分複-ニ</v>
      </c>
      <c r="C7" s="61"/>
      <c r="D7" s="61" t="s">
        <v>734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x14ac:dyDescent="0.15">
      <c r="A8" s="61"/>
      <c r="B8" s="62" t="str">
        <f>HYPERLINK("#'問1-2-2-分複-ニ'!A1","問1-2-2-分複-ニ")</f>
        <v>問1-2-2-分複-ニ</v>
      </c>
      <c r="C8" s="61"/>
      <c r="D8" s="61" t="s">
        <v>769</v>
      </c>
    </row>
    <row r="9" spans="1:24" x14ac:dyDescent="0.15">
      <c r="A9" s="61"/>
      <c r="B9" s="62" t="str">
        <f>HYPERLINK("#'問1-3-ニ'!A1","問1-3-ニ")</f>
        <v>問1-3-ニ</v>
      </c>
      <c r="C9" s="61"/>
      <c r="D9" s="61" t="s">
        <v>607</v>
      </c>
    </row>
    <row r="10" spans="1:24" x14ac:dyDescent="0.15">
      <c r="A10" s="61"/>
      <c r="B10" s="62" t="str">
        <f>HYPERLINK("#'問1-4-ニ'!A1","問1-4-ニ")</f>
        <v>問1-4-ニ</v>
      </c>
      <c r="C10" s="61"/>
      <c r="D10" s="61" t="s">
        <v>608</v>
      </c>
    </row>
    <row r="11" spans="1:24" x14ac:dyDescent="0.15">
      <c r="A11" s="61"/>
      <c r="B11" s="62" t="str">
        <f>HYPERLINK("#'問2-1-ニ'!A1","問2-1-ニ")</f>
        <v>問2-1-ニ</v>
      </c>
      <c r="C11" s="61" t="s">
        <v>609</v>
      </c>
      <c r="D11" s="61" t="s">
        <v>610</v>
      </c>
    </row>
    <row r="12" spans="1:24" x14ac:dyDescent="0.15">
      <c r="A12" s="61"/>
      <c r="B12" s="62" t="str">
        <f>HYPERLINK("#'問2-2-ニ'!A1","問2-2-ニ")</f>
        <v>問2-2-ニ</v>
      </c>
      <c r="C12" s="61"/>
      <c r="D12" s="61" t="s">
        <v>611</v>
      </c>
    </row>
    <row r="13" spans="1:24" x14ac:dyDescent="0.15">
      <c r="A13" s="61"/>
      <c r="B13" s="62" t="str">
        <f>HYPERLINK("#'問2-3-ニ'!A1","問2-3-ニ")</f>
        <v>問2-3-ニ</v>
      </c>
      <c r="C13" s="61"/>
      <c r="D13" s="61" t="s">
        <v>612</v>
      </c>
    </row>
    <row r="14" spans="1:24" x14ac:dyDescent="0.15">
      <c r="A14" s="61"/>
      <c r="B14" s="62" t="str">
        <f>HYPERLINK("#'問2-4-ニ'!A1","問2-4-ニ")</f>
        <v>問2-4-ニ</v>
      </c>
      <c r="C14" s="61"/>
      <c r="D14" s="61" t="s">
        <v>613</v>
      </c>
    </row>
    <row r="15" spans="1:24" x14ac:dyDescent="0.15">
      <c r="A15" s="61"/>
      <c r="B15" s="62" t="str">
        <f>HYPERLINK("#'問2-5-ニ'!A1","問2-5-ニ")</f>
        <v>問2-5-ニ</v>
      </c>
      <c r="C15" s="61"/>
      <c r="D15" s="61" t="s">
        <v>735</v>
      </c>
    </row>
    <row r="16" spans="1:24" x14ac:dyDescent="0.15">
      <c r="A16" s="61"/>
      <c r="B16" s="62" t="str">
        <f>HYPERLINK("#'問2-6-ニ'!A1","問2-6-ニ")</f>
        <v>問2-6-ニ</v>
      </c>
      <c r="C16" s="61"/>
      <c r="D16" s="61" t="s">
        <v>736</v>
      </c>
    </row>
    <row r="17" spans="1:4" x14ac:dyDescent="0.15">
      <c r="A17" s="61"/>
      <c r="B17" s="62" t="str">
        <f>HYPERLINK("#'問2-7-ニ'!A1","問2-7-ニ")</f>
        <v>問2-7-ニ</v>
      </c>
      <c r="C17" s="61"/>
      <c r="D17" s="61" t="s">
        <v>737</v>
      </c>
    </row>
    <row r="18" spans="1:4" x14ac:dyDescent="0.15">
      <c r="A18" s="61"/>
      <c r="B18" s="62" t="str">
        <f>HYPERLINK("#'問2-8-ニ'!A1","問2-8-ニ")</f>
        <v>問2-8-ニ</v>
      </c>
      <c r="C18" s="61"/>
      <c r="D18" s="61" t="s">
        <v>770</v>
      </c>
    </row>
    <row r="19" spans="1:4" x14ac:dyDescent="0.15">
      <c r="A19" s="61"/>
      <c r="B19" s="62" t="str">
        <f>HYPERLINK("#'問2-8-1-分複-ニ'!A1","問2-8-1-分複-ニ")</f>
        <v>問2-8-1-分複-ニ</v>
      </c>
      <c r="C19" s="61"/>
      <c r="D19" s="61" t="s">
        <v>622</v>
      </c>
    </row>
    <row r="20" spans="1:4" x14ac:dyDescent="0.15">
      <c r="A20" s="61"/>
      <c r="B20" s="62" t="str">
        <f>HYPERLINK("#'問3-1-1-ニ'!A1","問3-1-1-ニ")</f>
        <v>問3-1-1-ニ</v>
      </c>
      <c r="C20" s="61" t="s">
        <v>651</v>
      </c>
      <c r="D20" s="61" t="s">
        <v>738</v>
      </c>
    </row>
    <row r="21" spans="1:4" x14ac:dyDescent="0.15">
      <c r="A21" s="61"/>
      <c r="B21" s="62" t="str">
        <f>HYPERLINK("#'問3-1-2-ニ'!A1","問3-1-2-ニ")</f>
        <v>問3-1-2-ニ</v>
      </c>
      <c r="C21" s="61"/>
      <c r="D21" s="61" t="s">
        <v>739</v>
      </c>
    </row>
    <row r="22" spans="1:4" x14ac:dyDescent="0.15">
      <c r="A22" s="61"/>
      <c r="B22" s="62" t="str">
        <f>HYPERLINK("#'問3-2-ニ'!A1","問3-2-ニ")</f>
        <v>問3-2-ニ</v>
      </c>
      <c r="C22" s="61"/>
      <c r="D22" s="61" t="s">
        <v>740</v>
      </c>
    </row>
    <row r="23" spans="1:4" x14ac:dyDescent="0.15">
      <c r="A23" s="61"/>
      <c r="B23" s="62" t="str">
        <f>HYPERLINK("#'問3-3-ニ'!A1","問3-3-ニ")</f>
        <v>問3-3-ニ</v>
      </c>
      <c r="C23" s="61"/>
      <c r="D23" s="61" t="s">
        <v>741</v>
      </c>
    </row>
    <row r="24" spans="1:4" x14ac:dyDescent="0.15">
      <c r="A24" s="61"/>
      <c r="B24" s="62" t="str">
        <f>HYPERLINK("#'問3-4-ニ'!A1","問3-4-ニ")</f>
        <v>問3-4-ニ</v>
      </c>
      <c r="C24" s="61"/>
      <c r="D24" s="61" t="s">
        <v>742</v>
      </c>
    </row>
    <row r="25" spans="1:4" x14ac:dyDescent="0.15">
      <c r="A25" s="61"/>
      <c r="B25" s="62" t="str">
        <f>HYPERLINK("#'問3-5-ニ'!A1","問3-5-ニ")</f>
        <v>問3-5-ニ</v>
      </c>
      <c r="C25" s="61"/>
      <c r="D25" s="61" t="s">
        <v>743</v>
      </c>
    </row>
    <row r="26" spans="1:4" x14ac:dyDescent="0.15">
      <c r="A26" s="61"/>
      <c r="B26" s="62" t="str">
        <f>HYPERLINK("#'問3-6-ニ'!A1","問3-6-ニ")</f>
        <v>問3-6-ニ</v>
      </c>
      <c r="C26" s="61"/>
      <c r="D26" s="61" t="s">
        <v>744</v>
      </c>
    </row>
    <row r="27" spans="1:4" x14ac:dyDescent="0.15">
      <c r="A27" s="61"/>
      <c r="B27" s="62" t="str">
        <f>HYPERLINK("#'問3-6-1-分-ニ'!A1","問3-6-1-分-ニ")</f>
        <v>問3-6-1-分-ニ</v>
      </c>
      <c r="C27" s="61"/>
      <c r="D27" s="61" t="s">
        <v>745</v>
      </c>
    </row>
    <row r="28" spans="1:4" x14ac:dyDescent="0.15">
      <c r="A28" s="61"/>
      <c r="B28" s="62" t="str">
        <f>HYPERLINK("#'問3-7-ニ'!A1","問3-7-ニ")</f>
        <v>問3-7-ニ</v>
      </c>
      <c r="C28" s="61"/>
      <c r="D28" s="61" t="s">
        <v>652</v>
      </c>
    </row>
    <row r="29" spans="1:4" x14ac:dyDescent="0.15">
      <c r="A29" s="61"/>
      <c r="B29" s="62" t="str">
        <f>HYPERLINK("#'問3-8-ニ'!A1","問3-8-ニ")</f>
        <v>問3-8-ニ</v>
      </c>
      <c r="C29" s="61"/>
      <c r="D29" s="61" t="s">
        <v>746</v>
      </c>
    </row>
    <row r="30" spans="1:4" x14ac:dyDescent="0.15">
      <c r="A30" s="61"/>
      <c r="B30" s="62" t="str">
        <f>HYPERLINK("#'問4-1-ニ'!A1","問4-1-ニ")</f>
        <v>問4-1-ニ</v>
      </c>
      <c r="C30" s="61" t="s">
        <v>747</v>
      </c>
      <c r="D30" s="61" t="s">
        <v>748</v>
      </c>
    </row>
    <row r="31" spans="1:4" x14ac:dyDescent="0.15">
      <c r="A31" s="61"/>
      <c r="B31" s="62" t="str">
        <f>HYPERLINK("#'問4-2-ニ'!A1","問4-2-ニ")</f>
        <v>問4-2-ニ</v>
      </c>
      <c r="C31" s="61"/>
      <c r="D31" s="61" t="s">
        <v>789</v>
      </c>
    </row>
    <row r="32" spans="1:4" x14ac:dyDescent="0.15">
      <c r="A32" s="61"/>
      <c r="B32" s="62" t="str">
        <f>HYPERLINK("#'問4-3-ニ'!A1","問4-3-ニ")</f>
        <v>問4-3-ニ</v>
      </c>
      <c r="C32" s="61"/>
      <c r="D32" s="61" t="s">
        <v>749</v>
      </c>
    </row>
    <row r="33" spans="1:4" x14ac:dyDescent="0.15">
      <c r="A33" s="61"/>
      <c r="B33" s="62" t="str">
        <f>HYPERLINK("#'問4-4-ニ'!A1","問4-4-ニ")</f>
        <v>問4-4-ニ</v>
      </c>
      <c r="C33" s="61"/>
      <c r="D33" s="61" t="s">
        <v>750</v>
      </c>
    </row>
    <row r="34" spans="1:4" x14ac:dyDescent="0.15">
      <c r="A34" s="61"/>
      <c r="B34" s="62" t="str">
        <f>HYPERLINK("#'問4-5-ニ'!A1","問4-5-ニ")</f>
        <v>問4-5-ニ</v>
      </c>
      <c r="C34" s="61"/>
      <c r="D34" s="61" t="s">
        <v>751</v>
      </c>
    </row>
    <row r="35" spans="1:4" x14ac:dyDescent="0.15">
      <c r="A35" s="61"/>
      <c r="B35" s="62" t="str">
        <f>HYPERLINK("#'問4-6-ニ'!A1","問4-6-ニ")</f>
        <v>問4-6-ニ</v>
      </c>
      <c r="C35" s="61"/>
      <c r="D35" s="61" t="s">
        <v>752</v>
      </c>
    </row>
    <row r="36" spans="1:4" x14ac:dyDescent="0.15">
      <c r="A36" s="61"/>
      <c r="B36" s="62" t="str">
        <f>HYPERLINK("#'問4-7-ニ'!A1","問4-7-ニ")</f>
        <v>問4-7-ニ</v>
      </c>
      <c r="C36" s="61"/>
      <c r="D36" s="61" t="s">
        <v>753</v>
      </c>
    </row>
    <row r="37" spans="1:4" x14ac:dyDescent="0.15">
      <c r="A37" s="61"/>
      <c r="B37" s="62" t="str">
        <f>HYPERLINK("#'問4-8-ニ'!A1","問4-8-ニ")</f>
        <v>問4-8-ニ</v>
      </c>
      <c r="C37" s="61"/>
      <c r="D37" s="61" t="s">
        <v>754</v>
      </c>
    </row>
    <row r="38" spans="1:4" x14ac:dyDescent="0.15">
      <c r="A38" s="61"/>
      <c r="B38" s="62" t="str">
        <f>HYPERLINK("#'問4-9-ニ'!A1","問4-9-ニ")</f>
        <v>問4-9-ニ</v>
      </c>
      <c r="C38" s="61"/>
      <c r="D38" s="61" t="s">
        <v>755</v>
      </c>
    </row>
    <row r="39" spans="1:4" x14ac:dyDescent="0.15">
      <c r="A39" s="61"/>
      <c r="B39" s="62" t="str">
        <f>HYPERLINK("#'問5-1-1-ニ'!A1","問5-1-①-ニ")</f>
        <v>問5-1-①-ニ</v>
      </c>
      <c r="C39" s="61" t="s">
        <v>756</v>
      </c>
      <c r="D39" s="61" t="s">
        <v>780</v>
      </c>
    </row>
    <row r="40" spans="1:4" x14ac:dyDescent="0.15">
      <c r="A40" s="61"/>
      <c r="B40" s="62" t="str">
        <f>HYPERLINK("#'問5-1-2-ニ'!A1","問5-1-②-ニ")</f>
        <v>問5-1-②-ニ</v>
      </c>
      <c r="C40" s="61"/>
      <c r="D40" s="61" t="s">
        <v>773</v>
      </c>
    </row>
    <row r="41" spans="1:4" x14ac:dyDescent="0.15">
      <c r="A41" s="61"/>
      <c r="B41" s="62" t="str">
        <f>HYPERLINK("#'問5-1-3-ニ'!A1","問5-1-③-ニ")</f>
        <v>問5-1-③-ニ</v>
      </c>
      <c r="C41" s="61"/>
      <c r="D41" s="61" t="s">
        <v>774</v>
      </c>
    </row>
    <row r="42" spans="1:4" x14ac:dyDescent="0.15">
      <c r="A42" s="61"/>
      <c r="B42" s="62" t="str">
        <f>HYPERLINK("#'問5-1-4-ニ'!A1","問5-1-④-ニ")</f>
        <v>問5-1-④-ニ</v>
      </c>
      <c r="C42" s="61"/>
      <c r="D42" s="61" t="s">
        <v>775</v>
      </c>
    </row>
    <row r="43" spans="1:4" x14ac:dyDescent="0.15">
      <c r="A43" s="61"/>
      <c r="B43" s="62" t="str">
        <f>HYPERLINK("#'問5-1-⑤-ニ'!A1","問5-1-⑤-ニ")</f>
        <v>問5-1-⑤-ニ</v>
      </c>
      <c r="C43" s="61"/>
      <c r="D43" s="61" t="s">
        <v>776</v>
      </c>
    </row>
    <row r="44" spans="1:4" x14ac:dyDescent="0.15">
      <c r="A44" s="61"/>
      <c r="B44" s="62" t="str">
        <f>HYPERLINK("#'問5-1-⑥-ニ'!A1","問5-1-⑥-ニ")</f>
        <v>問5-1-⑥-ニ</v>
      </c>
      <c r="C44" s="61"/>
      <c r="D44" s="61" t="s">
        <v>777</v>
      </c>
    </row>
    <row r="45" spans="1:4" x14ac:dyDescent="0.15">
      <c r="A45" s="61"/>
      <c r="B45" s="62" t="str">
        <f>HYPERLINK("#'問5-1-⑦-ニ'!A1","問5-1-⑦-ニ")</f>
        <v>問5-1-⑦-ニ</v>
      </c>
      <c r="C45" s="61"/>
      <c r="D45" s="61" t="s">
        <v>778</v>
      </c>
    </row>
    <row r="46" spans="1:4" x14ac:dyDescent="0.15">
      <c r="A46" s="61"/>
      <c r="B46" s="62" t="str">
        <f>HYPERLINK("#'問5-1-⑧-ニ'!A1","問5-1-⑧-ニ")</f>
        <v>問5-1-⑧-ニ</v>
      </c>
      <c r="C46" s="61"/>
      <c r="D46" s="61" t="s">
        <v>779</v>
      </c>
    </row>
    <row r="47" spans="1:4" x14ac:dyDescent="0.15">
      <c r="A47" s="61"/>
      <c r="B47" s="62" t="str">
        <f>HYPERLINK("#'問5-2-ニ'!A1","問5-2-ニ")</f>
        <v>問5-2-ニ</v>
      </c>
      <c r="C47" s="61"/>
      <c r="D47" s="61" t="s">
        <v>757</v>
      </c>
    </row>
    <row r="48" spans="1:4" x14ac:dyDescent="0.15">
      <c r="A48" s="61"/>
      <c r="B48" s="62" t="str">
        <f>HYPERLINK("#'問5-3-ニ'!A1","問5-3-ニ")</f>
        <v>問5-3-ニ</v>
      </c>
      <c r="C48" s="61"/>
      <c r="D48" s="61" t="s">
        <v>758</v>
      </c>
    </row>
    <row r="49" spans="1:4" x14ac:dyDescent="0.15">
      <c r="A49" s="61"/>
      <c r="B49" s="62" t="str">
        <f>HYPERLINK("#'問6-1-複-ニ'!A1","問6-1-複-ニ")</f>
        <v>問6-1-複-ニ</v>
      </c>
      <c r="C49" s="61" t="s">
        <v>675</v>
      </c>
      <c r="D49" s="61" t="s">
        <v>676</v>
      </c>
    </row>
    <row r="50" spans="1:4" x14ac:dyDescent="0.15">
      <c r="A50" s="61"/>
      <c r="B50" s="62" t="str">
        <f>HYPERLINK("#'問6-2-複-ニ'!A1","問6-2-複-ニ")</f>
        <v>問6-2-複-ニ</v>
      </c>
      <c r="C50" s="61"/>
      <c r="D50" s="61" t="s">
        <v>759</v>
      </c>
    </row>
    <row r="51" spans="1:4" x14ac:dyDescent="0.15">
      <c r="A51" s="61"/>
      <c r="B51" s="62" t="str">
        <f>HYPERLINK("#'問6-3-複-ニ'!A1","問6-3-複-ニ")</f>
        <v>問6-3-複-ニ</v>
      </c>
      <c r="C51" s="61"/>
      <c r="D51" s="61" t="s">
        <v>679</v>
      </c>
    </row>
    <row r="52" spans="1:4" x14ac:dyDescent="0.15">
      <c r="A52" s="61"/>
      <c r="B52" s="62" t="str">
        <f>HYPERLINK("#'問6-4-複-ニ'!A1","問6-4-複-ニ")</f>
        <v>問6-4-複-ニ</v>
      </c>
      <c r="C52" s="61"/>
      <c r="D52" s="61" t="s">
        <v>680</v>
      </c>
    </row>
    <row r="53" spans="1:4" x14ac:dyDescent="0.15">
      <c r="A53" s="61"/>
      <c r="B53" s="62" t="str">
        <f>HYPERLINK("#'問6-5-複-ニ'!A1","問6-5-複-ニ")</f>
        <v>問6-5-複-ニ</v>
      </c>
      <c r="C53" s="61"/>
      <c r="D53" s="61" t="s">
        <v>682</v>
      </c>
    </row>
    <row r="54" spans="1:4" x14ac:dyDescent="0.15">
      <c r="A54" s="61"/>
      <c r="B54" s="62" t="str">
        <f>HYPERLINK("#'問6-6-ニ'!A1","問6-6-ニ")</f>
        <v>問6-6-ニ</v>
      </c>
      <c r="C54" s="61"/>
      <c r="D54" s="61" t="s">
        <v>790</v>
      </c>
    </row>
    <row r="55" spans="1:4" x14ac:dyDescent="0.15">
      <c r="A55" s="61"/>
      <c r="B55" s="62" t="str">
        <f>HYPERLINK("#'問6-7-ニ'!A1","問6-7-ニ")</f>
        <v>問6-7-ニ</v>
      </c>
      <c r="C55" s="61"/>
      <c r="D55" s="61" t="s">
        <v>760</v>
      </c>
    </row>
    <row r="56" spans="1:4" x14ac:dyDescent="0.15">
      <c r="A56" s="61"/>
      <c r="B56" s="62" t="str">
        <f>HYPERLINK("#'問7-1-ニ'!A1","問7-1-ニ")</f>
        <v>問7-1-ニ</v>
      </c>
      <c r="C56" s="61" t="s">
        <v>688</v>
      </c>
      <c r="D56" s="61" t="s">
        <v>761</v>
      </c>
    </row>
    <row r="57" spans="1:4" x14ac:dyDescent="0.15">
      <c r="A57" s="61"/>
      <c r="B57" s="62" t="str">
        <f>HYPERLINK("#'問7-2-ニ'!A1","問7-2-ニ")</f>
        <v>問7-2-ニ</v>
      </c>
      <c r="C57" s="61"/>
      <c r="D57" s="61" t="s">
        <v>689</v>
      </c>
    </row>
    <row r="58" spans="1:4" x14ac:dyDescent="0.15">
      <c r="A58" s="61"/>
      <c r="B58" s="62" t="str">
        <f>HYPERLINK("#'問7-3-ニ'!A1","問7-3-ニ")</f>
        <v>問7-3-ニ</v>
      </c>
      <c r="C58" s="61"/>
      <c r="D58" s="61" t="s">
        <v>791</v>
      </c>
    </row>
    <row r="59" spans="1:4" x14ac:dyDescent="0.15">
      <c r="A59" s="61"/>
      <c r="B59" s="62" t="str">
        <f>HYPERLINK("#'問7-4-ニ'!A1","問7-4-ニ")</f>
        <v>問7-4-ニ</v>
      </c>
      <c r="C59" s="61"/>
      <c r="D59" s="61" t="s">
        <v>792</v>
      </c>
    </row>
    <row r="60" spans="1:4" x14ac:dyDescent="0.15">
      <c r="A60" s="61"/>
      <c r="B60" s="62" t="str">
        <f>HYPERLINK("#'問7-5-ニ'!A1","問7-5-ニ")</f>
        <v>問7-5-ニ</v>
      </c>
      <c r="C60" s="61"/>
      <c r="D60" s="61" t="s">
        <v>691</v>
      </c>
    </row>
    <row r="61" spans="1:4" x14ac:dyDescent="0.15">
      <c r="A61" s="61"/>
      <c r="B61" s="62" t="str">
        <f>HYPERLINK("#'問7-6-複-ニ'!A1","問7-6-複-ニ")</f>
        <v>問7-6-複-ニ</v>
      </c>
      <c r="C61" s="61"/>
      <c r="D61" s="61" t="s">
        <v>762</v>
      </c>
    </row>
    <row r="62" spans="1:4" x14ac:dyDescent="0.15">
      <c r="A62" s="61"/>
      <c r="B62" s="97" t="str">
        <f>HYPERLINK("#'問8-1-二'!A1","問8-1-ニ")</f>
        <v>問8-1-ニ</v>
      </c>
      <c r="C62" s="61" t="s">
        <v>932</v>
      </c>
      <c r="D62" s="81" t="s">
        <v>933</v>
      </c>
    </row>
    <row r="63" spans="1:4" x14ac:dyDescent="0.15">
      <c r="A63" s="61"/>
      <c r="B63" s="97" t="str">
        <f>HYPERLINK("#'問8-2-二'!A1","問8-2-ニ")</f>
        <v>問8-2-ニ</v>
      </c>
      <c r="C63" s="61"/>
      <c r="D63" s="61" t="s">
        <v>919</v>
      </c>
    </row>
    <row r="64" spans="1:4" x14ac:dyDescent="0.15">
      <c r="A64" s="61" t="s">
        <v>763</v>
      </c>
      <c r="B64" s="62" t="str">
        <f>HYPERLINK("#'問1-高'!A1","問1-高")</f>
        <v>問1-高</v>
      </c>
      <c r="C64" s="61" t="s">
        <v>692</v>
      </c>
      <c r="D64" s="61"/>
    </row>
    <row r="65" spans="1:4" x14ac:dyDescent="0.15">
      <c r="A65" s="61"/>
      <c r="B65" s="62" t="str">
        <f>HYPERLINK("#'問2-分-高'!A1","問2-分-高")</f>
        <v>問2-分-高</v>
      </c>
      <c r="C65" s="61" t="s">
        <v>764</v>
      </c>
      <c r="D65" s="61"/>
    </row>
    <row r="66" spans="1:4" x14ac:dyDescent="0.15">
      <c r="A66" s="61"/>
      <c r="B66" s="62" t="str">
        <f>HYPERLINK("#'問3-分-高'!A1","問3-分-高")</f>
        <v>問3-分-高</v>
      </c>
      <c r="C66" s="61" t="s">
        <v>765</v>
      </c>
      <c r="D66" s="61"/>
    </row>
    <row r="67" spans="1:4" x14ac:dyDescent="0.15">
      <c r="A67" s="61"/>
      <c r="B67" s="62" t="str">
        <f>HYPERLINK("#'問4-分-高'!A1","問4-分-高")</f>
        <v>問4-分-高</v>
      </c>
      <c r="C67" s="61" t="s">
        <v>793</v>
      </c>
      <c r="D67" s="61"/>
    </row>
    <row r="68" spans="1:4" x14ac:dyDescent="0.15">
      <c r="A68" s="61"/>
      <c r="B68" s="62" t="str">
        <f>HYPERLINK("#'問5-分複-高'!A1","問5-分複-高")</f>
        <v>問5-分複-高</v>
      </c>
      <c r="C68" s="61" t="s">
        <v>695</v>
      </c>
      <c r="D68" s="61"/>
    </row>
    <row r="69" spans="1:4" x14ac:dyDescent="0.15">
      <c r="A69" s="61"/>
      <c r="B69" s="62" t="str">
        <f>HYPERLINK("#'問6-分複-高'!A1","問6-分複-高")</f>
        <v>問6-分複-高</v>
      </c>
      <c r="C69" s="61" t="s">
        <v>766</v>
      </c>
      <c r="D69" s="61"/>
    </row>
    <row r="70" spans="1:4" x14ac:dyDescent="0.15">
      <c r="A70" s="61"/>
      <c r="B70" s="62" t="str">
        <f>HYPERLINK("#'問7-複-高'!A1","問7-複-高")</f>
        <v>問7-複-高</v>
      </c>
      <c r="C70" s="61" t="s">
        <v>767</v>
      </c>
      <c r="D70" s="61"/>
    </row>
    <row r="71" spans="1:4" x14ac:dyDescent="0.15">
      <c r="A71" s="61"/>
      <c r="B71" s="62" t="str">
        <f>HYPERLINK("#'問8-複-高'!A1","問8-複-高")</f>
        <v>問8-複-高</v>
      </c>
      <c r="C71" s="61" t="s">
        <v>768</v>
      </c>
      <c r="D71" s="61"/>
    </row>
    <row r="72" spans="1:4" x14ac:dyDescent="0.15">
      <c r="A72" s="61"/>
      <c r="B72" s="62" t="str">
        <f>HYPERLINK("#'問9-複-高'!A1","問9-複-高")</f>
        <v>問9-複-高</v>
      </c>
      <c r="C72" s="61" t="s">
        <v>795</v>
      </c>
      <c r="D72" s="61"/>
    </row>
    <row r="73" spans="1:4" x14ac:dyDescent="0.15">
      <c r="A73" s="61"/>
      <c r="B73" s="62" t="str">
        <f>HYPERLINK("#'問10-高'!A1","問10-高")</f>
        <v>問10-高</v>
      </c>
      <c r="C73" s="61" t="s">
        <v>794</v>
      </c>
      <c r="D73" s="61"/>
    </row>
    <row r="74" spans="1:4" x14ac:dyDescent="0.15">
      <c r="A74" s="61"/>
      <c r="B74" s="62" t="str">
        <f>HYPERLINK("#'問11-高'!A1","問11-高")</f>
        <v>問11-高</v>
      </c>
      <c r="C74" s="61" t="s">
        <v>796</v>
      </c>
      <c r="D74" s="61"/>
    </row>
    <row r="75" spans="1:4" x14ac:dyDescent="0.15">
      <c r="A75" s="61"/>
      <c r="B75" s="62" t="str">
        <f>HYPERLINK("#'問12-分-高'!A1","問12-分-高")</f>
        <v>問12-分-高</v>
      </c>
      <c r="C75" s="61" t="s">
        <v>797</v>
      </c>
      <c r="D75" s="61"/>
    </row>
    <row r="76" spans="1:4" x14ac:dyDescent="0.15">
      <c r="A76" s="61"/>
      <c r="B76" s="62" t="str">
        <f>HYPERLINK("#'問13-分複-高'!A1","問13-分複-高")</f>
        <v>問13-分複-高</v>
      </c>
      <c r="C76" s="61" t="s">
        <v>798</v>
      </c>
      <c r="D76" s="61"/>
    </row>
    <row r="77" spans="1:4" x14ac:dyDescent="0.15">
      <c r="A77" s="61"/>
      <c r="B77" s="62" t="str">
        <f>HYPERLINK("#'問14-分複-高'!A1","問14-分複-高")</f>
        <v>問14-分複-高</v>
      </c>
      <c r="C77" s="61" t="s">
        <v>799</v>
      </c>
      <c r="D77" s="61"/>
    </row>
    <row r="78" spans="1:4" x14ac:dyDescent="0.15">
      <c r="A78" s="61"/>
      <c r="B78" s="62" t="str">
        <f>HYPERLINK("#'問15-分複-高'!A1","問15-分複-高")</f>
        <v>問15-分複-高</v>
      </c>
      <c r="C78" s="61" t="s">
        <v>800</v>
      </c>
      <c r="D78" s="61"/>
    </row>
    <row r="79" spans="1:4" x14ac:dyDescent="0.15">
      <c r="A79" s="61"/>
      <c r="B79" s="62" t="str">
        <f>HYPERLINK("#'問16-複-高'!A1","問16-複-高")</f>
        <v>問16-複-高</v>
      </c>
      <c r="C79" s="61" t="s">
        <v>801</v>
      </c>
      <c r="D79" s="61"/>
    </row>
    <row r="80" spans="1:4" x14ac:dyDescent="0.15">
      <c r="A80" s="61"/>
      <c r="B80" s="62" t="str">
        <f>HYPERLINK("#'問17-複-高'!A1","問17-複-高")</f>
        <v>問17-複-高</v>
      </c>
      <c r="C80" s="61" t="s">
        <v>802</v>
      </c>
      <c r="D80" s="61"/>
    </row>
    <row r="81" spans="1:4" x14ac:dyDescent="0.15">
      <c r="A81" s="61"/>
      <c r="B81" s="62" t="str">
        <f>HYPERLINK("#'問18-1-複-高'!A1","問18-1-複-高")</f>
        <v>問18-1-複-高</v>
      </c>
      <c r="C81" s="61" t="s">
        <v>803</v>
      </c>
      <c r="D81" s="61"/>
    </row>
    <row r="82" spans="1:4" x14ac:dyDescent="0.15">
      <c r="A82" s="61"/>
      <c r="B82" s="62" t="str">
        <f>HYPERLINK("#'問18-2-複-高'!A1","問18-2-複-高")</f>
        <v>問18-2-複-高</v>
      </c>
      <c r="C82" s="61" t="s">
        <v>804</v>
      </c>
      <c r="D82" s="61"/>
    </row>
    <row r="83" spans="1:4" x14ac:dyDescent="0.15">
      <c r="A83" s="61"/>
      <c r="B83" s="62" t="str">
        <f>HYPERLINK("#'問19-高'!A1","問19-高")</f>
        <v>問19-高</v>
      </c>
      <c r="C83" s="61" t="s">
        <v>805</v>
      </c>
      <c r="D83" s="61"/>
    </row>
    <row r="84" spans="1:4" x14ac:dyDescent="0.15">
      <c r="A84" s="61"/>
      <c r="B84" s="62" t="str">
        <f>HYPERLINK("#'問20-複-高'!A1","問20-複-高")</f>
        <v>問20-複-高</v>
      </c>
      <c r="C84" s="61" t="s">
        <v>806</v>
      </c>
      <c r="D84" s="61"/>
    </row>
    <row r="85" spans="1:4" x14ac:dyDescent="0.15">
      <c r="A85" s="61"/>
      <c r="B85" s="62" t="str">
        <f>HYPERLINK("#'問21-複-高'!A1","問21-複-高")</f>
        <v>問21-複-高</v>
      </c>
      <c r="C85" s="61" t="s">
        <v>807</v>
      </c>
      <c r="D85" s="61"/>
    </row>
    <row r="86" spans="1:4" x14ac:dyDescent="0.15">
      <c r="A86" s="61"/>
      <c r="B86" s="62" t="str">
        <f>HYPERLINK("#'問22-高'!A1","問22-高")</f>
        <v>問22-高</v>
      </c>
      <c r="C86" s="61" t="s">
        <v>808</v>
      </c>
      <c r="D86" s="61"/>
    </row>
    <row r="87" spans="1:4" x14ac:dyDescent="0.15">
      <c r="A87" s="61"/>
      <c r="B87" s="62" t="str">
        <f>HYPERLINK("#'問23-高'!A1","問23-高")</f>
        <v>問23-高</v>
      </c>
      <c r="C87" s="61" t="s">
        <v>809</v>
      </c>
      <c r="D87" s="61"/>
    </row>
    <row r="88" spans="1:4" x14ac:dyDescent="0.15">
      <c r="A88" s="61"/>
      <c r="B88" s="62" t="str">
        <f>HYPERLINK("#'問24-高'!A1","問24-高")</f>
        <v>問24-高</v>
      </c>
      <c r="C88" s="61" t="s">
        <v>810</v>
      </c>
      <c r="D88" s="61"/>
    </row>
    <row r="89" spans="1:4" x14ac:dyDescent="0.15">
      <c r="A89" s="61"/>
      <c r="B89" s="62" t="str">
        <f>HYPERLINK("#'問25-分複-高'!A1","問25-分複-高")</f>
        <v>問25-分複-高</v>
      </c>
      <c r="C89" s="61" t="s">
        <v>811</v>
      </c>
      <c r="D89" s="61"/>
    </row>
    <row r="90" spans="1:4" x14ac:dyDescent="0.15">
      <c r="A90" s="61"/>
      <c r="B90" s="62" t="str">
        <f>HYPERLINK("#'問26-分複-高'!A1","問26-分複-高")</f>
        <v>問26-分複-高</v>
      </c>
      <c r="C90" s="61" t="s">
        <v>812</v>
      </c>
      <c r="D90" s="61"/>
    </row>
    <row r="91" spans="1:4" x14ac:dyDescent="0.15">
      <c r="A91" s="61"/>
      <c r="B91" s="62" t="str">
        <f>HYPERLINK("#'問27-分-高'!A1","問27-分-高")</f>
        <v>問27-分-高</v>
      </c>
      <c r="C91" s="61" t="s">
        <v>813</v>
      </c>
      <c r="D91" s="61"/>
    </row>
    <row r="92" spans="1:4" x14ac:dyDescent="0.15">
      <c r="A92" s="61"/>
      <c r="B92" s="62" t="str">
        <f>HYPERLINK("#'問28-複-高'!A1","問28-複-高")</f>
        <v>問28-複-高</v>
      </c>
      <c r="C92" s="61" t="s">
        <v>814</v>
      </c>
      <c r="D92" s="61"/>
    </row>
    <row r="93" spans="1:4" x14ac:dyDescent="0.15">
      <c r="A93" s="61"/>
      <c r="B93" s="62" t="str">
        <f>HYPERLINK("#'問29-1-複-高'!A1","問29-1-複-高")</f>
        <v>問29-1-複-高</v>
      </c>
      <c r="C93" s="61" t="s">
        <v>815</v>
      </c>
      <c r="D93" s="61"/>
    </row>
    <row r="94" spans="1:4" x14ac:dyDescent="0.15">
      <c r="A94" s="61"/>
      <c r="B94" s="62" t="str">
        <f>HYPERLINK("#'問29-2-複-高'!A1","問29-2-複-高")</f>
        <v>問29-2-複-高</v>
      </c>
      <c r="C94" s="61" t="s">
        <v>816</v>
      </c>
      <c r="D94" s="61"/>
    </row>
    <row r="95" spans="1:4" x14ac:dyDescent="0.15">
      <c r="A95" s="61"/>
      <c r="B95" s="62" t="str">
        <f>HYPERLINK("#'問30-複-高'!A1","問30-複-高")</f>
        <v>問30-複-高</v>
      </c>
      <c r="C95" s="61" t="s">
        <v>817</v>
      </c>
      <c r="D95" s="61"/>
    </row>
    <row r="96" spans="1:4" x14ac:dyDescent="0.15">
      <c r="A96" s="61"/>
      <c r="B96" s="62" t="str">
        <f>HYPERLINK("#'問31-高'!A1","問31-高")</f>
        <v>問31-高</v>
      </c>
      <c r="C96" s="61" t="s">
        <v>818</v>
      </c>
      <c r="D96" s="61"/>
    </row>
    <row r="97" spans="1:4" x14ac:dyDescent="0.15">
      <c r="A97" s="61"/>
      <c r="B97" s="62" t="str">
        <f>HYPERLINK("#'問32-分複-高'!A1","問32-分複-高")</f>
        <v>問32-分複-高</v>
      </c>
      <c r="C97" s="61" t="s">
        <v>819</v>
      </c>
      <c r="D97" s="61"/>
    </row>
    <row r="98" spans="1:4" x14ac:dyDescent="0.15">
      <c r="A98" s="61"/>
      <c r="B98" s="62" t="str">
        <f>HYPERLINK("#'問33-分複-高'!A1","問33-分複-高")</f>
        <v>問33-分複-高</v>
      </c>
      <c r="C98" s="61" t="s">
        <v>820</v>
      </c>
      <c r="D98" s="61"/>
    </row>
    <row r="99" spans="1:4" x14ac:dyDescent="0.15">
      <c r="A99" s="61"/>
      <c r="B99" s="62" t="str">
        <f>HYPERLINK("#'問34-複-高'!A1","問34-複-高")</f>
        <v>問34-複-高</v>
      </c>
      <c r="C99" s="61" t="s">
        <v>821</v>
      </c>
      <c r="D99" s="61"/>
    </row>
    <row r="100" spans="1:4" x14ac:dyDescent="0.15">
      <c r="A100" s="61"/>
      <c r="B100" s="62" t="str">
        <f>HYPERLINK("#'問35-複-高'!A1","問35-複-高")</f>
        <v>問35-複-高</v>
      </c>
      <c r="C100" s="61" t="s">
        <v>822</v>
      </c>
      <c r="D100" s="61"/>
    </row>
    <row r="101" spans="1:4" x14ac:dyDescent="0.15">
      <c r="A101" s="61"/>
      <c r="B101" s="62" t="str">
        <f>HYPERLINK("#'問36-高'!A1","問36-高")</f>
        <v>問36-高</v>
      </c>
      <c r="C101" s="61" t="s">
        <v>823</v>
      </c>
      <c r="D101" s="61"/>
    </row>
    <row r="102" spans="1:4" x14ac:dyDescent="0.15">
      <c r="A102" s="61"/>
      <c r="B102" s="62" t="str">
        <f>HYPERLINK("#'問37-高'!A1","問37-高")</f>
        <v>問37-高</v>
      </c>
      <c r="C102" s="61" t="s">
        <v>824</v>
      </c>
      <c r="D102" s="61"/>
    </row>
    <row r="103" spans="1:4" x14ac:dyDescent="0.15">
      <c r="A103" s="61"/>
      <c r="B103" s="62" t="str">
        <f>HYPERLINK("#'問38-高'!A1","問38-高")</f>
        <v>問38-高</v>
      </c>
      <c r="C103" s="61" t="s">
        <v>825</v>
      </c>
      <c r="D103" s="61"/>
    </row>
    <row r="104" spans="1:4" x14ac:dyDescent="0.15">
      <c r="A104" s="61"/>
      <c r="B104" s="62" t="str">
        <f>HYPERLINK("#'問39-高'!A1","問39-高")</f>
        <v>問39-高</v>
      </c>
      <c r="C104" s="61" t="s">
        <v>826</v>
      </c>
      <c r="D104" s="61"/>
    </row>
    <row r="105" spans="1:4" x14ac:dyDescent="0.15">
      <c r="A105" s="61"/>
      <c r="B105" s="62" t="str">
        <f>HYPERLINK("#'問40-複-高'!A1","問40-複-高")</f>
        <v>問40-複-高</v>
      </c>
      <c r="C105" s="61" t="s">
        <v>827</v>
      </c>
      <c r="D105" s="61"/>
    </row>
  </sheetData>
  <phoneticPr fontId="2"/>
  <pageMargins left="0.70866141732283472" right="0.70866141732283472" top="0.74803149606299213" bottom="0.74803149606299213" header="0.31496062992125984" footer="0.31496062992125984"/>
  <pageSetup paperSize="9" scale="55" orientation="portrait" useFirstPageNumber="1" r:id="rId1"/>
  <headerFooter>
    <oddHeader xml:space="preserve">&amp;C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606</v>
      </c>
    </row>
    <row r="4" spans="2:24" x14ac:dyDescent="0.15">
      <c r="B4" s="1" t="s">
        <v>608</v>
      </c>
    </row>
    <row r="5" spans="2:2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24" ht="3.75" customHeight="1" x14ac:dyDescent="0.15">
      <c r="B6" s="56"/>
      <c r="C6" s="38"/>
      <c r="D6" s="57"/>
      <c r="E6" s="39"/>
      <c r="F6" s="56"/>
      <c r="G6" s="40"/>
      <c r="H6" s="57"/>
      <c r="I6" s="56"/>
      <c r="J6" s="40"/>
      <c r="K6" s="57"/>
      <c r="L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381</v>
      </c>
      <c r="F7" s="69" t="s">
        <v>382</v>
      </c>
      <c r="G7" s="69" t="s">
        <v>383</v>
      </c>
      <c r="H7" s="69" t="s">
        <v>384</v>
      </c>
      <c r="I7" s="69" t="s">
        <v>385</v>
      </c>
      <c r="J7" s="69" t="s">
        <v>386</v>
      </c>
      <c r="K7" s="69" t="s">
        <v>4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12992</v>
      </c>
      <c r="F8" s="16">
        <v>128</v>
      </c>
      <c r="G8" s="16">
        <v>550</v>
      </c>
      <c r="H8" s="16">
        <v>110</v>
      </c>
      <c r="I8" s="16">
        <v>281</v>
      </c>
      <c r="J8" s="16">
        <v>262</v>
      </c>
      <c r="K8" s="16">
        <v>704</v>
      </c>
      <c r="L8" s="16">
        <v>895</v>
      </c>
    </row>
    <row r="9" spans="2:24" ht="15" customHeight="1" x14ac:dyDescent="0.15">
      <c r="B9" s="93"/>
      <c r="C9" s="91"/>
      <c r="D9" s="17">
        <v>100</v>
      </c>
      <c r="E9" s="18">
        <v>81.599999999999994</v>
      </c>
      <c r="F9" s="19">
        <v>0.8</v>
      </c>
      <c r="G9" s="19">
        <v>3.5</v>
      </c>
      <c r="H9" s="19">
        <v>0.7</v>
      </c>
      <c r="I9" s="19">
        <v>1.8</v>
      </c>
      <c r="J9" s="19">
        <v>1.6</v>
      </c>
      <c r="K9" s="19">
        <v>4.4000000000000004</v>
      </c>
      <c r="L9" s="19">
        <v>5.6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4029</v>
      </c>
      <c r="F10" s="23">
        <v>47</v>
      </c>
      <c r="G10" s="23">
        <v>205</v>
      </c>
      <c r="H10" s="23">
        <v>45</v>
      </c>
      <c r="I10" s="23">
        <v>87</v>
      </c>
      <c r="J10" s="23">
        <v>93</v>
      </c>
      <c r="K10" s="23">
        <v>175</v>
      </c>
      <c r="L10" s="23">
        <v>264</v>
      </c>
    </row>
    <row r="11" spans="2:24" ht="15" customHeight="1" x14ac:dyDescent="0.15">
      <c r="B11" s="24"/>
      <c r="C11" s="89"/>
      <c r="D11" s="25">
        <v>100</v>
      </c>
      <c r="E11" s="26">
        <v>81.5</v>
      </c>
      <c r="F11" s="27">
        <v>1</v>
      </c>
      <c r="G11" s="27">
        <v>4.0999999999999996</v>
      </c>
      <c r="H11" s="27">
        <v>0.9</v>
      </c>
      <c r="I11" s="27">
        <v>1.8</v>
      </c>
      <c r="J11" s="27">
        <v>1.9</v>
      </c>
      <c r="K11" s="27">
        <v>3.5</v>
      </c>
      <c r="L11" s="27">
        <v>5.3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8853</v>
      </c>
      <c r="F12" s="16">
        <v>81</v>
      </c>
      <c r="G12" s="16">
        <v>342</v>
      </c>
      <c r="H12" s="16">
        <v>64</v>
      </c>
      <c r="I12" s="16">
        <v>192</v>
      </c>
      <c r="J12" s="16">
        <v>169</v>
      </c>
      <c r="K12" s="16">
        <v>521</v>
      </c>
      <c r="L12" s="16">
        <v>620</v>
      </c>
    </row>
    <row r="13" spans="2:24" ht="15" customHeight="1" x14ac:dyDescent="0.15">
      <c r="B13" s="28"/>
      <c r="C13" s="91"/>
      <c r="D13" s="17">
        <v>100</v>
      </c>
      <c r="E13" s="18">
        <v>81.7</v>
      </c>
      <c r="F13" s="19">
        <v>0.7</v>
      </c>
      <c r="G13" s="19">
        <v>3.2</v>
      </c>
      <c r="H13" s="19">
        <v>0.6</v>
      </c>
      <c r="I13" s="19">
        <v>1.8</v>
      </c>
      <c r="J13" s="19">
        <v>1.6</v>
      </c>
      <c r="K13" s="19">
        <v>4.8</v>
      </c>
      <c r="L13" s="19">
        <v>5.7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253</v>
      </c>
      <c r="F14" s="23">
        <v>9</v>
      </c>
      <c r="G14" s="23">
        <v>29</v>
      </c>
      <c r="H14" s="23">
        <v>5</v>
      </c>
      <c r="I14" s="23">
        <v>9</v>
      </c>
      <c r="J14" s="23">
        <v>15</v>
      </c>
      <c r="K14" s="23">
        <v>14</v>
      </c>
      <c r="L14" s="23">
        <v>19</v>
      </c>
    </row>
    <row r="15" spans="2:24" ht="15" customHeight="1" x14ac:dyDescent="0.15">
      <c r="B15" s="24"/>
      <c r="C15" s="84"/>
      <c r="D15" s="25">
        <v>100</v>
      </c>
      <c r="E15" s="26">
        <v>71.7</v>
      </c>
      <c r="F15" s="27">
        <v>2.5</v>
      </c>
      <c r="G15" s="27">
        <v>8.1999999999999993</v>
      </c>
      <c r="H15" s="27">
        <v>1.4</v>
      </c>
      <c r="I15" s="27">
        <v>2.5</v>
      </c>
      <c r="J15" s="27">
        <v>4.2</v>
      </c>
      <c r="K15" s="27">
        <v>4</v>
      </c>
      <c r="L15" s="27">
        <v>5.4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432</v>
      </c>
      <c r="F16" s="31">
        <v>7</v>
      </c>
      <c r="G16" s="31">
        <v>54</v>
      </c>
      <c r="H16" s="31">
        <v>16</v>
      </c>
      <c r="I16" s="31">
        <v>29</v>
      </c>
      <c r="J16" s="31">
        <v>32</v>
      </c>
      <c r="K16" s="31">
        <v>19</v>
      </c>
      <c r="L16" s="31">
        <v>31</v>
      </c>
    </row>
    <row r="17" spans="2:12" ht="15" customHeight="1" x14ac:dyDescent="0.15">
      <c r="B17" s="24"/>
      <c r="C17" s="84"/>
      <c r="D17" s="25">
        <v>100</v>
      </c>
      <c r="E17" s="26">
        <v>69.7</v>
      </c>
      <c r="F17" s="27">
        <v>1.1000000000000001</v>
      </c>
      <c r="G17" s="27">
        <v>8.6999999999999993</v>
      </c>
      <c r="H17" s="27">
        <v>2.6</v>
      </c>
      <c r="I17" s="27">
        <v>4.7</v>
      </c>
      <c r="J17" s="27">
        <v>5.2</v>
      </c>
      <c r="K17" s="27">
        <v>3.1</v>
      </c>
      <c r="L17" s="27">
        <v>5</v>
      </c>
    </row>
    <row r="18" spans="2:12" ht="15" customHeight="1" x14ac:dyDescent="0.15">
      <c r="B18" s="24"/>
      <c r="C18" s="82" t="s">
        <v>411</v>
      </c>
      <c r="D18" s="14">
        <v>922</v>
      </c>
      <c r="E18" s="15">
        <v>675</v>
      </c>
      <c r="F18" s="16">
        <v>8</v>
      </c>
      <c r="G18" s="16">
        <v>78</v>
      </c>
      <c r="H18" s="16">
        <v>10</v>
      </c>
      <c r="I18" s="16">
        <v>21</v>
      </c>
      <c r="J18" s="16">
        <v>37</v>
      </c>
      <c r="K18" s="16">
        <v>36</v>
      </c>
      <c r="L18" s="16">
        <v>57</v>
      </c>
    </row>
    <row r="19" spans="2:12" ht="15" customHeight="1" x14ac:dyDescent="0.15">
      <c r="B19" s="24"/>
      <c r="C19" s="84"/>
      <c r="D19" s="25">
        <v>100</v>
      </c>
      <c r="E19" s="26">
        <v>73.2</v>
      </c>
      <c r="F19" s="27">
        <v>0.9</v>
      </c>
      <c r="G19" s="27">
        <v>8.5</v>
      </c>
      <c r="H19" s="27">
        <v>1.1000000000000001</v>
      </c>
      <c r="I19" s="27">
        <v>2.2999999999999998</v>
      </c>
      <c r="J19" s="27">
        <v>4</v>
      </c>
      <c r="K19" s="27">
        <v>3.9</v>
      </c>
      <c r="L19" s="27">
        <v>6.2</v>
      </c>
    </row>
    <row r="20" spans="2:12" ht="15" customHeight="1" x14ac:dyDescent="0.15">
      <c r="B20" s="24"/>
      <c r="C20" s="82" t="s">
        <v>412</v>
      </c>
      <c r="D20" s="14">
        <v>1616</v>
      </c>
      <c r="E20" s="15">
        <v>1264</v>
      </c>
      <c r="F20" s="16">
        <v>18</v>
      </c>
      <c r="G20" s="16">
        <v>88</v>
      </c>
      <c r="H20" s="16">
        <v>18</v>
      </c>
      <c r="I20" s="16">
        <v>44</v>
      </c>
      <c r="J20" s="16">
        <v>41</v>
      </c>
      <c r="K20" s="16">
        <v>50</v>
      </c>
      <c r="L20" s="16">
        <v>93</v>
      </c>
    </row>
    <row r="21" spans="2:12" ht="15" customHeight="1" x14ac:dyDescent="0.15">
      <c r="B21" s="24"/>
      <c r="C21" s="84"/>
      <c r="D21" s="25">
        <v>100</v>
      </c>
      <c r="E21" s="26">
        <v>78.2</v>
      </c>
      <c r="F21" s="27">
        <v>1.1000000000000001</v>
      </c>
      <c r="G21" s="27">
        <v>5.4</v>
      </c>
      <c r="H21" s="27">
        <v>1.1000000000000001</v>
      </c>
      <c r="I21" s="27">
        <v>2.7</v>
      </c>
      <c r="J21" s="27">
        <v>2.5</v>
      </c>
      <c r="K21" s="27">
        <v>3.1</v>
      </c>
      <c r="L21" s="27">
        <v>5.8</v>
      </c>
    </row>
    <row r="22" spans="2:12" ht="15" customHeight="1" x14ac:dyDescent="0.15">
      <c r="B22" s="24"/>
      <c r="C22" s="82" t="s">
        <v>413</v>
      </c>
      <c r="D22" s="14">
        <v>3140</v>
      </c>
      <c r="E22" s="15">
        <v>2651</v>
      </c>
      <c r="F22" s="16">
        <v>26</v>
      </c>
      <c r="G22" s="16">
        <v>100</v>
      </c>
      <c r="H22" s="16">
        <v>18</v>
      </c>
      <c r="I22" s="16">
        <v>49</v>
      </c>
      <c r="J22" s="16">
        <v>51</v>
      </c>
      <c r="K22" s="16">
        <v>84</v>
      </c>
      <c r="L22" s="16">
        <v>161</v>
      </c>
    </row>
    <row r="23" spans="2:12" ht="15" customHeight="1" x14ac:dyDescent="0.15">
      <c r="B23" s="24"/>
      <c r="C23" s="84"/>
      <c r="D23" s="25">
        <v>100</v>
      </c>
      <c r="E23" s="26">
        <v>84.4</v>
      </c>
      <c r="F23" s="27">
        <v>0.8</v>
      </c>
      <c r="G23" s="27">
        <v>3.2</v>
      </c>
      <c r="H23" s="27">
        <v>0.6</v>
      </c>
      <c r="I23" s="27">
        <v>1.6</v>
      </c>
      <c r="J23" s="27">
        <v>1.6</v>
      </c>
      <c r="K23" s="27">
        <v>2.7</v>
      </c>
      <c r="L23" s="27">
        <v>5.0999999999999996</v>
      </c>
    </row>
    <row r="24" spans="2:12" ht="15" customHeight="1" x14ac:dyDescent="0.15">
      <c r="B24" s="24"/>
      <c r="C24" s="82" t="s">
        <v>414</v>
      </c>
      <c r="D24" s="14">
        <v>4506</v>
      </c>
      <c r="E24" s="15">
        <v>3774</v>
      </c>
      <c r="F24" s="16">
        <v>39</v>
      </c>
      <c r="G24" s="16">
        <v>112</v>
      </c>
      <c r="H24" s="16">
        <v>21</v>
      </c>
      <c r="I24" s="16">
        <v>69</v>
      </c>
      <c r="J24" s="16">
        <v>41</v>
      </c>
      <c r="K24" s="16">
        <v>209</v>
      </c>
      <c r="L24" s="16">
        <v>241</v>
      </c>
    </row>
    <row r="25" spans="2:12" ht="15" customHeight="1" x14ac:dyDescent="0.15">
      <c r="B25" s="24"/>
      <c r="C25" s="84"/>
      <c r="D25" s="25">
        <v>100</v>
      </c>
      <c r="E25" s="26">
        <v>83.8</v>
      </c>
      <c r="F25" s="27">
        <v>0.9</v>
      </c>
      <c r="G25" s="27">
        <v>2.5</v>
      </c>
      <c r="H25" s="27">
        <v>0.5</v>
      </c>
      <c r="I25" s="27">
        <v>1.5</v>
      </c>
      <c r="J25" s="27">
        <v>0.9</v>
      </c>
      <c r="K25" s="27">
        <v>4.5999999999999996</v>
      </c>
      <c r="L25" s="27">
        <v>5.3</v>
      </c>
    </row>
    <row r="26" spans="2:12" ht="15" customHeight="1" x14ac:dyDescent="0.15">
      <c r="B26" s="24"/>
      <c r="C26" s="82" t="s">
        <v>415</v>
      </c>
      <c r="D26" s="14">
        <v>4438</v>
      </c>
      <c r="E26" s="15">
        <v>3665</v>
      </c>
      <c r="F26" s="16">
        <v>20</v>
      </c>
      <c r="G26" s="16">
        <v>76</v>
      </c>
      <c r="H26" s="16">
        <v>21</v>
      </c>
      <c r="I26" s="16">
        <v>57</v>
      </c>
      <c r="J26" s="16">
        <v>42</v>
      </c>
      <c r="K26" s="16">
        <v>278</v>
      </c>
      <c r="L26" s="16">
        <v>279</v>
      </c>
    </row>
    <row r="27" spans="2:12" ht="15" customHeight="1" x14ac:dyDescent="0.15">
      <c r="B27" s="28"/>
      <c r="C27" s="85"/>
      <c r="D27" s="17">
        <v>100</v>
      </c>
      <c r="E27" s="18">
        <v>82.6</v>
      </c>
      <c r="F27" s="19">
        <v>0.5</v>
      </c>
      <c r="G27" s="19">
        <v>1.7</v>
      </c>
      <c r="H27" s="19">
        <v>0.5</v>
      </c>
      <c r="I27" s="19">
        <v>1.3</v>
      </c>
      <c r="J27" s="19">
        <v>0.9</v>
      </c>
      <c r="K27" s="19">
        <v>6.3</v>
      </c>
      <c r="L27" s="19">
        <v>6.3</v>
      </c>
    </row>
    <row r="28" spans="2:12" ht="15" customHeight="1" x14ac:dyDescent="0.15">
      <c r="B28" s="20" t="s">
        <v>61</v>
      </c>
      <c r="C28" s="82" t="s">
        <v>62</v>
      </c>
      <c r="D28" s="14">
        <v>5666</v>
      </c>
      <c r="E28" s="15">
        <v>4550</v>
      </c>
      <c r="F28" s="16">
        <v>36</v>
      </c>
      <c r="G28" s="16">
        <v>279</v>
      </c>
      <c r="H28" s="16">
        <v>44</v>
      </c>
      <c r="I28" s="16">
        <v>177</v>
      </c>
      <c r="J28" s="16">
        <v>106</v>
      </c>
      <c r="K28" s="16">
        <v>222</v>
      </c>
      <c r="L28" s="16">
        <v>252</v>
      </c>
    </row>
    <row r="29" spans="2:12" ht="15" customHeight="1" x14ac:dyDescent="0.15">
      <c r="B29" s="24"/>
      <c r="C29" s="84"/>
      <c r="D29" s="25">
        <v>100</v>
      </c>
      <c r="E29" s="26">
        <v>80.3</v>
      </c>
      <c r="F29" s="27">
        <v>0.6</v>
      </c>
      <c r="G29" s="27">
        <v>4.9000000000000004</v>
      </c>
      <c r="H29" s="27">
        <v>0.8</v>
      </c>
      <c r="I29" s="27">
        <v>3.1</v>
      </c>
      <c r="J29" s="27">
        <v>1.9</v>
      </c>
      <c r="K29" s="27">
        <v>3.9</v>
      </c>
      <c r="L29" s="27">
        <v>4.4000000000000004</v>
      </c>
    </row>
    <row r="30" spans="2:12" ht="15" customHeight="1" x14ac:dyDescent="0.15">
      <c r="B30" s="24"/>
      <c r="C30" s="82" t="s">
        <v>63</v>
      </c>
      <c r="D30" s="14">
        <v>3924</v>
      </c>
      <c r="E30" s="15">
        <v>3472</v>
      </c>
      <c r="F30" s="16">
        <v>38</v>
      </c>
      <c r="G30" s="16">
        <v>121</v>
      </c>
      <c r="H30" s="16">
        <v>29</v>
      </c>
      <c r="I30" s="16">
        <v>24</v>
      </c>
      <c r="J30" s="16">
        <v>55</v>
      </c>
      <c r="K30" s="16">
        <v>30</v>
      </c>
      <c r="L30" s="16">
        <v>155</v>
      </c>
    </row>
    <row r="31" spans="2:12" ht="15" customHeight="1" x14ac:dyDescent="0.15">
      <c r="B31" s="24"/>
      <c r="C31" s="84"/>
      <c r="D31" s="25">
        <v>100</v>
      </c>
      <c r="E31" s="26">
        <v>88.5</v>
      </c>
      <c r="F31" s="27">
        <v>1</v>
      </c>
      <c r="G31" s="27">
        <v>3.1</v>
      </c>
      <c r="H31" s="27">
        <v>0.7</v>
      </c>
      <c r="I31" s="27">
        <v>0.6</v>
      </c>
      <c r="J31" s="27">
        <v>1.4</v>
      </c>
      <c r="K31" s="27">
        <v>0.8</v>
      </c>
      <c r="L31" s="27">
        <v>4</v>
      </c>
    </row>
    <row r="32" spans="2:12" ht="15" customHeight="1" x14ac:dyDescent="0.15">
      <c r="B32" s="24"/>
      <c r="C32" s="83" t="s">
        <v>64</v>
      </c>
      <c r="D32" s="29">
        <v>306</v>
      </c>
      <c r="E32" s="30">
        <v>253</v>
      </c>
      <c r="F32" s="31">
        <v>5</v>
      </c>
      <c r="G32" s="31">
        <v>19</v>
      </c>
      <c r="H32" s="31">
        <v>2</v>
      </c>
      <c r="I32" s="31">
        <v>4</v>
      </c>
      <c r="J32" s="31">
        <v>7</v>
      </c>
      <c r="K32" s="31">
        <v>3</v>
      </c>
      <c r="L32" s="31">
        <v>13</v>
      </c>
    </row>
    <row r="33" spans="2:12" ht="15" customHeight="1" x14ac:dyDescent="0.15">
      <c r="B33" s="24"/>
      <c r="C33" s="84"/>
      <c r="D33" s="25">
        <v>100</v>
      </c>
      <c r="E33" s="26">
        <v>82.7</v>
      </c>
      <c r="F33" s="27">
        <v>1.6</v>
      </c>
      <c r="G33" s="27">
        <v>6.2</v>
      </c>
      <c r="H33" s="27">
        <v>0.7</v>
      </c>
      <c r="I33" s="27">
        <v>1.3</v>
      </c>
      <c r="J33" s="27">
        <v>2.2999999999999998</v>
      </c>
      <c r="K33" s="27">
        <v>1</v>
      </c>
      <c r="L33" s="27">
        <v>4.2</v>
      </c>
    </row>
    <row r="34" spans="2:12" ht="15" customHeight="1" x14ac:dyDescent="0.15">
      <c r="B34" s="24"/>
      <c r="C34" s="82" t="s">
        <v>65</v>
      </c>
      <c r="D34" s="14">
        <v>3042</v>
      </c>
      <c r="E34" s="15">
        <v>2673</v>
      </c>
      <c r="F34" s="16">
        <v>23</v>
      </c>
      <c r="G34" s="16">
        <v>61</v>
      </c>
      <c r="H34" s="16">
        <v>15</v>
      </c>
      <c r="I34" s="16">
        <v>23</v>
      </c>
      <c r="J34" s="16">
        <v>44</v>
      </c>
      <c r="K34" s="16">
        <v>66</v>
      </c>
      <c r="L34" s="16">
        <v>137</v>
      </c>
    </row>
    <row r="35" spans="2:12" ht="15" customHeight="1" x14ac:dyDescent="0.15">
      <c r="B35" s="24"/>
      <c r="C35" s="84"/>
      <c r="D35" s="25">
        <v>100</v>
      </c>
      <c r="E35" s="26">
        <v>87.9</v>
      </c>
      <c r="F35" s="27">
        <v>0.8</v>
      </c>
      <c r="G35" s="27">
        <v>2</v>
      </c>
      <c r="H35" s="27">
        <v>0.5</v>
      </c>
      <c r="I35" s="27">
        <v>0.8</v>
      </c>
      <c r="J35" s="27">
        <v>1.4</v>
      </c>
      <c r="K35" s="27">
        <v>2.2000000000000002</v>
      </c>
      <c r="L35" s="27">
        <v>4.5</v>
      </c>
    </row>
    <row r="36" spans="2:12" ht="15" customHeight="1" x14ac:dyDescent="0.15">
      <c r="B36" s="32"/>
      <c r="C36" s="82" t="s">
        <v>408</v>
      </c>
      <c r="D36" s="14">
        <v>2409</v>
      </c>
      <c r="E36" s="15">
        <v>1765</v>
      </c>
      <c r="F36" s="16">
        <v>21</v>
      </c>
      <c r="G36" s="16">
        <v>62</v>
      </c>
      <c r="H36" s="16">
        <v>17</v>
      </c>
      <c r="I36" s="16">
        <v>47</v>
      </c>
      <c r="J36" s="16">
        <v>48</v>
      </c>
      <c r="K36" s="16">
        <v>366</v>
      </c>
      <c r="L36" s="16">
        <v>83</v>
      </c>
    </row>
    <row r="37" spans="2:12" ht="15" customHeight="1" x14ac:dyDescent="0.15">
      <c r="B37" s="33"/>
      <c r="C37" s="82"/>
      <c r="D37" s="34">
        <v>100</v>
      </c>
      <c r="E37" s="35">
        <v>73.3</v>
      </c>
      <c r="F37" s="36">
        <v>0.9</v>
      </c>
      <c r="G37" s="36">
        <v>2.6</v>
      </c>
      <c r="H37" s="36">
        <v>0.7</v>
      </c>
      <c r="I37" s="36">
        <v>2</v>
      </c>
      <c r="J37" s="36">
        <v>2</v>
      </c>
      <c r="K37" s="36">
        <v>15.2</v>
      </c>
      <c r="L37" s="36">
        <v>3.4</v>
      </c>
    </row>
    <row r="38" spans="2:12" ht="15" customHeight="1" x14ac:dyDescent="0.15">
      <c r="B38" s="20" t="s">
        <v>66</v>
      </c>
      <c r="C38" s="88" t="s">
        <v>67</v>
      </c>
      <c r="D38" s="21">
        <v>1258</v>
      </c>
      <c r="E38" s="22">
        <v>1048</v>
      </c>
      <c r="F38" s="23">
        <v>9</v>
      </c>
      <c r="G38" s="23">
        <v>54</v>
      </c>
      <c r="H38" s="23">
        <v>12</v>
      </c>
      <c r="I38" s="23">
        <v>24</v>
      </c>
      <c r="J38" s="23">
        <v>19</v>
      </c>
      <c r="K38" s="23">
        <v>19</v>
      </c>
      <c r="L38" s="23">
        <v>73</v>
      </c>
    </row>
    <row r="39" spans="2:12" ht="15" customHeight="1" x14ac:dyDescent="0.15">
      <c r="B39" s="24"/>
      <c r="C39" s="89"/>
      <c r="D39" s="25">
        <v>100</v>
      </c>
      <c r="E39" s="26">
        <v>83.3</v>
      </c>
      <c r="F39" s="27">
        <v>0.7</v>
      </c>
      <c r="G39" s="27">
        <v>4.3</v>
      </c>
      <c r="H39" s="27">
        <v>1</v>
      </c>
      <c r="I39" s="27">
        <v>1.9</v>
      </c>
      <c r="J39" s="27">
        <v>1.5</v>
      </c>
      <c r="K39" s="27">
        <v>1.5</v>
      </c>
      <c r="L39" s="27">
        <v>5.8</v>
      </c>
    </row>
    <row r="40" spans="2:12" ht="15" customHeight="1" x14ac:dyDescent="0.15">
      <c r="B40" s="24"/>
      <c r="C40" s="90" t="s">
        <v>68</v>
      </c>
      <c r="D40" s="14">
        <v>1359</v>
      </c>
      <c r="E40" s="15">
        <v>1139</v>
      </c>
      <c r="F40" s="16">
        <v>14</v>
      </c>
      <c r="G40" s="16">
        <v>49</v>
      </c>
      <c r="H40" s="16">
        <v>10</v>
      </c>
      <c r="I40" s="16">
        <v>26</v>
      </c>
      <c r="J40" s="16">
        <v>25</v>
      </c>
      <c r="K40" s="16">
        <v>15</v>
      </c>
      <c r="L40" s="16">
        <v>81</v>
      </c>
    </row>
    <row r="41" spans="2:12" ht="15" customHeight="1" x14ac:dyDescent="0.15">
      <c r="B41" s="24"/>
      <c r="C41" s="89"/>
      <c r="D41" s="25">
        <v>100</v>
      </c>
      <c r="E41" s="26">
        <v>83.8</v>
      </c>
      <c r="F41" s="27">
        <v>1</v>
      </c>
      <c r="G41" s="27">
        <v>3.6</v>
      </c>
      <c r="H41" s="27">
        <v>0.7</v>
      </c>
      <c r="I41" s="27">
        <v>1.9</v>
      </c>
      <c r="J41" s="27">
        <v>1.8</v>
      </c>
      <c r="K41" s="27">
        <v>1.1000000000000001</v>
      </c>
      <c r="L41" s="27">
        <v>6</v>
      </c>
    </row>
    <row r="42" spans="2:12" ht="15" customHeight="1" x14ac:dyDescent="0.15">
      <c r="B42" s="24"/>
      <c r="C42" s="86" t="s">
        <v>69</v>
      </c>
      <c r="D42" s="14">
        <v>12636</v>
      </c>
      <c r="E42" s="15">
        <v>10470</v>
      </c>
      <c r="F42" s="16">
        <v>100</v>
      </c>
      <c r="G42" s="16">
        <v>425</v>
      </c>
      <c r="H42" s="16">
        <v>84</v>
      </c>
      <c r="I42" s="16">
        <v>220</v>
      </c>
      <c r="J42" s="16">
        <v>208</v>
      </c>
      <c r="K42" s="16">
        <v>655</v>
      </c>
      <c r="L42" s="16">
        <v>474</v>
      </c>
    </row>
    <row r="43" spans="2:12" ht="15" customHeight="1" x14ac:dyDescent="0.15">
      <c r="B43" s="28"/>
      <c r="C43" s="91"/>
      <c r="D43" s="17">
        <v>100</v>
      </c>
      <c r="E43" s="18">
        <v>82.9</v>
      </c>
      <c r="F43" s="19">
        <v>0.8</v>
      </c>
      <c r="G43" s="19">
        <v>3.4</v>
      </c>
      <c r="H43" s="19">
        <v>0.7</v>
      </c>
      <c r="I43" s="19">
        <v>1.7</v>
      </c>
      <c r="J43" s="19">
        <v>1.6</v>
      </c>
      <c r="K43" s="19">
        <v>5.2</v>
      </c>
      <c r="L43" s="19">
        <v>3.8</v>
      </c>
    </row>
    <row r="44" spans="2:12" ht="15" customHeight="1" x14ac:dyDescent="0.15">
      <c r="B44" s="20" t="s">
        <v>70</v>
      </c>
      <c r="C44" s="88" t="s">
        <v>467</v>
      </c>
      <c r="D44" s="21">
        <v>567</v>
      </c>
      <c r="E44" s="22">
        <v>471</v>
      </c>
      <c r="F44" s="23">
        <v>5</v>
      </c>
      <c r="G44" s="23">
        <v>17</v>
      </c>
      <c r="H44" s="23">
        <v>2</v>
      </c>
      <c r="I44" s="23">
        <v>16</v>
      </c>
      <c r="J44" s="23">
        <v>7</v>
      </c>
      <c r="K44" s="23">
        <v>31</v>
      </c>
      <c r="L44" s="23">
        <v>18</v>
      </c>
    </row>
    <row r="45" spans="2:12" ht="15" customHeight="1" x14ac:dyDescent="0.15">
      <c r="B45" s="24"/>
      <c r="C45" s="89"/>
      <c r="D45" s="25">
        <v>100</v>
      </c>
      <c r="E45" s="26">
        <v>83.1</v>
      </c>
      <c r="F45" s="27">
        <v>0.9</v>
      </c>
      <c r="G45" s="27">
        <v>3</v>
      </c>
      <c r="H45" s="27">
        <v>0.4</v>
      </c>
      <c r="I45" s="27">
        <v>2.8</v>
      </c>
      <c r="J45" s="27">
        <v>1.2</v>
      </c>
      <c r="K45" s="27">
        <v>5.5</v>
      </c>
      <c r="L45" s="27">
        <v>3.2</v>
      </c>
    </row>
    <row r="46" spans="2:12" ht="15" customHeight="1" x14ac:dyDescent="0.15">
      <c r="B46" s="24"/>
      <c r="C46" s="86" t="s">
        <v>480</v>
      </c>
      <c r="D46" s="14">
        <v>8280</v>
      </c>
      <c r="E46" s="15">
        <v>6854</v>
      </c>
      <c r="F46" s="16">
        <v>55</v>
      </c>
      <c r="G46" s="16">
        <v>266</v>
      </c>
      <c r="H46" s="16">
        <v>47</v>
      </c>
      <c r="I46" s="16">
        <v>159</v>
      </c>
      <c r="J46" s="16">
        <v>140</v>
      </c>
      <c r="K46" s="16">
        <v>405</v>
      </c>
      <c r="L46" s="16">
        <v>354</v>
      </c>
    </row>
    <row r="47" spans="2:12" ht="15" customHeight="1" x14ac:dyDescent="0.15">
      <c r="B47" s="24"/>
      <c r="C47" s="89"/>
      <c r="D47" s="25">
        <v>100</v>
      </c>
      <c r="E47" s="26">
        <v>82.8</v>
      </c>
      <c r="F47" s="27">
        <v>0.7</v>
      </c>
      <c r="G47" s="27">
        <v>3.2</v>
      </c>
      <c r="H47" s="27">
        <v>0.6</v>
      </c>
      <c r="I47" s="27">
        <v>1.9</v>
      </c>
      <c r="J47" s="27">
        <v>1.7</v>
      </c>
      <c r="K47" s="27">
        <v>4.9000000000000004</v>
      </c>
      <c r="L47" s="27">
        <v>4.3</v>
      </c>
    </row>
    <row r="48" spans="2:12" ht="15" customHeight="1" x14ac:dyDescent="0.15">
      <c r="B48" s="24"/>
      <c r="C48" s="86" t="s">
        <v>484</v>
      </c>
      <c r="D48" s="14">
        <v>4863</v>
      </c>
      <c r="E48" s="15">
        <v>4043</v>
      </c>
      <c r="F48" s="16">
        <v>42</v>
      </c>
      <c r="G48" s="16">
        <v>183</v>
      </c>
      <c r="H48" s="16">
        <v>42</v>
      </c>
      <c r="I48" s="16">
        <v>74</v>
      </c>
      <c r="J48" s="16">
        <v>79</v>
      </c>
      <c r="K48" s="16">
        <v>196</v>
      </c>
      <c r="L48" s="16">
        <v>204</v>
      </c>
    </row>
    <row r="49" spans="2:12" ht="15" customHeight="1" x14ac:dyDescent="0.15">
      <c r="B49" s="24"/>
      <c r="C49" s="89"/>
      <c r="D49" s="25">
        <v>100</v>
      </c>
      <c r="E49" s="26">
        <v>83.1</v>
      </c>
      <c r="F49" s="27">
        <v>0.9</v>
      </c>
      <c r="G49" s="27">
        <v>3.8</v>
      </c>
      <c r="H49" s="27">
        <v>0.9</v>
      </c>
      <c r="I49" s="27">
        <v>1.5</v>
      </c>
      <c r="J49" s="27">
        <v>1.6</v>
      </c>
      <c r="K49" s="27">
        <v>4</v>
      </c>
      <c r="L49" s="27">
        <v>4.2</v>
      </c>
    </row>
    <row r="50" spans="2:12" ht="15" customHeight="1" x14ac:dyDescent="0.15">
      <c r="B50" s="24"/>
      <c r="C50" s="86" t="s">
        <v>461</v>
      </c>
      <c r="D50" s="14">
        <v>1583</v>
      </c>
      <c r="E50" s="15">
        <v>1308</v>
      </c>
      <c r="F50" s="16">
        <v>17</v>
      </c>
      <c r="G50" s="16">
        <v>72</v>
      </c>
      <c r="H50" s="16">
        <v>18</v>
      </c>
      <c r="I50" s="16">
        <v>22</v>
      </c>
      <c r="J50" s="16">
        <v>29</v>
      </c>
      <c r="K50" s="16">
        <v>55</v>
      </c>
      <c r="L50" s="16">
        <v>62</v>
      </c>
    </row>
    <row r="51" spans="2:12" ht="15" customHeight="1" x14ac:dyDescent="0.15">
      <c r="B51" s="28"/>
      <c r="C51" s="91"/>
      <c r="D51" s="17">
        <v>100</v>
      </c>
      <c r="E51" s="18">
        <v>82.6</v>
      </c>
      <c r="F51" s="19">
        <v>1.1000000000000001</v>
      </c>
      <c r="G51" s="19">
        <v>4.5</v>
      </c>
      <c r="H51" s="19">
        <v>1.1000000000000001</v>
      </c>
      <c r="I51" s="19">
        <v>1.4</v>
      </c>
      <c r="J51" s="19">
        <v>1.8</v>
      </c>
      <c r="K51" s="19">
        <v>3.5</v>
      </c>
      <c r="L51" s="19">
        <v>3.9</v>
      </c>
    </row>
    <row r="52" spans="2:12" ht="15" customHeight="1" x14ac:dyDescent="0.15">
      <c r="B52" s="20" t="s">
        <v>75</v>
      </c>
      <c r="C52" s="87" t="s">
        <v>76</v>
      </c>
      <c r="D52" s="21">
        <v>2981</v>
      </c>
      <c r="E52" s="22">
        <v>2250</v>
      </c>
      <c r="F52" s="23">
        <v>64</v>
      </c>
      <c r="G52" s="23">
        <v>117</v>
      </c>
      <c r="H52" s="23">
        <v>26</v>
      </c>
      <c r="I52" s="23">
        <v>122</v>
      </c>
      <c r="J52" s="23">
        <v>57</v>
      </c>
      <c r="K52" s="23">
        <v>165</v>
      </c>
      <c r="L52" s="23">
        <v>180</v>
      </c>
    </row>
    <row r="53" spans="2:12" ht="15" customHeight="1" x14ac:dyDescent="0.15">
      <c r="B53" s="24"/>
      <c r="C53" s="84"/>
      <c r="D53" s="25">
        <v>100</v>
      </c>
      <c r="E53" s="26">
        <v>75.5</v>
      </c>
      <c r="F53" s="27">
        <v>2.1</v>
      </c>
      <c r="G53" s="27">
        <v>3.9</v>
      </c>
      <c r="H53" s="27">
        <v>0.9</v>
      </c>
      <c r="I53" s="27">
        <v>4.0999999999999996</v>
      </c>
      <c r="J53" s="27">
        <v>1.9</v>
      </c>
      <c r="K53" s="27">
        <v>5.5</v>
      </c>
      <c r="L53" s="27">
        <v>6</v>
      </c>
    </row>
    <row r="54" spans="2:12" ht="15" customHeight="1" x14ac:dyDescent="0.15">
      <c r="B54" s="24"/>
      <c r="C54" s="83" t="s">
        <v>77</v>
      </c>
      <c r="D54" s="29">
        <v>1946</v>
      </c>
      <c r="E54" s="30">
        <v>1386</v>
      </c>
      <c r="F54" s="31">
        <v>7</v>
      </c>
      <c r="G54" s="31">
        <v>38</v>
      </c>
      <c r="H54" s="31">
        <v>10</v>
      </c>
      <c r="I54" s="31">
        <v>22</v>
      </c>
      <c r="J54" s="31">
        <v>19</v>
      </c>
      <c r="K54" s="31">
        <v>48</v>
      </c>
      <c r="L54" s="31">
        <v>416</v>
      </c>
    </row>
    <row r="55" spans="2:12" ht="15" customHeight="1" x14ac:dyDescent="0.15">
      <c r="B55" s="24"/>
      <c r="C55" s="84"/>
      <c r="D55" s="25">
        <v>100</v>
      </c>
      <c r="E55" s="26">
        <v>71.2</v>
      </c>
      <c r="F55" s="27">
        <v>0.4</v>
      </c>
      <c r="G55" s="27">
        <v>2</v>
      </c>
      <c r="H55" s="27">
        <v>0.5</v>
      </c>
      <c r="I55" s="27">
        <v>1.1000000000000001</v>
      </c>
      <c r="J55" s="27">
        <v>1</v>
      </c>
      <c r="K55" s="27">
        <v>2.5</v>
      </c>
      <c r="L55" s="27">
        <v>21.4</v>
      </c>
    </row>
    <row r="56" spans="2:12" ht="15" customHeight="1" x14ac:dyDescent="0.15">
      <c r="B56" s="24"/>
      <c r="C56" s="82" t="s">
        <v>78</v>
      </c>
      <c r="D56" s="14">
        <v>854</v>
      </c>
      <c r="E56" s="15">
        <v>718</v>
      </c>
      <c r="F56" s="16">
        <v>4</v>
      </c>
      <c r="G56" s="16">
        <v>23</v>
      </c>
      <c r="H56" s="16">
        <v>12</v>
      </c>
      <c r="I56" s="16">
        <v>15</v>
      </c>
      <c r="J56" s="16">
        <v>13</v>
      </c>
      <c r="K56" s="16">
        <v>25</v>
      </c>
      <c r="L56" s="16">
        <v>44</v>
      </c>
    </row>
    <row r="57" spans="2:12" ht="15" customHeight="1" x14ac:dyDescent="0.15">
      <c r="B57" s="24"/>
      <c r="C57" s="84"/>
      <c r="D57" s="25">
        <v>100</v>
      </c>
      <c r="E57" s="26">
        <v>84.1</v>
      </c>
      <c r="F57" s="27">
        <v>0.5</v>
      </c>
      <c r="G57" s="27">
        <v>2.7</v>
      </c>
      <c r="H57" s="27">
        <v>1.4</v>
      </c>
      <c r="I57" s="27">
        <v>1.8</v>
      </c>
      <c r="J57" s="27">
        <v>1.5</v>
      </c>
      <c r="K57" s="27">
        <v>2.9</v>
      </c>
      <c r="L57" s="27">
        <v>5.2</v>
      </c>
    </row>
    <row r="58" spans="2:12" ht="15" customHeight="1" x14ac:dyDescent="0.15">
      <c r="B58" s="24"/>
      <c r="C58" s="82" t="s">
        <v>79</v>
      </c>
      <c r="D58" s="14">
        <v>1311</v>
      </c>
      <c r="E58" s="15">
        <v>1139</v>
      </c>
      <c r="F58" s="16">
        <v>8</v>
      </c>
      <c r="G58" s="16">
        <v>45</v>
      </c>
      <c r="H58" s="16">
        <v>9</v>
      </c>
      <c r="I58" s="16">
        <v>15</v>
      </c>
      <c r="J58" s="16">
        <v>15</v>
      </c>
      <c r="K58" s="16">
        <v>52</v>
      </c>
      <c r="L58" s="16">
        <v>28</v>
      </c>
    </row>
    <row r="59" spans="2:12" ht="15" customHeight="1" x14ac:dyDescent="0.15">
      <c r="B59" s="24"/>
      <c r="C59" s="84"/>
      <c r="D59" s="25">
        <v>100</v>
      </c>
      <c r="E59" s="26">
        <v>86.9</v>
      </c>
      <c r="F59" s="27">
        <v>0.6</v>
      </c>
      <c r="G59" s="27">
        <v>3.4</v>
      </c>
      <c r="H59" s="27">
        <v>0.7</v>
      </c>
      <c r="I59" s="27">
        <v>1.1000000000000001</v>
      </c>
      <c r="J59" s="27">
        <v>1.1000000000000001</v>
      </c>
      <c r="K59" s="27">
        <v>4</v>
      </c>
      <c r="L59" s="27">
        <v>2.1</v>
      </c>
    </row>
    <row r="60" spans="2:12" ht="15" customHeight="1" x14ac:dyDescent="0.15">
      <c r="B60" s="24"/>
      <c r="C60" s="82" t="s">
        <v>80</v>
      </c>
      <c r="D60" s="14">
        <v>1783</v>
      </c>
      <c r="E60" s="15">
        <v>1502</v>
      </c>
      <c r="F60" s="16">
        <v>14</v>
      </c>
      <c r="G60" s="16">
        <v>41</v>
      </c>
      <c r="H60" s="16">
        <v>13</v>
      </c>
      <c r="I60" s="16">
        <v>27</v>
      </c>
      <c r="J60" s="16">
        <v>28</v>
      </c>
      <c r="K60" s="16">
        <v>64</v>
      </c>
      <c r="L60" s="16">
        <v>94</v>
      </c>
    </row>
    <row r="61" spans="2:12" ht="15" customHeight="1" x14ac:dyDescent="0.15">
      <c r="B61" s="24"/>
      <c r="C61" s="84"/>
      <c r="D61" s="25">
        <v>100</v>
      </c>
      <c r="E61" s="26">
        <v>84.2</v>
      </c>
      <c r="F61" s="27">
        <v>0.8</v>
      </c>
      <c r="G61" s="27">
        <v>2.2999999999999998</v>
      </c>
      <c r="H61" s="27">
        <v>0.7</v>
      </c>
      <c r="I61" s="27">
        <v>1.5</v>
      </c>
      <c r="J61" s="27">
        <v>1.6</v>
      </c>
      <c r="K61" s="27">
        <v>3.6</v>
      </c>
      <c r="L61" s="27">
        <v>5.3</v>
      </c>
    </row>
    <row r="62" spans="2:12" ht="15" customHeight="1" x14ac:dyDescent="0.15">
      <c r="B62" s="24"/>
      <c r="C62" s="82" t="s">
        <v>81</v>
      </c>
      <c r="D62" s="14">
        <v>1234</v>
      </c>
      <c r="E62" s="15">
        <v>1098</v>
      </c>
      <c r="F62" s="16">
        <v>5</v>
      </c>
      <c r="G62" s="16">
        <v>20</v>
      </c>
      <c r="H62" s="16">
        <v>6</v>
      </c>
      <c r="I62" s="16">
        <v>8</v>
      </c>
      <c r="J62" s="16">
        <v>24</v>
      </c>
      <c r="K62" s="16">
        <v>59</v>
      </c>
      <c r="L62" s="16">
        <v>14</v>
      </c>
    </row>
    <row r="63" spans="2:12" ht="15" customHeight="1" x14ac:dyDescent="0.15">
      <c r="B63" s="24"/>
      <c r="C63" s="84"/>
      <c r="D63" s="25">
        <v>100</v>
      </c>
      <c r="E63" s="26">
        <v>89</v>
      </c>
      <c r="F63" s="27">
        <v>0.4</v>
      </c>
      <c r="G63" s="27">
        <v>1.6</v>
      </c>
      <c r="H63" s="27">
        <v>0.5</v>
      </c>
      <c r="I63" s="27">
        <v>0.6</v>
      </c>
      <c r="J63" s="27">
        <v>1.9</v>
      </c>
      <c r="K63" s="27">
        <v>4.8</v>
      </c>
      <c r="L63" s="27">
        <v>1.1000000000000001</v>
      </c>
    </row>
    <row r="64" spans="2:12" ht="15" customHeight="1" x14ac:dyDescent="0.15">
      <c r="B64" s="24"/>
      <c r="C64" s="82" t="s">
        <v>82</v>
      </c>
      <c r="D64" s="14">
        <v>2253</v>
      </c>
      <c r="E64" s="15">
        <v>1953</v>
      </c>
      <c r="F64" s="16">
        <v>8</v>
      </c>
      <c r="G64" s="16">
        <v>62</v>
      </c>
      <c r="H64" s="16">
        <v>10</v>
      </c>
      <c r="I64" s="16">
        <v>21</v>
      </c>
      <c r="J64" s="16">
        <v>33</v>
      </c>
      <c r="K64" s="16">
        <v>121</v>
      </c>
      <c r="L64" s="16">
        <v>45</v>
      </c>
    </row>
    <row r="65" spans="2:12" ht="15" customHeight="1" x14ac:dyDescent="0.15">
      <c r="B65" s="24"/>
      <c r="C65" s="84"/>
      <c r="D65" s="25">
        <v>100</v>
      </c>
      <c r="E65" s="26">
        <v>86.7</v>
      </c>
      <c r="F65" s="27">
        <v>0.4</v>
      </c>
      <c r="G65" s="27">
        <v>2.8</v>
      </c>
      <c r="H65" s="27">
        <v>0.4</v>
      </c>
      <c r="I65" s="27">
        <v>0.9</v>
      </c>
      <c r="J65" s="27">
        <v>1.5</v>
      </c>
      <c r="K65" s="27">
        <v>5.4</v>
      </c>
      <c r="L65" s="27">
        <v>2</v>
      </c>
    </row>
    <row r="66" spans="2:12" ht="15" customHeight="1" x14ac:dyDescent="0.15">
      <c r="B66" s="24"/>
      <c r="C66" s="82" t="s">
        <v>83</v>
      </c>
      <c r="D66" s="14">
        <v>1209</v>
      </c>
      <c r="E66" s="15">
        <v>1063</v>
      </c>
      <c r="F66" s="16">
        <v>4</v>
      </c>
      <c r="G66" s="16">
        <v>53</v>
      </c>
      <c r="H66" s="16">
        <v>9</v>
      </c>
      <c r="I66" s="16">
        <v>12</v>
      </c>
      <c r="J66" s="16">
        <v>13</v>
      </c>
      <c r="K66" s="16">
        <v>34</v>
      </c>
      <c r="L66" s="16">
        <v>21</v>
      </c>
    </row>
    <row r="67" spans="2:12" ht="15" customHeight="1" x14ac:dyDescent="0.15">
      <c r="B67" s="24"/>
      <c r="C67" s="84"/>
      <c r="D67" s="25">
        <v>100</v>
      </c>
      <c r="E67" s="26">
        <v>87.9</v>
      </c>
      <c r="F67" s="27">
        <v>0.3</v>
      </c>
      <c r="G67" s="27">
        <v>4.4000000000000004</v>
      </c>
      <c r="H67" s="27">
        <v>0.7</v>
      </c>
      <c r="I67" s="27">
        <v>1</v>
      </c>
      <c r="J67" s="27">
        <v>1.1000000000000001</v>
      </c>
      <c r="K67" s="27">
        <v>2.8</v>
      </c>
      <c r="L67" s="27">
        <v>1.7</v>
      </c>
    </row>
    <row r="68" spans="2:12" ht="15" customHeight="1" x14ac:dyDescent="0.15">
      <c r="B68" s="24"/>
      <c r="C68" s="82" t="s">
        <v>84</v>
      </c>
      <c r="D68" s="14">
        <v>2351</v>
      </c>
      <c r="E68" s="15">
        <v>1883</v>
      </c>
      <c r="F68" s="16">
        <v>14</v>
      </c>
      <c r="G68" s="16">
        <v>151</v>
      </c>
      <c r="H68" s="16">
        <v>15</v>
      </c>
      <c r="I68" s="16">
        <v>39</v>
      </c>
      <c r="J68" s="16">
        <v>60</v>
      </c>
      <c r="K68" s="16">
        <v>136</v>
      </c>
      <c r="L68" s="16">
        <v>53</v>
      </c>
    </row>
    <row r="69" spans="2:12" ht="15" customHeight="1" x14ac:dyDescent="0.15">
      <c r="B69" s="28"/>
      <c r="C69" s="85"/>
      <c r="D69" s="17">
        <v>100</v>
      </c>
      <c r="E69" s="18">
        <v>80.099999999999994</v>
      </c>
      <c r="F69" s="19">
        <v>0.6</v>
      </c>
      <c r="G69" s="19">
        <v>6.4</v>
      </c>
      <c r="H69" s="19">
        <v>0.6</v>
      </c>
      <c r="I69" s="19">
        <v>1.7</v>
      </c>
      <c r="J69" s="19">
        <v>2.6</v>
      </c>
      <c r="K69" s="19">
        <v>5.8</v>
      </c>
      <c r="L69" s="19">
        <v>2.2999999999999998</v>
      </c>
    </row>
    <row r="70" spans="2:12" ht="15" customHeight="1" x14ac:dyDescent="0.15">
      <c r="B70" s="20" t="s">
        <v>85</v>
      </c>
      <c r="C70" s="88" t="s">
        <v>86</v>
      </c>
      <c r="D70" s="21">
        <v>2750</v>
      </c>
      <c r="E70" s="22">
        <v>2289</v>
      </c>
      <c r="F70" s="23">
        <v>25</v>
      </c>
      <c r="G70" s="23">
        <v>129</v>
      </c>
      <c r="H70" s="23">
        <v>14</v>
      </c>
      <c r="I70" s="23">
        <v>54</v>
      </c>
      <c r="J70" s="23">
        <v>47</v>
      </c>
      <c r="K70" s="23">
        <v>44</v>
      </c>
      <c r="L70" s="23">
        <v>148</v>
      </c>
    </row>
    <row r="71" spans="2:12" ht="15" customHeight="1" x14ac:dyDescent="0.15">
      <c r="B71" s="24"/>
      <c r="C71" s="89"/>
      <c r="D71" s="25">
        <v>100</v>
      </c>
      <c r="E71" s="26">
        <v>83.2</v>
      </c>
      <c r="F71" s="27">
        <v>0.9</v>
      </c>
      <c r="G71" s="27">
        <v>4.7</v>
      </c>
      <c r="H71" s="27">
        <v>0.5</v>
      </c>
      <c r="I71" s="27">
        <v>2</v>
      </c>
      <c r="J71" s="27">
        <v>1.7</v>
      </c>
      <c r="K71" s="27">
        <v>1.6</v>
      </c>
      <c r="L71" s="27">
        <v>5.4</v>
      </c>
    </row>
    <row r="72" spans="2:12" ht="15" customHeight="1" x14ac:dyDescent="0.15">
      <c r="B72" s="24"/>
      <c r="C72" s="86" t="s">
        <v>87</v>
      </c>
      <c r="D72" s="14">
        <v>3000</v>
      </c>
      <c r="E72" s="15">
        <v>2495</v>
      </c>
      <c r="F72" s="16">
        <v>26</v>
      </c>
      <c r="G72" s="16">
        <v>110</v>
      </c>
      <c r="H72" s="16">
        <v>27</v>
      </c>
      <c r="I72" s="16">
        <v>62</v>
      </c>
      <c r="J72" s="16">
        <v>41</v>
      </c>
      <c r="K72" s="16">
        <v>66</v>
      </c>
      <c r="L72" s="16">
        <v>173</v>
      </c>
    </row>
    <row r="73" spans="2:12" ht="15" customHeight="1" x14ac:dyDescent="0.15">
      <c r="B73" s="24"/>
      <c r="C73" s="89"/>
      <c r="D73" s="25">
        <v>100</v>
      </c>
      <c r="E73" s="26">
        <v>83.2</v>
      </c>
      <c r="F73" s="27">
        <v>0.9</v>
      </c>
      <c r="G73" s="27">
        <v>3.7</v>
      </c>
      <c r="H73" s="27">
        <v>0.9</v>
      </c>
      <c r="I73" s="27">
        <v>2.1</v>
      </c>
      <c r="J73" s="27">
        <v>1.4</v>
      </c>
      <c r="K73" s="27">
        <v>2.2000000000000002</v>
      </c>
      <c r="L73" s="27">
        <v>5.8</v>
      </c>
    </row>
    <row r="74" spans="2:12" ht="15" customHeight="1" x14ac:dyDescent="0.15">
      <c r="B74" s="24"/>
      <c r="C74" s="86" t="s">
        <v>88</v>
      </c>
      <c r="D74" s="14">
        <v>3841</v>
      </c>
      <c r="E74" s="15">
        <v>3179</v>
      </c>
      <c r="F74" s="16">
        <v>31</v>
      </c>
      <c r="G74" s="16">
        <v>114</v>
      </c>
      <c r="H74" s="16">
        <v>26</v>
      </c>
      <c r="I74" s="16">
        <v>70</v>
      </c>
      <c r="J74" s="16">
        <v>77</v>
      </c>
      <c r="K74" s="16">
        <v>157</v>
      </c>
      <c r="L74" s="16">
        <v>187</v>
      </c>
    </row>
    <row r="75" spans="2:12" ht="15" customHeight="1" x14ac:dyDescent="0.15">
      <c r="B75" s="24"/>
      <c r="C75" s="89"/>
      <c r="D75" s="25">
        <v>100</v>
      </c>
      <c r="E75" s="26">
        <v>82.8</v>
      </c>
      <c r="F75" s="27">
        <v>0.8</v>
      </c>
      <c r="G75" s="27">
        <v>3</v>
      </c>
      <c r="H75" s="27">
        <v>0.7</v>
      </c>
      <c r="I75" s="27">
        <v>1.8</v>
      </c>
      <c r="J75" s="27">
        <v>2</v>
      </c>
      <c r="K75" s="27">
        <v>4.0999999999999996</v>
      </c>
      <c r="L75" s="27">
        <v>4.9000000000000004</v>
      </c>
    </row>
    <row r="76" spans="2:12" ht="15" customHeight="1" x14ac:dyDescent="0.15">
      <c r="B76" s="24"/>
      <c r="C76" s="86" t="s">
        <v>89</v>
      </c>
      <c r="D76" s="14">
        <v>2817</v>
      </c>
      <c r="E76" s="15">
        <v>2340</v>
      </c>
      <c r="F76" s="16">
        <v>20</v>
      </c>
      <c r="G76" s="16">
        <v>91</v>
      </c>
      <c r="H76" s="16">
        <v>23</v>
      </c>
      <c r="I76" s="16">
        <v>35</v>
      </c>
      <c r="J76" s="16">
        <v>35</v>
      </c>
      <c r="K76" s="16">
        <v>128</v>
      </c>
      <c r="L76" s="16">
        <v>145</v>
      </c>
    </row>
    <row r="77" spans="2:12" ht="15" customHeight="1" x14ac:dyDescent="0.15">
      <c r="B77" s="24"/>
      <c r="C77" s="89"/>
      <c r="D77" s="25">
        <v>100</v>
      </c>
      <c r="E77" s="26">
        <v>83.1</v>
      </c>
      <c r="F77" s="27">
        <v>0.7</v>
      </c>
      <c r="G77" s="27">
        <v>3.2</v>
      </c>
      <c r="H77" s="27">
        <v>0.8</v>
      </c>
      <c r="I77" s="27">
        <v>1.2</v>
      </c>
      <c r="J77" s="27">
        <v>1.2</v>
      </c>
      <c r="K77" s="27">
        <v>4.5</v>
      </c>
      <c r="L77" s="27">
        <v>5.0999999999999996</v>
      </c>
    </row>
    <row r="78" spans="2:12" ht="15" customHeight="1" x14ac:dyDescent="0.15">
      <c r="B78" s="24"/>
      <c r="C78" s="86" t="s">
        <v>90</v>
      </c>
      <c r="D78" s="14">
        <v>1623</v>
      </c>
      <c r="E78" s="15">
        <v>1261</v>
      </c>
      <c r="F78" s="16">
        <v>10</v>
      </c>
      <c r="G78" s="16">
        <v>52</v>
      </c>
      <c r="H78" s="16">
        <v>8</v>
      </c>
      <c r="I78" s="16">
        <v>35</v>
      </c>
      <c r="J78" s="16">
        <v>30</v>
      </c>
      <c r="K78" s="16">
        <v>127</v>
      </c>
      <c r="L78" s="16">
        <v>100</v>
      </c>
    </row>
    <row r="79" spans="2:12" ht="15" customHeight="1" x14ac:dyDescent="0.15">
      <c r="B79" s="24"/>
      <c r="C79" s="89"/>
      <c r="D79" s="25">
        <v>100</v>
      </c>
      <c r="E79" s="26">
        <v>77.7</v>
      </c>
      <c r="F79" s="27">
        <v>0.6</v>
      </c>
      <c r="G79" s="27">
        <v>3.2</v>
      </c>
      <c r="H79" s="27">
        <v>0.5</v>
      </c>
      <c r="I79" s="27">
        <v>2.2000000000000002</v>
      </c>
      <c r="J79" s="27">
        <v>1.8</v>
      </c>
      <c r="K79" s="27">
        <v>7.8</v>
      </c>
      <c r="L79" s="27">
        <v>6.2</v>
      </c>
    </row>
    <row r="80" spans="2:12" ht="15" customHeight="1" x14ac:dyDescent="0.15">
      <c r="B80" s="24"/>
      <c r="C80" s="86" t="s">
        <v>91</v>
      </c>
      <c r="D80" s="14">
        <v>1008</v>
      </c>
      <c r="E80" s="15">
        <v>764</v>
      </c>
      <c r="F80" s="16">
        <v>8</v>
      </c>
      <c r="G80" s="16">
        <v>25</v>
      </c>
      <c r="H80" s="16">
        <v>4</v>
      </c>
      <c r="I80" s="16">
        <v>12</v>
      </c>
      <c r="J80" s="16">
        <v>20</v>
      </c>
      <c r="K80" s="16">
        <v>102</v>
      </c>
      <c r="L80" s="16">
        <v>73</v>
      </c>
    </row>
    <row r="81" spans="2:12" ht="15" customHeight="1" x14ac:dyDescent="0.15">
      <c r="B81" s="24"/>
      <c r="C81" s="89"/>
      <c r="D81" s="25">
        <v>100</v>
      </c>
      <c r="E81" s="26">
        <v>75.8</v>
      </c>
      <c r="F81" s="27">
        <v>0.8</v>
      </c>
      <c r="G81" s="27">
        <v>2.5</v>
      </c>
      <c r="H81" s="27">
        <v>0.4</v>
      </c>
      <c r="I81" s="27">
        <v>1.2</v>
      </c>
      <c r="J81" s="27">
        <v>2</v>
      </c>
      <c r="K81" s="27">
        <v>10.1</v>
      </c>
      <c r="L81" s="27">
        <v>7.2</v>
      </c>
    </row>
    <row r="82" spans="2:12" ht="15" customHeight="1" x14ac:dyDescent="0.15">
      <c r="B82" s="24"/>
      <c r="C82" s="86" t="s">
        <v>92</v>
      </c>
      <c r="D82" s="14">
        <v>602</v>
      </c>
      <c r="E82" s="15">
        <v>432</v>
      </c>
      <c r="F82" s="16">
        <v>6</v>
      </c>
      <c r="G82" s="16">
        <v>22</v>
      </c>
      <c r="H82" s="16">
        <v>7</v>
      </c>
      <c r="I82" s="16">
        <v>11</v>
      </c>
      <c r="J82" s="16">
        <v>9</v>
      </c>
      <c r="K82" s="16">
        <v>59</v>
      </c>
      <c r="L82" s="16">
        <v>56</v>
      </c>
    </row>
    <row r="83" spans="2:12" ht="15" customHeight="1" x14ac:dyDescent="0.15">
      <c r="B83" s="24"/>
      <c r="C83" s="86"/>
      <c r="D83" s="34">
        <v>100</v>
      </c>
      <c r="E83" s="35">
        <v>71.8</v>
      </c>
      <c r="F83" s="36">
        <v>1</v>
      </c>
      <c r="G83" s="36">
        <v>3.7</v>
      </c>
      <c r="H83" s="36">
        <v>1.2</v>
      </c>
      <c r="I83" s="36">
        <v>1.8</v>
      </c>
      <c r="J83" s="36">
        <v>1.5</v>
      </c>
      <c r="K83" s="36">
        <v>9.8000000000000007</v>
      </c>
      <c r="L83" s="36">
        <v>9.3000000000000007</v>
      </c>
    </row>
    <row r="84" spans="2:12" ht="15" customHeight="1" x14ac:dyDescent="0.15">
      <c r="B84" s="20" t="s">
        <v>93</v>
      </c>
      <c r="C84" s="87" t="s">
        <v>94</v>
      </c>
      <c r="D84" s="21">
        <v>3427</v>
      </c>
      <c r="E84" s="22">
        <v>2881</v>
      </c>
      <c r="F84" s="23">
        <v>18</v>
      </c>
      <c r="G84" s="23">
        <v>160</v>
      </c>
      <c r="H84" s="23">
        <v>30</v>
      </c>
      <c r="I84" s="23">
        <v>55</v>
      </c>
      <c r="J84" s="23">
        <v>74</v>
      </c>
      <c r="K84" s="23">
        <v>56</v>
      </c>
      <c r="L84" s="23">
        <v>153</v>
      </c>
    </row>
    <row r="85" spans="2:12" ht="15" customHeight="1" x14ac:dyDescent="0.15">
      <c r="B85" s="24" t="s">
        <v>485</v>
      </c>
      <c r="C85" s="84"/>
      <c r="D85" s="25">
        <v>100</v>
      </c>
      <c r="E85" s="26">
        <v>84.1</v>
      </c>
      <c r="F85" s="27">
        <v>0.5</v>
      </c>
      <c r="G85" s="27">
        <v>4.7</v>
      </c>
      <c r="H85" s="27">
        <v>0.9</v>
      </c>
      <c r="I85" s="27">
        <v>1.6</v>
      </c>
      <c r="J85" s="27">
        <v>2.2000000000000002</v>
      </c>
      <c r="K85" s="27">
        <v>1.6</v>
      </c>
      <c r="L85" s="27">
        <v>4.5</v>
      </c>
    </row>
    <row r="86" spans="2:12" ht="15" customHeight="1" x14ac:dyDescent="0.15">
      <c r="B86" s="24" t="s">
        <v>431</v>
      </c>
      <c r="C86" s="82" t="s">
        <v>481</v>
      </c>
      <c r="D86" s="14">
        <v>3344</v>
      </c>
      <c r="E86" s="15">
        <v>2878</v>
      </c>
      <c r="F86" s="16">
        <v>12</v>
      </c>
      <c r="G86" s="16">
        <v>95</v>
      </c>
      <c r="H86" s="16">
        <v>25</v>
      </c>
      <c r="I86" s="16">
        <v>39</v>
      </c>
      <c r="J86" s="16">
        <v>44</v>
      </c>
      <c r="K86" s="16">
        <v>80</v>
      </c>
      <c r="L86" s="16">
        <v>171</v>
      </c>
    </row>
    <row r="87" spans="2:12" ht="15" customHeight="1" x14ac:dyDescent="0.15">
      <c r="B87" s="24"/>
      <c r="C87" s="84"/>
      <c r="D87" s="25">
        <v>100</v>
      </c>
      <c r="E87" s="26">
        <v>86.1</v>
      </c>
      <c r="F87" s="27">
        <v>0.4</v>
      </c>
      <c r="G87" s="27">
        <v>2.8</v>
      </c>
      <c r="H87" s="27">
        <v>0.7</v>
      </c>
      <c r="I87" s="27">
        <v>1.2</v>
      </c>
      <c r="J87" s="27">
        <v>1.3</v>
      </c>
      <c r="K87" s="27">
        <v>2.4</v>
      </c>
      <c r="L87" s="27">
        <v>5.0999999999999996</v>
      </c>
    </row>
    <row r="88" spans="2:12" ht="15" customHeight="1" x14ac:dyDescent="0.15">
      <c r="B88" s="24"/>
      <c r="C88" s="83" t="s">
        <v>487</v>
      </c>
      <c r="D88" s="29">
        <v>2063</v>
      </c>
      <c r="E88" s="30">
        <v>1731</v>
      </c>
      <c r="F88" s="31">
        <v>11</v>
      </c>
      <c r="G88" s="31">
        <v>64</v>
      </c>
      <c r="H88" s="31">
        <v>16</v>
      </c>
      <c r="I88" s="31">
        <v>32</v>
      </c>
      <c r="J88" s="31">
        <v>23</v>
      </c>
      <c r="K88" s="31">
        <v>87</v>
      </c>
      <c r="L88" s="31">
        <v>99</v>
      </c>
    </row>
    <row r="89" spans="2:12" ht="15" customHeight="1" x14ac:dyDescent="0.15">
      <c r="B89" s="24"/>
      <c r="C89" s="84"/>
      <c r="D89" s="25">
        <v>100</v>
      </c>
      <c r="E89" s="26">
        <v>83.9</v>
      </c>
      <c r="F89" s="27">
        <v>0.5</v>
      </c>
      <c r="G89" s="27">
        <v>3.1</v>
      </c>
      <c r="H89" s="27">
        <v>0.8</v>
      </c>
      <c r="I89" s="27">
        <v>1.6</v>
      </c>
      <c r="J89" s="27">
        <v>1.1000000000000001</v>
      </c>
      <c r="K89" s="27">
        <v>4.2</v>
      </c>
      <c r="L89" s="27">
        <v>4.8</v>
      </c>
    </row>
    <row r="90" spans="2:12" ht="15" customHeight="1" x14ac:dyDescent="0.15">
      <c r="B90" s="24"/>
      <c r="C90" s="82" t="s">
        <v>489</v>
      </c>
      <c r="D90" s="14">
        <v>3201</v>
      </c>
      <c r="E90" s="15">
        <v>2649</v>
      </c>
      <c r="F90" s="16">
        <v>20</v>
      </c>
      <c r="G90" s="16">
        <v>93</v>
      </c>
      <c r="H90" s="16">
        <v>22</v>
      </c>
      <c r="I90" s="16">
        <v>40</v>
      </c>
      <c r="J90" s="16">
        <v>56</v>
      </c>
      <c r="K90" s="16">
        <v>167</v>
      </c>
      <c r="L90" s="16">
        <v>154</v>
      </c>
    </row>
    <row r="91" spans="2:12" ht="15" customHeight="1" x14ac:dyDescent="0.15">
      <c r="B91" s="24"/>
      <c r="C91" s="84"/>
      <c r="D91" s="25">
        <v>100</v>
      </c>
      <c r="E91" s="26">
        <v>82.8</v>
      </c>
      <c r="F91" s="27">
        <v>0.6</v>
      </c>
      <c r="G91" s="27">
        <v>2.9</v>
      </c>
      <c r="H91" s="27">
        <v>0.7</v>
      </c>
      <c r="I91" s="27">
        <v>1.2</v>
      </c>
      <c r="J91" s="27">
        <v>1.7</v>
      </c>
      <c r="K91" s="27">
        <v>5.2</v>
      </c>
      <c r="L91" s="27">
        <v>4.8</v>
      </c>
    </row>
    <row r="92" spans="2:12" ht="15" customHeight="1" x14ac:dyDescent="0.15">
      <c r="B92" s="24"/>
      <c r="C92" s="82" t="s">
        <v>488</v>
      </c>
      <c r="D92" s="14">
        <v>1503</v>
      </c>
      <c r="E92" s="15">
        <v>1176</v>
      </c>
      <c r="F92" s="16">
        <v>7</v>
      </c>
      <c r="G92" s="16">
        <v>44</v>
      </c>
      <c r="H92" s="16">
        <v>5</v>
      </c>
      <c r="I92" s="16">
        <v>21</v>
      </c>
      <c r="J92" s="16">
        <v>22</v>
      </c>
      <c r="K92" s="16">
        <v>138</v>
      </c>
      <c r="L92" s="16">
        <v>90</v>
      </c>
    </row>
    <row r="93" spans="2:12" ht="15" customHeight="1" x14ac:dyDescent="0.15">
      <c r="B93" s="24"/>
      <c r="C93" s="84"/>
      <c r="D93" s="25">
        <v>100</v>
      </c>
      <c r="E93" s="26">
        <v>78.2</v>
      </c>
      <c r="F93" s="27">
        <v>0.5</v>
      </c>
      <c r="G93" s="27">
        <v>2.9</v>
      </c>
      <c r="H93" s="27">
        <v>0.3</v>
      </c>
      <c r="I93" s="27">
        <v>1.4</v>
      </c>
      <c r="J93" s="27">
        <v>1.5</v>
      </c>
      <c r="K93" s="27">
        <v>9.1999999999999993</v>
      </c>
      <c r="L93" s="27">
        <v>6</v>
      </c>
    </row>
    <row r="94" spans="2:12" ht="15" customHeight="1" x14ac:dyDescent="0.15">
      <c r="B94" s="24"/>
      <c r="C94" s="82" t="s">
        <v>457</v>
      </c>
      <c r="D94" s="14">
        <v>330</v>
      </c>
      <c r="E94" s="15">
        <v>266</v>
      </c>
      <c r="F94" s="16">
        <v>3</v>
      </c>
      <c r="G94" s="16">
        <v>9</v>
      </c>
      <c r="H94" s="16">
        <v>2</v>
      </c>
      <c r="I94" s="16">
        <v>4</v>
      </c>
      <c r="J94" s="16">
        <v>4</v>
      </c>
      <c r="K94" s="16">
        <v>21</v>
      </c>
      <c r="L94" s="16">
        <v>21</v>
      </c>
    </row>
    <row r="95" spans="2:12" ht="15" customHeight="1" x14ac:dyDescent="0.15">
      <c r="B95" s="24"/>
      <c r="C95" s="82"/>
      <c r="D95" s="34">
        <v>100</v>
      </c>
      <c r="E95" s="35">
        <v>80.599999999999994</v>
      </c>
      <c r="F95" s="36">
        <v>0.9</v>
      </c>
      <c r="G95" s="36">
        <v>2.7</v>
      </c>
      <c r="H95" s="36">
        <v>0.6</v>
      </c>
      <c r="I95" s="36">
        <v>1.2</v>
      </c>
      <c r="J95" s="36">
        <v>1.2</v>
      </c>
      <c r="K95" s="36">
        <v>6.4</v>
      </c>
      <c r="L95" s="36">
        <v>6.4</v>
      </c>
    </row>
    <row r="96" spans="2:12" ht="15" customHeight="1" x14ac:dyDescent="0.15">
      <c r="B96" s="24"/>
      <c r="C96" s="83" t="s">
        <v>490</v>
      </c>
      <c r="D96" s="29">
        <v>359</v>
      </c>
      <c r="E96" s="30">
        <v>272</v>
      </c>
      <c r="F96" s="31">
        <v>0</v>
      </c>
      <c r="G96" s="31">
        <v>4</v>
      </c>
      <c r="H96" s="31">
        <v>2</v>
      </c>
      <c r="I96" s="31">
        <v>4</v>
      </c>
      <c r="J96" s="31">
        <v>8</v>
      </c>
      <c r="K96" s="31">
        <v>39</v>
      </c>
      <c r="L96" s="31">
        <v>30</v>
      </c>
    </row>
    <row r="97" spans="2:12" ht="15" customHeight="1" x14ac:dyDescent="0.15">
      <c r="B97" s="24"/>
      <c r="C97" s="84"/>
      <c r="D97" s="25">
        <v>100</v>
      </c>
      <c r="E97" s="26">
        <v>75.8</v>
      </c>
      <c r="F97" s="27">
        <v>0</v>
      </c>
      <c r="G97" s="27">
        <v>1.1000000000000001</v>
      </c>
      <c r="H97" s="27">
        <v>0.6</v>
      </c>
      <c r="I97" s="27">
        <v>1.1000000000000001</v>
      </c>
      <c r="J97" s="27">
        <v>2.2000000000000002</v>
      </c>
      <c r="K97" s="27">
        <v>10.9</v>
      </c>
      <c r="L97" s="27">
        <v>8.4</v>
      </c>
    </row>
    <row r="98" spans="2:12" ht="15" customHeight="1" x14ac:dyDescent="0.15">
      <c r="B98" s="24"/>
      <c r="C98" s="82" t="s">
        <v>474</v>
      </c>
      <c r="D98" s="14">
        <v>47</v>
      </c>
      <c r="E98" s="15">
        <v>36</v>
      </c>
      <c r="F98" s="16">
        <v>0</v>
      </c>
      <c r="G98" s="16">
        <v>2</v>
      </c>
      <c r="H98" s="16">
        <v>1</v>
      </c>
      <c r="I98" s="16">
        <v>0</v>
      </c>
      <c r="J98" s="16">
        <v>0</v>
      </c>
      <c r="K98" s="16">
        <v>3</v>
      </c>
      <c r="L98" s="16">
        <v>5</v>
      </c>
    </row>
    <row r="99" spans="2:12" ht="15" customHeight="1" x14ac:dyDescent="0.15">
      <c r="B99" s="24"/>
      <c r="C99" s="84"/>
      <c r="D99" s="25">
        <v>100</v>
      </c>
      <c r="E99" s="26">
        <v>76.599999999999994</v>
      </c>
      <c r="F99" s="27">
        <v>0</v>
      </c>
      <c r="G99" s="27">
        <v>4.3</v>
      </c>
      <c r="H99" s="27">
        <v>2.1</v>
      </c>
      <c r="I99" s="27">
        <v>0</v>
      </c>
      <c r="J99" s="27">
        <v>0</v>
      </c>
      <c r="K99" s="27">
        <v>6.4</v>
      </c>
      <c r="L99" s="27">
        <v>10.6</v>
      </c>
    </row>
    <row r="100" spans="2:12" ht="15" customHeight="1" x14ac:dyDescent="0.15">
      <c r="B100" s="24"/>
      <c r="C100" s="82" t="s">
        <v>96</v>
      </c>
      <c r="D100" s="14">
        <v>52</v>
      </c>
      <c r="E100" s="15">
        <v>48</v>
      </c>
      <c r="F100" s="16">
        <v>1</v>
      </c>
      <c r="G100" s="16">
        <v>0</v>
      </c>
      <c r="H100" s="16">
        <v>0</v>
      </c>
      <c r="I100" s="16">
        <v>0</v>
      </c>
      <c r="J100" s="16">
        <v>2</v>
      </c>
      <c r="K100" s="16">
        <v>0</v>
      </c>
      <c r="L100" s="16">
        <v>1</v>
      </c>
    </row>
    <row r="101" spans="2:12" ht="15" customHeight="1" x14ac:dyDescent="0.15">
      <c r="B101" s="28"/>
      <c r="C101" s="85"/>
      <c r="D101" s="17">
        <v>100</v>
      </c>
      <c r="E101" s="18">
        <v>92.3</v>
      </c>
      <c r="F101" s="19">
        <v>1.9</v>
      </c>
      <c r="G101" s="19">
        <v>0</v>
      </c>
      <c r="H101" s="19">
        <v>0</v>
      </c>
      <c r="I101" s="19">
        <v>0</v>
      </c>
      <c r="J101" s="19">
        <v>3.8</v>
      </c>
      <c r="K101" s="19">
        <v>0</v>
      </c>
      <c r="L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4511" priority="424" rank="1"/>
  </conditionalFormatting>
  <conditionalFormatting sqref="E11:L11">
    <cfRule type="top10" dxfId="4510" priority="425" rank="1"/>
  </conditionalFormatting>
  <conditionalFormatting sqref="E13:L13">
    <cfRule type="top10" dxfId="4509" priority="426" rank="1"/>
  </conditionalFormatting>
  <conditionalFormatting sqref="E15:L15">
    <cfRule type="top10" dxfId="4508" priority="427" rank="1"/>
  </conditionalFormatting>
  <conditionalFormatting sqref="E17:L17">
    <cfRule type="top10" dxfId="4507" priority="428" rank="1"/>
  </conditionalFormatting>
  <conditionalFormatting sqref="E19:L19">
    <cfRule type="top10" dxfId="4506" priority="429" rank="1"/>
  </conditionalFormatting>
  <conditionalFormatting sqref="E21:L21">
    <cfRule type="top10" dxfId="4505" priority="430" rank="1"/>
  </conditionalFormatting>
  <conditionalFormatting sqref="E23:L23">
    <cfRule type="top10" dxfId="4504" priority="431" rank="1"/>
  </conditionalFormatting>
  <conditionalFormatting sqref="E25:L25">
    <cfRule type="top10" dxfId="4503" priority="432" rank="1"/>
  </conditionalFormatting>
  <conditionalFormatting sqref="E27:L27">
    <cfRule type="top10" dxfId="4502" priority="433" rank="1"/>
  </conditionalFormatting>
  <conditionalFormatting sqref="E29:L29">
    <cfRule type="top10" dxfId="4501" priority="434" rank="1"/>
  </conditionalFormatting>
  <conditionalFormatting sqref="E31:L31">
    <cfRule type="top10" dxfId="4500" priority="435" rank="1"/>
  </conditionalFormatting>
  <conditionalFormatting sqref="E33:L33">
    <cfRule type="top10" dxfId="4499" priority="436" rank="1"/>
  </conditionalFormatting>
  <conditionalFormatting sqref="E35:L35">
    <cfRule type="top10" dxfId="4498" priority="437" rank="1"/>
  </conditionalFormatting>
  <conditionalFormatting sqref="E37:L37">
    <cfRule type="top10" dxfId="4497" priority="438" rank="1"/>
  </conditionalFormatting>
  <conditionalFormatting sqref="E39:L39">
    <cfRule type="top10" dxfId="4496" priority="439" rank="1"/>
  </conditionalFormatting>
  <conditionalFormatting sqref="E41:L41">
    <cfRule type="top10" dxfId="4495" priority="440" rank="1"/>
  </conditionalFormatting>
  <conditionalFormatting sqref="E43:L43">
    <cfRule type="top10" dxfId="4494" priority="441" rank="1"/>
  </conditionalFormatting>
  <conditionalFormatting sqref="E45:L45">
    <cfRule type="top10" dxfId="4493" priority="442" rank="1"/>
  </conditionalFormatting>
  <conditionalFormatting sqref="E47:L47">
    <cfRule type="top10" dxfId="4492" priority="443" rank="1"/>
  </conditionalFormatting>
  <conditionalFormatting sqref="E49:L49">
    <cfRule type="top10" dxfId="4491" priority="444" rank="1"/>
  </conditionalFormatting>
  <conditionalFormatting sqref="E51:L51">
    <cfRule type="top10" dxfId="4490" priority="445" rank="1"/>
  </conditionalFormatting>
  <conditionalFormatting sqref="E53:L53">
    <cfRule type="top10" dxfId="4489" priority="446" rank="1"/>
  </conditionalFormatting>
  <conditionalFormatting sqref="E55:L55">
    <cfRule type="top10" dxfId="4488" priority="447" rank="1"/>
  </conditionalFormatting>
  <conditionalFormatting sqref="E57:L57">
    <cfRule type="top10" dxfId="4487" priority="448" rank="1"/>
  </conditionalFormatting>
  <conditionalFormatting sqref="E59:L59">
    <cfRule type="top10" dxfId="4486" priority="449" rank="1"/>
  </conditionalFormatting>
  <conditionalFormatting sqref="E61:L61">
    <cfRule type="top10" dxfId="4485" priority="450" rank="1"/>
  </conditionalFormatting>
  <conditionalFormatting sqref="E63:L63">
    <cfRule type="top10" dxfId="4484" priority="451" rank="1"/>
  </conditionalFormatting>
  <conditionalFormatting sqref="E65:L65">
    <cfRule type="top10" dxfId="4483" priority="452" rank="1"/>
  </conditionalFormatting>
  <conditionalFormatting sqref="E67:L67">
    <cfRule type="top10" dxfId="4482" priority="453" rank="1"/>
  </conditionalFormatting>
  <conditionalFormatting sqref="E69:L69">
    <cfRule type="top10" dxfId="4481" priority="454" rank="1"/>
  </conditionalFormatting>
  <conditionalFormatting sqref="E71:L71">
    <cfRule type="top10" dxfId="4480" priority="455" rank="1"/>
  </conditionalFormatting>
  <conditionalFormatting sqref="E73:L73">
    <cfRule type="top10" dxfId="4479" priority="456" rank="1"/>
  </conditionalFormatting>
  <conditionalFormatting sqref="E75:L75">
    <cfRule type="top10" dxfId="4478" priority="457" rank="1"/>
  </conditionalFormatting>
  <conditionalFormatting sqref="E77:L77">
    <cfRule type="top10" dxfId="4477" priority="458" rank="1"/>
  </conditionalFormatting>
  <conditionalFormatting sqref="E79:L79">
    <cfRule type="top10" dxfId="4476" priority="459" rank="1"/>
  </conditionalFormatting>
  <conditionalFormatting sqref="E81:L81">
    <cfRule type="top10" dxfId="4475" priority="460" rank="1"/>
  </conditionalFormatting>
  <conditionalFormatting sqref="E83:L83">
    <cfRule type="top10" dxfId="4474" priority="461" rank="1"/>
  </conditionalFormatting>
  <conditionalFormatting sqref="E85:L85">
    <cfRule type="top10" dxfId="4473" priority="462" rank="1"/>
  </conditionalFormatting>
  <conditionalFormatting sqref="E87:L87">
    <cfRule type="top10" dxfId="4472" priority="463" rank="1"/>
  </conditionalFormatting>
  <conditionalFormatting sqref="E89:L89">
    <cfRule type="top10" dxfId="4471" priority="464" rank="1"/>
  </conditionalFormatting>
  <conditionalFormatting sqref="E91:L91">
    <cfRule type="top10" dxfId="4470" priority="465" rank="1"/>
  </conditionalFormatting>
  <conditionalFormatting sqref="E93:L93">
    <cfRule type="top10" dxfId="4469" priority="466" rank="1"/>
  </conditionalFormatting>
  <conditionalFormatting sqref="E95:L95">
    <cfRule type="top10" dxfId="4468" priority="467" rank="1"/>
  </conditionalFormatting>
  <conditionalFormatting sqref="E97:L97">
    <cfRule type="top10" dxfId="4467" priority="468" rank="1"/>
  </conditionalFormatting>
  <conditionalFormatting sqref="E99:L99">
    <cfRule type="top10" dxfId="4466" priority="469" rank="1"/>
  </conditionalFormatting>
  <conditionalFormatting sqref="E101:L101">
    <cfRule type="top10" dxfId="4465" priority="47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5" width="8.625" style="1" customWidth="1"/>
    <col min="76" max="16384" width="6.125" style="1"/>
  </cols>
  <sheetData>
    <row r="2" spans="2:24" x14ac:dyDescent="0.15">
      <c r="B2" s="1" t="s">
        <v>884</v>
      </c>
    </row>
    <row r="3" spans="2:24" x14ac:dyDescent="0.15">
      <c r="B3" s="1" t="s">
        <v>875</v>
      </c>
    </row>
    <row r="4" spans="2:24" x14ac:dyDescent="0.15">
      <c r="B4" s="1" t="s">
        <v>712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133</v>
      </c>
      <c r="F7" s="69" t="s">
        <v>134</v>
      </c>
      <c r="G7" s="69" t="s">
        <v>135</v>
      </c>
      <c r="H7" s="68" t="s">
        <v>136</v>
      </c>
      <c r="I7" s="67" t="s">
        <v>724</v>
      </c>
      <c r="J7" s="67" t="s">
        <v>876</v>
      </c>
      <c r="K7" s="69" t="s">
        <v>137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7248</v>
      </c>
      <c r="F8" s="16">
        <v>326</v>
      </c>
      <c r="G8" s="16">
        <v>437</v>
      </c>
      <c r="H8" s="16">
        <v>3034</v>
      </c>
      <c r="I8" s="16">
        <v>1896</v>
      </c>
      <c r="J8" s="16">
        <v>872</v>
      </c>
      <c r="K8" s="16">
        <v>1693</v>
      </c>
      <c r="L8" s="16">
        <v>4571</v>
      </c>
    </row>
    <row r="9" spans="2:24" ht="15" customHeight="1" x14ac:dyDescent="0.15">
      <c r="B9" s="93"/>
      <c r="C9" s="91"/>
      <c r="D9" s="17">
        <v>100</v>
      </c>
      <c r="E9" s="18">
        <v>45.5</v>
      </c>
      <c r="F9" s="19">
        <v>2</v>
      </c>
      <c r="G9" s="19">
        <v>2.7</v>
      </c>
      <c r="H9" s="19">
        <v>19.100000000000001</v>
      </c>
      <c r="I9" s="19">
        <v>11.9</v>
      </c>
      <c r="J9" s="19">
        <v>5.5</v>
      </c>
      <c r="K9" s="19">
        <v>10.6</v>
      </c>
      <c r="L9" s="19">
        <v>28.7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2221</v>
      </c>
      <c r="F10" s="23">
        <v>83</v>
      </c>
      <c r="G10" s="23">
        <v>136</v>
      </c>
      <c r="H10" s="23">
        <v>939</v>
      </c>
      <c r="I10" s="23">
        <v>579</v>
      </c>
      <c r="J10" s="23">
        <v>286</v>
      </c>
      <c r="K10" s="23">
        <v>605</v>
      </c>
      <c r="L10" s="23">
        <v>1351</v>
      </c>
    </row>
    <row r="11" spans="2:24" ht="15" customHeight="1" x14ac:dyDescent="0.15">
      <c r="B11" s="24"/>
      <c r="C11" s="89"/>
      <c r="D11" s="25">
        <v>100</v>
      </c>
      <c r="E11" s="26">
        <v>44.9</v>
      </c>
      <c r="F11" s="27">
        <v>1.7</v>
      </c>
      <c r="G11" s="27">
        <v>2.8</v>
      </c>
      <c r="H11" s="27">
        <v>19</v>
      </c>
      <c r="I11" s="27">
        <v>11.7</v>
      </c>
      <c r="J11" s="27">
        <v>5.8</v>
      </c>
      <c r="K11" s="27">
        <v>12.2</v>
      </c>
      <c r="L11" s="27">
        <v>27.3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4978</v>
      </c>
      <c r="F12" s="16">
        <v>239</v>
      </c>
      <c r="G12" s="16">
        <v>299</v>
      </c>
      <c r="H12" s="16">
        <v>2058</v>
      </c>
      <c r="I12" s="16">
        <v>1305</v>
      </c>
      <c r="J12" s="16">
        <v>582</v>
      </c>
      <c r="K12" s="16">
        <v>1076</v>
      </c>
      <c r="L12" s="16">
        <v>3165</v>
      </c>
    </row>
    <row r="13" spans="2:24" ht="15" customHeight="1" x14ac:dyDescent="0.15">
      <c r="B13" s="28"/>
      <c r="C13" s="91"/>
      <c r="D13" s="17">
        <v>100</v>
      </c>
      <c r="E13" s="18">
        <v>45.9</v>
      </c>
      <c r="F13" s="19">
        <v>2.2000000000000002</v>
      </c>
      <c r="G13" s="19">
        <v>2.8</v>
      </c>
      <c r="H13" s="19">
        <v>19</v>
      </c>
      <c r="I13" s="19">
        <v>12</v>
      </c>
      <c r="J13" s="19">
        <v>5.4</v>
      </c>
      <c r="K13" s="19">
        <v>9.9</v>
      </c>
      <c r="L13" s="19">
        <v>29.2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150</v>
      </c>
      <c r="F14" s="23">
        <v>3</v>
      </c>
      <c r="G14" s="23">
        <v>9</v>
      </c>
      <c r="H14" s="23">
        <v>48</v>
      </c>
      <c r="I14" s="23">
        <v>23</v>
      </c>
      <c r="J14" s="23">
        <v>14</v>
      </c>
      <c r="K14" s="23">
        <v>56</v>
      </c>
      <c r="L14" s="23">
        <v>100</v>
      </c>
    </row>
    <row r="15" spans="2:24" ht="15" customHeight="1" x14ac:dyDescent="0.15">
      <c r="B15" s="24"/>
      <c r="C15" s="84"/>
      <c r="D15" s="25">
        <v>100</v>
      </c>
      <c r="E15" s="26">
        <v>42.5</v>
      </c>
      <c r="F15" s="27">
        <v>0.8</v>
      </c>
      <c r="G15" s="27">
        <v>2.5</v>
      </c>
      <c r="H15" s="27">
        <v>13.6</v>
      </c>
      <c r="I15" s="27">
        <v>6.5</v>
      </c>
      <c r="J15" s="27">
        <v>4</v>
      </c>
      <c r="K15" s="27">
        <v>15.9</v>
      </c>
      <c r="L15" s="27">
        <v>28.3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223</v>
      </c>
      <c r="F16" s="31">
        <v>9</v>
      </c>
      <c r="G16" s="31">
        <v>17</v>
      </c>
      <c r="H16" s="31">
        <v>89</v>
      </c>
      <c r="I16" s="31">
        <v>68</v>
      </c>
      <c r="J16" s="31">
        <v>33</v>
      </c>
      <c r="K16" s="31">
        <v>96</v>
      </c>
      <c r="L16" s="31">
        <v>203</v>
      </c>
    </row>
    <row r="17" spans="2:12" ht="15" customHeight="1" x14ac:dyDescent="0.15">
      <c r="B17" s="24"/>
      <c r="C17" s="84"/>
      <c r="D17" s="25">
        <v>100</v>
      </c>
      <c r="E17" s="26">
        <v>36</v>
      </c>
      <c r="F17" s="27">
        <v>1.5</v>
      </c>
      <c r="G17" s="27">
        <v>2.7</v>
      </c>
      <c r="H17" s="27">
        <v>14.4</v>
      </c>
      <c r="I17" s="27">
        <v>11</v>
      </c>
      <c r="J17" s="27">
        <v>5.3</v>
      </c>
      <c r="K17" s="27">
        <v>15.5</v>
      </c>
      <c r="L17" s="27">
        <v>32.700000000000003</v>
      </c>
    </row>
    <row r="18" spans="2:12" ht="15" customHeight="1" x14ac:dyDescent="0.15">
      <c r="B18" s="24"/>
      <c r="C18" s="82" t="s">
        <v>411</v>
      </c>
      <c r="D18" s="14">
        <v>922</v>
      </c>
      <c r="E18" s="15">
        <v>347</v>
      </c>
      <c r="F18" s="16">
        <v>16</v>
      </c>
      <c r="G18" s="16">
        <v>29</v>
      </c>
      <c r="H18" s="16">
        <v>150</v>
      </c>
      <c r="I18" s="16">
        <v>89</v>
      </c>
      <c r="J18" s="16">
        <v>55</v>
      </c>
      <c r="K18" s="16">
        <v>117</v>
      </c>
      <c r="L18" s="16">
        <v>307</v>
      </c>
    </row>
    <row r="19" spans="2:12" ht="15" customHeight="1" x14ac:dyDescent="0.15">
      <c r="B19" s="24"/>
      <c r="C19" s="84"/>
      <c r="D19" s="25">
        <v>100</v>
      </c>
      <c r="E19" s="26">
        <v>37.6</v>
      </c>
      <c r="F19" s="27">
        <v>1.7</v>
      </c>
      <c r="G19" s="27">
        <v>3.1</v>
      </c>
      <c r="H19" s="27">
        <v>16.3</v>
      </c>
      <c r="I19" s="27">
        <v>9.6999999999999993</v>
      </c>
      <c r="J19" s="27">
        <v>6</v>
      </c>
      <c r="K19" s="27">
        <v>12.7</v>
      </c>
      <c r="L19" s="27">
        <v>33.299999999999997</v>
      </c>
    </row>
    <row r="20" spans="2:12" ht="15" customHeight="1" x14ac:dyDescent="0.15">
      <c r="B20" s="24"/>
      <c r="C20" s="82" t="s">
        <v>412</v>
      </c>
      <c r="D20" s="14">
        <v>1616</v>
      </c>
      <c r="E20" s="15">
        <v>651</v>
      </c>
      <c r="F20" s="16">
        <v>28</v>
      </c>
      <c r="G20" s="16">
        <v>48</v>
      </c>
      <c r="H20" s="16">
        <v>279</v>
      </c>
      <c r="I20" s="16">
        <v>167</v>
      </c>
      <c r="J20" s="16">
        <v>97</v>
      </c>
      <c r="K20" s="16">
        <v>230</v>
      </c>
      <c r="L20" s="16">
        <v>476</v>
      </c>
    </row>
    <row r="21" spans="2:12" ht="15" customHeight="1" x14ac:dyDescent="0.15">
      <c r="B21" s="24"/>
      <c r="C21" s="84"/>
      <c r="D21" s="25">
        <v>100</v>
      </c>
      <c r="E21" s="26">
        <v>40.299999999999997</v>
      </c>
      <c r="F21" s="27">
        <v>1.7</v>
      </c>
      <c r="G21" s="27">
        <v>3</v>
      </c>
      <c r="H21" s="27">
        <v>17.3</v>
      </c>
      <c r="I21" s="27">
        <v>10.3</v>
      </c>
      <c r="J21" s="27">
        <v>6</v>
      </c>
      <c r="K21" s="27">
        <v>14.2</v>
      </c>
      <c r="L21" s="27">
        <v>29.5</v>
      </c>
    </row>
    <row r="22" spans="2:12" ht="15" customHeight="1" x14ac:dyDescent="0.15">
      <c r="B22" s="24"/>
      <c r="C22" s="82" t="s">
        <v>413</v>
      </c>
      <c r="D22" s="14">
        <v>3140</v>
      </c>
      <c r="E22" s="15">
        <v>1396</v>
      </c>
      <c r="F22" s="16">
        <v>58</v>
      </c>
      <c r="G22" s="16">
        <v>78</v>
      </c>
      <c r="H22" s="16">
        <v>504</v>
      </c>
      <c r="I22" s="16">
        <v>334</v>
      </c>
      <c r="J22" s="16">
        <v>148</v>
      </c>
      <c r="K22" s="16">
        <v>332</v>
      </c>
      <c r="L22" s="16">
        <v>994</v>
      </c>
    </row>
    <row r="23" spans="2:12" ht="15" customHeight="1" x14ac:dyDescent="0.15">
      <c r="B23" s="24"/>
      <c r="C23" s="84"/>
      <c r="D23" s="25">
        <v>100</v>
      </c>
      <c r="E23" s="26">
        <v>44.5</v>
      </c>
      <c r="F23" s="27">
        <v>1.8</v>
      </c>
      <c r="G23" s="27">
        <v>2.5</v>
      </c>
      <c r="H23" s="27">
        <v>16.100000000000001</v>
      </c>
      <c r="I23" s="27">
        <v>10.6</v>
      </c>
      <c r="J23" s="27">
        <v>4.7</v>
      </c>
      <c r="K23" s="27">
        <v>10.6</v>
      </c>
      <c r="L23" s="27">
        <v>31.7</v>
      </c>
    </row>
    <row r="24" spans="2:12" ht="15" customHeight="1" x14ac:dyDescent="0.15">
      <c r="B24" s="24"/>
      <c r="C24" s="82" t="s">
        <v>414</v>
      </c>
      <c r="D24" s="14">
        <v>4506</v>
      </c>
      <c r="E24" s="15">
        <v>2190</v>
      </c>
      <c r="F24" s="16">
        <v>116</v>
      </c>
      <c r="G24" s="16">
        <v>121</v>
      </c>
      <c r="H24" s="16">
        <v>833</v>
      </c>
      <c r="I24" s="16">
        <v>567</v>
      </c>
      <c r="J24" s="16">
        <v>243</v>
      </c>
      <c r="K24" s="16">
        <v>410</v>
      </c>
      <c r="L24" s="16">
        <v>1287</v>
      </c>
    </row>
    <row r="25" spans="2:12" ht="15" customHeight="1" x14ac:dyDescent="0.15">
      <c r="B25" s="24"/>
      <c r="C25" s="84"/>
      <c r="D25" s="25">
        <v>100</v>
      </c>
      <c r="E25" s="26">
        <v>48.6</v>
      </c>
      <c r="F25" s="27">
        <v>2.6</v>
      </c>
      <c r="G25" s="27">
        <v>2.7</v>
      </c>
      <c r="H25" s="27">
        <v>18.5</v>
      </c>
      <c r="I25" s="27">
        <v>12.6</v>
      </c>
      <c r="J25" s="27">
        <v>5.4</v>
      </c>
      <c r="K25" s="27">
        <v>9.1</v>
      </c>
      <c r="L25" s="27">
        <v>28.6</v>
      </c>
    </row>
    <row r="26" spans="2:12" ht="15" customHeight="1" x14ac:dyDescent="0.15">
      <c r="B26" s="24"/>
      <c r="C26" s="82" t="s">
        <v>415</v>
      </c>
      <c r="D26" s="14">
        <v>4438</v>
      </c>
      <c r="E26" s="15">
        <v>2182</v>
      </c>
      <c r="F26" s="16">
        <v>90</v>
      </c>
      <c r="G26" s="16">
        <v>128</v>
      </c>
      <c r="H26" s="16">
        <v>1060</v>
      </c>
      <c r="I26" s="16">
        <v>629</v>
      </c>
      <c r="J26" s="16">
        <v>271</v>
      </c>
      <c r="K26" s="16">
        <v>421</v>
      </c>
      <c r="L26" s="16">
        <v>1057</v>
      </c>
    </row>
    <row r="27" spans="2:12" ht="15" customHeight="1" x14ac:dyDescent="0.15">
      <c r="B27" s="28"/>
      <c r="C27" s="85"/>
      <c r="D27" s="17">
        <v>100</v>
      </c>
      <c r="E27" s="18">
        <v>49.2</v>
      </c>
      <c r="F27" s="19">
        <v>2</v>
      </c>
      <c r="G27" s="19">
        <v>2.9</v>
      </c>
      <c r="H27" s="19">
        <v>23.9</v>
      </c>
      <c r="I27" s="19">
        <v>14.2</v>
      </c>
      <c r="J27" s="19">
        <v>6.1</v>
      </c>
      <c r="K27" s="19">
        <v>9.5</v>
      </c>
      <c r="L27" s="19">
        <v>23.8</v>
      </c>
    </row>
    <row r="28" spans="2:12" ht="15" customHeight="1" x14ac:dyDescent="0.15">
      <c r="B28" s="20" t="s">
        <v>61</v>
      </c>
      <c r="C28" s="82" t="s">
        <v>62</v>
      </c>
      <c r="D28" s="14">
        <v>5666</v>
      </c>
      <c r="E28" s="15">
        <v>2147</v>
      </c>
      <c r="F28" s="16">
        <v>157</v>
      </c>
      <c r="G28" s="16">
        <v>134</v>
      </c>
      <c r="H28" s="16">
        <v>718</v>
      </c>
      <c r="I28" s="16">
        <v>571</v>
      </c>
      <c r="J28" s="16">
        <v>296</v>
      </c>
      <c r="K28" s="16">
        <v>480</v>
      </c>
      <c r="L28" s="16">
        <v>2346</v>
      </c>
    </row>
    <row r="29" spans="2:12" ht="15" customHeight="1" x14ac:dyDescent="0.15">
      <c r="B29" s="24"/>
      <c r="C29" s="84"/>
      <c r="D29" s="25">
        <v>100</v>
      </c>
      <c r="E29" s="26">
        <v>37.9</v>
      </c>
      <c r="F29" s="27">
        <v>2.8</v>
      </c>
      <c r="G29" s="27">
        <v>2.4</v>
      </c>
      <c r="H29" s="27">
        <v>12.7</v>
      </c>
      <c r="I29" s="27">
        <v>10.1</v>
      </c>
      <c r="J29" s="27">
        <v>5.2</v>
      </c>
      <c r="K29" s="27">
        <v>8.5</v>
      </c>
      <c r="L29" s="27">
        <v>41.4</v>
      </c>
    </row>
    <row r="30" spans="2:12" ht="15" customHeight="1" x14ac:dyDescent="0.15">
      <c r="B30" s="24"/>
      <c r="C30" s="82" t="s">
        <v>63</v>
      </c>
      <c r="D30" s="14">
        <v>3924</v>
      </c>
      <c r="E30" s="15">
        <v>1962</v>
      </c>
      <c r="F30" s="16">
        <v>83</v>
      </c>
      <c r="G30" s="16">
        <v>134</v>
      </c>
      <c r="H30" s="16">
        <v>785</v>
      </c>
      <c r="I30" s="16">
        <v>492</v>
      </c>
      <c r="J30" s="16">
        <v>239</v>
      </c>
      <c r="K30" s="16">
        <v>459</v>
      </c>
      <c r="L30" s="16">
        <v>869</v>
      </c>
    </row>
    <row r="31" spans="2:12" ht="15" customHeight="1" x14ac:dyDescent="0.15">
      <c r="B31" s="24"/>
      <c r="C31" s="84"/>
      <c r="D31" s="25">
        <v>100</v>
      </c>
      <c r="E31" s="26">
        <v>50</v>
      </c>
      <c r="F31" s="27">
        <v>2.1</v>
      </c>
      <c r="G31" s="27">
        <v>3.4</v>
      </c>
      <c r="H31" s="27">
        <v>20</v>
      </c>
      <c r="I31" s="27">
        <v>12.5</v>
      </c>
      <c r="J31" s="27">
        <v>6.1</v>
      </c>
      <c r="K31" s="27">
        <v>11.7</v>
      </c>
      <c r="L31" s="27">
        <v>22.1</v>
      </c>
    </row>
    <row r="32" spans="2:12" ht="15" customHeight="1" x14ac:dyDescent="0.15">
      <c r="B32" s="24"/>
      <c r="C32" s="83" t="s">
        <v>64</v>
      </c>
      <c r="D32" s="29">
        <v>306</v>
      </c>
      <c r="E32" s="30">
        <v>138</v>
      </c>
      <c r="F32" s="31">
        <v>6</v>
      </c>
      <c r="G32" s="31">
        <v>9</v>
      </c>
      <c r="H32" s="31">
        <v>56</v>
      </c>
      <c r="I32" s="31">
        <v>29</v>
      </c>
      <c r="J32" s="31">
        <v>17</v>
      </c>
      <c r="K32" s="31">
        <v>55</v>
      </c>
      <c r="L32" s="31">
        <v>66</v>
      </c>
    </row>
    <row r="33" spans="2:12" ht="15" customHeight="1" x14ac:dyDescent="0.15">
      <c r="B33" s="24"/>
      <c r="C33" s="84"/>
      <c r="D33" s="25">
        <v>100</v>
      </c>
      <c r="E33" s="26">
        <v>45.1</v>
      </c>
      <c r="F33" s="27">
        <v>2</v>
      </c>
      <c r="G33" s="27">
        <v>2.9</v>
      </c>
      <c r="H33" s="27">
        <v>18.3</v>
      </c>
      <c r="I33" s="27">
        <v>9.5</v>
      </c>
      <c r="J33" s="27">
        <v>5.6</v>
      </c>
      <c r="K33" s="27">
        <v>18</v>
      </c>
      <c r="L33" s="27">
        <v>21.6</v>
      </c>
    </row>
    <row r="34" spans="2:12" ht="15" customHeight="1" x14ac:dyDescent="0.15">
      <c r="B34" s="24"/>
      <c r="C34" s="82" t="s">
        <v>65</v>
      </c>
      <c r="D34" s="14">
        <v>3042</v>
      </c>
      <c r="E34" s="15">
        <v>1777</v>
      </c>
      <c r="F34" s="16">
        <v>42</v>
      </c>
      <c r="G34" s="16">
        <v>77</v>
      </c>
      <c r="H34" s="16">
        <v>882</v>
      </c>
      <c r="I34" s="16">
        <v>457</v>
      </c>
      <c r="J34" s="16">
        <v>163</v>
      </c>
      <c r="K34" s="16">
        <v>343</v>
      </c>
      <c r="L34" s="16">
        <v>371</v>
      </c>
    </row>
    <row r="35" spans="2:12" ht="15" customHeight="1" x14ac:dyDescent="0.15">
      <c r="B35" s="24"/>
      <c r="C35" s="84"/>
      <c r="D35" s="25">
        <v>100</v>
      </c>
      <c r="E35" s="26">
        <v>58.4</v>
      </c>
      <c r="F35" s="27">
        <v>1.4</v>
      </c>
      <c r="G35" s="27">
        <v>2.5</v>
      </c>
      <c r="H35" s="27">
        <v>29</v>
      </c>
      <c r="I35" s="27">
        <v>15</v>
      </c>
      <c r="J35" s="27">
        <v>5.4</v>
      </c>
      <c r="K35" s="27">
        <v>11.3</v>
      </c>
      <c r="L35" s="27">
        <v>12.2</v>
      </c>
    </row>
    <row r="36" spans="2:12" ht="15" customHeight="1" x14ac:dyDescent="0.15">
      <c r="B36" s="32"/>
      <c r="C36" s="82" t="s">
        <v>408</v>
      </c>
      <c r="D36" s="14">
        <v>2409</v>
      </c>
      <c r="E36" s="15">
        <v>1083</v>
      </c>
      <c r="F36" s="16">
        <v>33</v>
      </c>
      <c r="G36" s="16">
        <v>76</v>
      </c>
      <c r="H36" s="16">
        <v>538</v>
      </c>
      <c r="I36" s="16">
        <v>298</v>
      </c>
      <c r="J36" s="16">
        <v>131</v>
      </c>
      <c r="K36" s="16">
        <v>318</v>
      </c>
      <c r="L36" s="16">
        <v>581</v>
      </c>
    </row>
    <row r="37" spans="2:12" ht="15" customHeight="1" x14ac:dyDescent="0.15">
      <c r="B37" s="33"/>
      <c r="C37" s="82"/>
      <c r="D37" s="34">
        <v>100</v>
      </c>
      <c r="E37" s="35">
        <v>45</v>
      </c>
      <c r="F37" s="36">
        <v>1.4</v>
      </c>
      <c r="G37" s="36">
        <v>3.2</v>
      </c>
      <c r="H37" s="36">
        <v>22.3</v>
      </c>
      <c r="I37" s="36">
        <v>12.4</v>
      </c>
      <c r="J37" s="36">
        <v>5.4</v>
      </c>
      <c r="K37" s="36">
        <v>13.2</v>
      </c>
      <c r="L37" s="36">
        <v>24.1</v>
      </c>
    </row>
    <row r="38" spans="2:12" ht="15" customHeight="1" x14ac:dyDescent="0.15">
      <c r="B38" s="20" t="s">
        <v>66</v>
      </c>
      <c r="C38" s="88" t="s">
        <v>67</v>
      </c>
      <c r="D38" s="21">
        <v>1258</v>
      </c>
      <c r="E38" s="22">
        <v>410</v>
      </c>
      <c r="F38" s="23">
        <v>23</v>
      </c>
      <c r="G38" s="23">
        <v>29</v>
      </c>
      <c r="H38" s="23">
        <v>50</v>
      </c>
      <c r="I38" s="23">
        <v>51</v>
      </c>
      <c r="J38" s="23">
        <v>24</v>
      </c>
      <c r="K38" s="23">
        <v>83</v>
      </c>
      <c r="L38" s="23">
        <v>703</v>
      </c>
    </row>
    <row r="39" spans="2:12" ht="15" customHeight="1" x14ac:dyDescent="0.15">
      <c r="B39" s="24"/>
      <c r="C39" s="89"/>
      <c r="D39" s="25">
        <v>100</v>
      </c>
      <c r="E39" s="26">
        <v>32.6</v>
      </c>
      <c r="F39" s="27">
        <v>1.8</v>
      </c>
      <c r="G39" s="27">
        <v>2.2999999999999998</v>
      </c>
      <c r="H39" s="27">
        <v>4</v>
      </c>
      <c r="I39" s="27">
        <v>4.0999999999999996</v>
      </c>
      <c r="J39" s="27">
        <v>1.9</v>
      </c>
      <c r="K39" s="27">
        <v>6.6</v>
      </c>
      <c r="L39" s="27">
        <v>55.9</v>
      </c>
    </row>
    <row r="40" spans="2:12" ht="15" customHeight="1" x14ac:dyDescent="0.15">
      <c r="B40" s="24"/>
      <c r="C40" s="90" t="s">
        <v>68</v>
      </c>
      <c r="D40" s="14">
        <v>1359</v>
      </c>
      <c r="E40" s="15">
        <v>536</v>
      </c>
      <c r="F40" s="16">
        <v>36</v>
      </c>
      <c r="G40" s="16">
        <v>37</v>
      </c>
      <c r="H40" s="16">
        <v>81</v>
      </c>
      <c r="I40" s="16">
        <v>78</v>
      </c>
      <c r="J40" s="16">
        <v>18</v>
      </c>
      <c r="K40" s="16">
        <v>125</v>
      </c>
      <c r="L40" s="16">
        <v>595</v>
      </c>
    </row>
    <row r="41" spans="2:12" ht="15" customHeight="1" x14ac:dyDescent="0.15">
      <c r="B41" s="24"/>
      <c r="C41" s="89"/>
      <c r="D41" s="25">
        <v>100</v>
      </c>
      <c r="E41" s="26">
        <v>39.4</v>
      </c>
      <c r="F41" s="27">
        <v>2.6</v>
      </c>
      <c r="G41" s="27">
        <v>2.7</v>
      </c>
      <c r="H41" s="27">
        <v>6</v>
      </c>
      <c r="I41" s="27">
        <v>5.7</v>
      </c>
      <c r="J41" s="27">
        <v>1.3</v>
      </c>
      <c r="K41" s="27">
        <v>9.1999999999999993</v>
      </c>
      <c r="L41" s="27">
        <v>43.8</v>
      </c>
    </row>
    <row r="42" spans="2:12" ht="15" customHeight="1" x14ac:dyDescent="0.15">
      <c r="B42" s="24"/>
      <c r="C42" s="86" t="s">
        <v>69</v>
      </c>
      <c r="D42" s="14">
        <v>12636</v>
      </c>
      <c r="E42" s="15">
        <v>6152</v>
      </c>
      <c r="F42" s="16">
        <v>259</v>
      </c>
      <c r="G42" s="16">
        <v>363</v>
      </c>
      <c r="H42" s="16">
        <v>2854</v>
      </c>
      <c r="I42" s="16">
        <v>1733</v>
      </c>
      <c r="J42" s="16">
        <v>806</v>
      </c>
      <c r="K42" s="16">
        <v>1439</v>
      </c>
      <c r="L42" s="16">
        <v>2850</v>
      </c>
    </row>
    <row r="43" spans="2:12" ht="15" customHeight="1" x14ac:dyDescent="0.15">
      <c r="B43" s="28"/>
      <c r="C43" s="91"/>
      <c r="D43" s="17">
        <v>100</v>
      </c>
      <c r="E43" s="18">
        <v>48.7</v>
      </c>
      <c r="F43" s="19">
        <v>2</v>
      </c>
      <c r="G43" s="19">
        <v>2.9</v>
      </c>
      <c r="H43" s="19">
        <v>22.6</v>
      </c>
      <c r="I43" s="19">
        <v>13.7</v>
      </c>
      <c r="J43" s="19">
        <v>6.4</v>
      </c>
      <c r="K43" s="19">
        <v>11.4</v>
      </c>
      <c r="L43" s="19">
        <v>22.6</v>
      </c>
    </row>
    <row r="44" spans="2:12" ht="15" customHeight="1" x14ac:dyDescent="0.15">
      <c r="B44" s="20" t="s">
        <v>70</v>
      </c>
      <c r="C44" s="88" t="s">
        <v>507</v>
      </c>
      <c r="D44" s="21">
        <v>567</v>
      </c>
      <c r="E44" s="22">
        <v>266</v>
      </c>
      <c r="F44" s="23">
        <v>13</v>
      </c>
      <c r="G44" s="23">
        <v>22</v>
      </c>
      <c r="H44" s="23">
        <v>111</v>
      </c>
      <c r="I44" s="23">
        <v>67</v>
      </c>
      <c r="J44" s="23">
        <v>26</v>
      </c>
      <c r="K44" s="23">
        <v>38</v>
      </c>
      <c r="L44" s="23">
        <v>171</v>
      </c>
    </row>
    <row r="45" spans="2:12" ht="15" customHeight="1" x14ac:dyDescent="0.15">
      <c r="B45" s="24"/>
      <c r="C45" s="89"/>
      <c r="D45" s="25">
        <v>100</v>
      </c>
      <c r="E45" s="26">
        <v>46.9</v>
      </c>
      <c r="F45" s="27">
        <v>2.2999999999999998</v>
      </c>
      <c r="G45" s="27">
        <v>3.9</v>
      </c>
      <c r="H45" s="27">
        <v>19.600000000000001</v>
      </c>
      <c r="I45" s="27">
        <v>11.8</v>
      </c>
      <c r="J45" s="27">
        <v>4.5999999999999996</v>
      </c>
      <c r="K45" s="27">
        <v>6.7</v>
      </c>
      <c r="L45" s="27">
        <v>30.2</v>
      </c>
    </row>
    <row r="46" spans="2:12" ht="15" customHeight="1" x14ac:dyDescent="0.15">
      <c r="B46" s="24"/>
      <c r="C46" s="86" t="s">
        <v>508</v>
      </c>
      <c r="D46" s="14">
        <v>8280</v>
      </c>
      <c r="E46" s="15">
        <v>3979</v>
      </c>
      <c r="F46" s="16">
        <v>161</v>
      </c>
      <c r="G46" s="16">
        <v>241</v>
      </c>
      <c r="H46" s="16">
        <v>1725</v>
      </c>
      <c r="I46" s="16">
        <v>1064</v>
      </c>
      <c r="J46" s="16">
        <v>431</v>
      </c>
      <c r="K46" s="16">
        <v>782</v>
      </c>
      <c r="L46" s="16">
        <v>2202</v>
      </c>
    </row>
    <row r="47" spans="2:12" ht="15" customHeight="1" x14ac:dyDescent="0.15">
      <c r="B47" s="24"/>
      <c r="C47" s="89"/>
      <c r="D47" s="25">
        <v>100</v>
      </c>
      <c r="E47" s="26">
        <v>48.1</v>
      </c>
      <c r="F47" s="27">
        <v>1.9</v>
      </c>
      <c r="G47" s="27">
        <v>2.9</v>
      </c>
      <c r="H47" s="27">
        <v>20.8</v>
      </c>
      <c r="I47" s="27">
        <v>12.9</v>
      </c>
      <c r="J47" s="27">
        <v>5.2</v>
      </c>
      <c r="K47" s="27">
        <v>9.4</v>
      </c>
      <c r="L47" s="27">
        <v>26.6</v>
      </c>
    </row>
    <row r="48" spans="2:12" ht="15" customHeight="1" x14ac:dyDescent="0.15">
      <c r="B48" s="24"/>
      <c r="C48" s="86" t="s">
        <v>450</v>
      </c>
      <c r="D48" s="14">
        <v>4863</v>
      </c>
      <c r="E48" s="15">
        <v>2200</v>
      </c>
      <c r="F48" s="16">
        <v>110</v>
      </c>
      <c r="G48" s="16">
        <v>130</v>
      </c>
      <c r="H48" s="16">
        <v>850</v>
      </c>
      <c r="I48" s="16">
        <v>550</v>
      </c>
      <c r="J48" s="16">
        <v>277</v>
      </c>
      <c r="K48" s="16">
        <v>594</v>
      </c>
      <c r="L48" s="16">
        <v>1365</v>
      </c>
    </row>
    <row r="49" spans="2:12" ht="15" customHeight="1" x14ac:dyDescent="0.15">
      <c r="B49" s="24"/>
      <c r="C49" s="89"/>
      <c r="D49" s="25">
        <v>100</v>
      </c>
      <c r="E49" s="26">
        <v>45.2</v>
      </c>
      <c r="F49" s="27">
        <v>2.2999999999999998</v>
      </c>
      <c r="G49" s="27">
        <v>2.7</v>
      </c>
      <c r="H49" s="27">
        <v>17.5</v>
      </c>
      <c r="I49" s="27">
        <v>11.3</v>
      </c>
      <c r="J49" s="27">
        <v>5.7</v>
      </c>
      <c r="K49" s="27">
        <v>12.2</v>
      </c>
      <c r="L49" s="27">
        <v>28.1</v>
      </c>
    </row>
    <row r="50" spans="2:12" ht="15" customHeight="1" x14ac:dyDescent="0.15">
      <c r="B50" s="24"/>
      <c r="C50" s="86" t="s">
        <v>429</v>
      </c>
      <c r="D50" s="14">
        <v>1583</v>
      </c>
      <c r="E50" s="15">
        <v>663</v>
      </c>
      <c r="F50" s="16">
        <v>36</v>
      </c>
      <c r="G50" s="16">
        <v>42</v>
      </c>
      <c r="H50" s="16">
        <v>288</v>
      </c>
      <c r="I50" s="16">
        <v>176</v>
      </c>
      <c r="J50" s="16">
        <v>120</v>
      </c>
      <c r="K50" s="16">
        <v>245</v>
      </c>
      <c r="L50" s="16">
        <v>426</v>
      </c>
    </row>
    <row r="51" spans="2:12" ht="15" customHeight="1" x14ac:dyDescent="0.15">
      <c r="B51" s="28"/>
      <c r="C51" s="91"/>
      <c r="D51" s="17">
        <v>100</v>
      </c>
      <c r="E51" s="18">
        <v>41.9</v>
      </c>
      <c r="F51" s="19">
        <v>2.2999999999999998</v>
      </c>
      <c r="G51" s="19">
        <v>2.7</v>
      </c>
      <c r="H51" s="19">
        <v>18.2</v>
      </c>
      <c r="I51" s="19">
        <v>11.1</v>
      </c>
      <c r="J51" s="19">
        <v>7.6</v>
      </c>
      <c r="K51" s="19">
        <v>15.5</v>
      </c>
      <c r="L51" s="19">
        <v>26.9</v>
      </c>
    </row>
    <row r="52" spans="2:12" ht="15" customHeight="1" x14ac:dyDescent="0.15">
      <c r="B52" s="20" t="s">
        <v>75</v>
      </c>
      <c r="C52" s="87" t="s">
        <v>76</v>
      </c>
      <c r="D52" s="21">
        <v>2981</v>
      </c>
      <c r="E52" s="22">
        <v>1265</v>
      </c>
      <c r="F52" s="23">
        <v>56</v>
      </c>
      <c r="G52" s="23">
        <v>49</v>
      </c>
      <c r="H52" s="23">
        <v>412</v>
      </c>
      <c r="I52" s="23">
        <v>254</v>
      </c>
      <c r="J52" s="23">
        <v>133</v>
      </c>
      <c r="K52" s="23">
        <v>402</v>
      </c>
      <c r="L52" s="23">
        <v>966</v>
      </c>
    </row>
    <row r="53" spans="2:12" ht="15" customHeight="1" x14ac:dyDescent="0.15">
      <c r="B53" s="24"/>
      <c r="C53" s="84"/>
      <c r="D53" s="25">
        <v>100</v>
      </c>
      <c r="E53" s="26">
        <v>42.4</v>
      </c>
      <c r="F53" s="27">
        <v>1.9</v>
      </c>
      <c r="G53" s="27">
        <v>1.6</v>
      </c>
      <c r="H53" s="27">
        <v>13.8</v>
      </c>
      <c r="I53" s="27">
        <v>8.5</v>
      </c>
      <c r="J53" s="27">
        <v>4.5</v>
      </c>
      <c r="K53" s="27">
        <v>13.5</v>
      </c>
      <c r="L53" s="27">
        <v>32.4</v>
      </c>
    </row>
    <row r="54" spans="2:12" ht="15" customHeight="1" x14ac:dyDescent="0.15">
      <c r="B54" s="24"/>
      <c r="C54" s="83" t="s">
        <v>77</v>
      </c>
      <c r="D54" s="29">
        <v>1946</v>
      </c>
      <c r="E54" s="30">
        <v>983</v>
      </c>
      <c r="F54" s="31">
        <v>39</v>
      </c>
      <c r="G54" s="31">
        <v>169</v>
      </c>
      <c r="H54" s="31">
        <v>416</v>
      </c>
      <c r="I54" s="31">
        <v>198</v>
      </c>
      <c r="J54" s="31">
        <v>125</v>
      </c>
      <c r="K54" s="31">
        <v>148</v>
      </c>
      <c r="L54" s="31">
        <v>462</v>
      </c>
    </row>
    <row r="55" spans="2:12" ht="15" customHeight="1" x14ac:dyDescent="0.15">
      <c r="B55" s="24"/>
      <c r="C55" s="84"/>
      <c r="D55" s="25">
        <v>100</v>
      </c>
      <c r="E55" s="26">
        <v>50.5</v>
      </c>
      <c r="F55" s="27">
        <v>2</v>
      </c>
      <c r="G55" s="27">
        <v>8.6999999999999993</v>
      </c>
      <c r="H55" s="27">
        <v>21.4</v>
      </c>
      <c r="I55" s="27">
        <v>10.199999999999999</v>
      </c>
      <c r="J55" s="27">
        <v>6.4</v>
      </c>
      <c r="K55" s="27">
        <v>7.6</v>
      </c>
      <c r="L55" s="27">
        <v>23.7</v>
      </c>
    </row>
    <row r="56" spans="2:12" ht="15" customHeight="1" x14ac:dyDescent="0.15">
      <c r="B56" s="24"/>
      <c r="C56" s="82" t="s">
        <v>78</v>
      </c>
      <c r="D56" s="14">
        <v>854</v>
      </c>
      <c r="E56" s="15">
        <v>385</v>
      </c>
      <c r="F56" s="16">
        <v>11</v>
      </c>
      <c r="G56" s="16">
        <v>9</v>
      </c>
      <c r="H56" s="16">
        <v>176</v>
      </c>
      <c r="I56" s="16">
        <v>117</v>
      </c>
      <c r="J56" s="16">
        <v>40</v>
      </c>
      <c r="K56" s="16">
        <v>86</v>
      </c>
      <c r="L56" s="16">
        <v>254</v>
      </c>
    </row>
    <row r="57" spans="2:12" ht="15" customHeight="1" x14ac:dyDescent="0.15">
      <c r="B57" s="24"/>
      <c r="C57" s="84"/>
      <c r="D57" s="25">
        <v>100</v>
      </c>
      <c r="E57" s="26">
        <v>45.1</v>
      </c>
      <c r="F57" s="27">
        <v>1.3</v>
      </c>
      <c r="G57" s="27">
        <v>1.1000000000000001</v>
      </c>
      <c r="H57" s="27">
        <v>20.6</v>
      </c>
      <c r="I57" s="27">
        <v>13.7</v>
      </c>
      <c r="J57" s="27">
        <v>4.7</v>
      </c>
      <c r="K57" s="27">
        <v>10.1</v>
      </c>
      <c r="L57" s="27">
        <v>29.7</v>
      </c>
    </row>
    <row r="58" spans="2:12" ht="15" customHeight="1" x14ac:dyDescent="0.15">
      <c r="B58" s="24"/>
      <c r="C58" s="82" t="s">
        <v>79</v>
      </c>
      <c r="D58" s="14">
        <v>1311</v>
      </c>
      <c r="E58" s="15">
        <v>646</v>
      </c>
      <c r="F58" s="16">
        <v>22</v>
      </c>
      <c r="G58" s="16">
        <v>28</v>
      </c>
      <c r="H58" s="16">
        <v>233</v>
      </c>
      <c r="I58" s="16">
        <v>187</v>
      </c>
      <c r="J58" s="16">
        <v>85</v>
      </c>
      <c r="K58" s="16">
        <v>156</v>
      </c>
      <c r="L58" s="16">
        <v>316</v>
      </c>
    </row>
    <row r="59" spans="2:12" ht="15" customHeight="1" x14ac:dyDescent="0.15">
      <c r="B59" s="24"/>
      <c r="C59" s="84"/>
      <c r="D59" s="25">
        <v>100</v>
      </c>
      <c r="E59" s="26">
        <v>49.3</v>
      </c>
      <c r="F59" s="27">
        <v>1.7</v>
      </c>
      <c r="G59" s="27">
        <v>2.1</v>
      </c>
      <c r="H59" s="27">
        <v>17.8</v>
      </c>
      <c r="I59" s="27">
        <v>14.3</v>
      </c>
      <c r="J59" s="27">
        <v>6.5</v>
      </c>
      <c r="K59" s="27">
        <v>11.9</v>
      </c>
      <c r="L59" s="27">
        <v>24.1</v>
      </c>
    </row>
    <row r="60" spans="2:12" ht="15" customHeight="1" x14ac:dyDescent="0.15">
      <c r="B60" s="24"/>
      <c r="C60" s="82" t="s">
        <v>80</v>
      </c>
      <c r="D60" s="14">
        <v>1783</v>
      </c>
      <c r="E60" s="15">
        <v>738</v>
      </c>
      <c r="F60" s="16">
        <v>43</v>
      </c>
      <c r="G60" s="16">
        <v>37</v>
      </c>
      <c r="H60" s="16">
        <v>239</v>
      </c>
      <c r="I60" s="16">
        <v>174</v>
      </c>
      <c r="J60" s="16">
        <v>84</v>
      </c>
      <c r="K60" s="16">
        <v>199</v>
      </c>
      <c r="L60" s="16">
        <v>632</v>
      </c>
    </row>
    <row r="61" spans="2:12" ht="15" customHeight="1" x14ac:dyDescent="0.15">
      <c r="B61" s="24"/>
      <c r="C61" s="84"/>
      <c r="D61" s="25">
        <v>100</v>
      </c>
      <c r="E61" s="26">
        <v>41.4</v>
      </c>
      <c r="F61" s="27">
        <v>2.4</v>
      </c>
      <c r="G61" s="27">
        <v>2.1</v>
      </c>
      <c r="H61" s="27">
        <v>13.4</v>
      </c>
      <c r="I61" s="27">
        <v>9.8000000000000007</v>
      </c>
      <c r="J61" s="27">
        <v>4.7</v>
      </c>
      <c r="K61" s="27">
        <v>11.2</v>
      </c>
      <c r="L61" s="27">
        <v>35.4</v>
      </c>
    </row>
    <row r="62" spans="2:12" ht="15" customHeight="1" x14ac:dyDescent="0.15">
      <c r="B62" s="24"/>
      <c r="C62" s="82" t="s">
        <v>81</v>
      </c>
      <c r="D62" s="14">
        <v>1234</v>
      </c>
      <c r="E62" s="15">
        <v>628</v>
      </c>
      <c r="F62" s="16">
        <v>16</v>
      </c>
      <c r="G62" s="16">
        <v>14</v>
      </c>
      <c r="H62" s="16">
        <v>338</v>
      </c>
      <c r="I62" s="16">
        <v>193</v>
      </c>
      <c r="J62" s="16">
        <v>66</v>
      </c>
      <c r="K62" s="16">
        <v>106</v>
      </c>
      <c r="L62" s="16">
        <v>266</v>
      </c>
    </row>
    <row r="63" spans="2:12" ht="15" customHeight="1" x14ac:dyDescent="0.15">
      <c r="B63" s="24"/>
      <c r="C63" s="84"/>
      <c r="D63" s="25">
        <v>100</v>
      </c>
      <c r="E63" s="26">
        <v>50.9</v>
      </c>
      <c r="F63" s="27">
        <v>1.3</v>
      </c>
      <c r="G63" s="27">
        <v>1.1000000000000001</v>
      </c>
      <c r="H63" s="27">
        <v>27.4</v>
      </c>
      <c r="I63" s="27">
        <v>15.6</v>
      </c>
      <c r="J63" s="27">
        <v>5.3</v>
      </c>
      <c r="K63" s="27">
        <v>8.6</v>
      </c>
      <c r="L63" s="27">
        <v>21.6</v>
      </c>
    </row>
    <row r="64" spans="2:12" ht="15" customHeight="1" x14ac:dyDescent="0.15">
      <c r="B64" s="24"/>
      <c r="C64" s="82" t="s">
        <v>82</v>
      </c>
      <c r="D64" s="14">
        <v>2253</v>
      </c>
      <c r="E64" s="15">
        <v>1060</v>
      </c>
      <c r="F64" s="16">
        <v>54</v>
      </c>
      <c r="G64" s="16">
        <v>49</v>
      </c>
      <c r="H64" s="16">
        <v>441</v>
      </c>
      <c r="I64" s="16">
        <v>294</v>
      </c>
      <c r="J64" s="16">
        <v>107</v>
      </c>
      <c r="K64" s="16">
        <v>260</v>
      </c>
      <c r="L64" s="16">
        <v>605</v>
      </c>
    </row>
    <row r="65" spans="2:12" ht="15" customHeight="1" x14ac:dyDescent="0.15">
      <c r="B65" s="24"/>
      <c r="C65" s="84"/>
      <c r="D65" s="25">
        <v>100</v>
      </c>
      <c r="E65" s="26">
        <v>47</v>
      </c>
      <c r="F65" s="27">
        <v>2.4</v>
      </c>
      <c r="G65" s="27">
        <v>2.2000000000000002</v>
      </c>
      <c r="H65" s="27">
        <v>19.600000000000001</v>
      </c>
      <c r="I65" s="27">
        <v>13</v>
      </c>
      <c r="J65" s="27">
        <v>4.7</v>
      </c>
      <c r="K65" s="27">
        <v>11.5</v>
      </c>
      <c r="L65" s="27">
        <v>26.9</v>
      </c>
    </row>
    <row r="66" spans="2:12" ht="15" customHeight="1" x14ac:dyDescent="0.15">
      <c r="B66" s="24"/>
      <c r="C66" s="82" t="s">
        <v>83</v>
      </c>
      <c r="D66" s="14">
        <v>1209</v>
      </c>
      <c r="E66" s="15">
        <v>532</v>
      </c>
      <c r="F66" s="16">
        <v>36</v>
      </c>
      <c r="G66" s="16">
        <v>26</v>
      </c>
      <c r="H66" s="16">
        <v>311</v>
      </c>
      <c r="I66" s="16">
        <v>179</v>
      </c>
      <c r="J66" s="16">
        <v>78</v>
      </c>
      <c r="K66" s="16">
        <v>111</v>
      </c>
      <c r="L66" s="16">
        <v>323</v>
      </c>
    </row>
    <row r="67" spans="2:12" ht="15" customHeight="1" x14ac:dyDescent="0.15">
      <c r="B67" s="24"/>
      <c r="C67" s="84"/>
      <c r="D67" s="25">
        <v>100</v>
      </c>
      <c r="E67" s="26">
        <v>44</v>
      </c>
      <c r="F67" s="27">
        <v>3</v>
      </c>
      <c r="G67" s="27">
        <v>2.2000000000000002</v>
      </c>
      <c r="H67" s="27">
        <v>25.7</v>
      </c>
      <c r="I67" s="27">
        <v>14.8</v>
      </c>
      <c r="J67" s="27">
        <v>6.5</v>
      </c>
      <c r="K67" s="27">
        <v>9.1999999999999993</v>
      </c>
      <c r="L67" s="27">
        <v>26.7</v>
      </c>
    </row>
    <row r="68" spans="2:12" ht="15" customHeight="1" x14ac:dyDescent="0.15">
      <c r="B68" s="24"/>
      <c r="C68" s="82" t="s">
        <v>84</v>
      </c>
      <c r="D68" s="14">
        <v>2351</v>
      </c>
      <c r="E68" s="15">
        <v>1011</v>
      </c>
      <c r="F68" s="16">
        <v>49</v>
      </c>
      <c r="G68" s="16">
        <v>56</v>
      </c>
      <c r="H68" s="16">
        <v>468</v>
      </c>
      <c r="I68" s="16">
        <v>300</v>
      </c>
      <c r="J68" s="16">
        <v>154</v>
      </c>
      <c r="K68" s="16">
        <v>225</v>
      </c>
      <c r="L68" s="16">
        <v>747</v>
      </c>
    </row>
    <row r="69" spans="2:12" ht="15" customHeight="1" x14ac:dyDescent="0.15">
      <c r="B69" s="28"/>
      <c r="C69" s="85"/>
      <c r="D69" s="17">
        <v>100</v>
      </c>
      <c r="E69" s="18">
        <v>43</v>
      </c>
      <c r="F69" s="19">
        <v>2.1</v>
      </c>
      <c r="G69" s="19">
        <v>2.4</v>
      </c>
      <c r="H69" s="19">
        <v>19.899999999999999</v>
      </c>
      <c r="I69" s="19">
        <v>12.8</v>
      </c>
      <c r="J69" s="19">
        <v>6.6</v>
      </c>
      <c r="K69" s="19">
        <v>9.6</v>
      </c>
      <c r="L69" s="19">
        <v>31.8</v>
      </c>
    </row>
    <row r="70" spans="2:12" ht="15" customHeight="1" x14ac:dyDescent="0.15">
      <c r="B70" s="20" t="s">
        <v>85</v>
      </c>
      <c r="C70" s="88" t="s">
        <v>86</v>
      </c>
      <c r="D70" s="21">
        <v>2750</v>
      </c>
      <c r="E70" s="22">
        <v>1051</v>
      </c>
      <c r="F70" s="23">
        <v>59</v>
      </c>
      <c r="G70" s="23">
        <v>72</v>
      </c>
      <c r="H70" s="23">
        <v>152</v>
      </c>
      <c r="I70" s="23">
        <v>131</v>
      </c>
      <c r="J70" s="23">
        <v>84</v>
      </c>
      <c r="K70" s="23">
        <v>285</v>
      </c>
      <c r="L70" s="23">
        <v>1236</v>
      </c>
    </row>
    <row r="71" spans="2:12" ht="15" customHeight="1" x14ac:dyDescent="0.15">
      <c r="B71" s="24"/>
      <c r="C71" s="89"/>
      <c r="D71" s="25">
        <v>100</v>
      </c>
      <c r="E71" s="26">
        <v>38.200000000000003</v>
      </c>
      <c r="F71" s="27">
        <v>2.1</v>
      </c>
      <c r="G71" s="27">
        <v>2.6</v>
      </c>
      <c r="H71" s="27">
        <v>5.5</v>
      </c>
      <c r="I71" s="27">
        <v>4.8</v>
      </c>
      <c r="J71" s="27">
        <v>3.1</v>
      </c>
      <c r="K71" s="27">
        <v>10.4</v>
      </c>
      <c r="L71" s="27">
        <v>44.9</v>
      </c>
    </row>
    <row r="72" spans="2:12" ht="15" customHeight="1" x14ac:dyDescent="0.15">
      <c r="B72" s="24"/>
      <c r="C72" s="86" t="s">
        <v>87</v>
      </c>
      <c r="D72" s="14">
        <v>3000</v>
      </c>
      <c r="E72" s="15">
        <v>1331</v>
      </c>
      <c r="F72" s="16">
        <v>83</v>
      </c>
      <c r="G72" s="16">
        <v>88</v>
      </c>
      <c r="H72" s="16">
        <v>249</v>
      </c>
      <c r="I72" s="16">
        <v>184</v>
      </c>
      <c r="J72" s="16">
        <v>110</v>
      </c>
      <c r="K72" s="16">
        <v>291</v>
      </c>
      <c r="L72" s="16">
        <v>1131</v>
      </c>
    </row>
    <row r="73" spans="2:12" ht="15" customHeight="1" x14ac:dyDescent="0.15">
      <c r="B73" s="24"/>
      <c r="C73" s="89"/>
      <c r="D73" s="25">
        <v>100</v>
      </c>
      <c r="E73" s="26">
        <v>44.4</v>
      </c>
      <c r="F73" s="27">
        <v>2.8</v>
      </c>
      <c r="G73" s="27">
        <v>2.9</v>
      </c>
      <c r="H73" s="27">
        <v>8.3000000000000007</v>
      </c>
      <c r="I73" s="27">
        <v>6.1</v>
      </c>
      <c r="J73" s="27">
        <v>3.7</v>
      </c>
      <c r="K73" s="27">
        <v>9.6999999999999993</v>
      </c>
      <c r="L73" s="27">
        <v>37.700000000000003</v>
      </c>
    </row>
    <row r="74" spans="2:12" ht="15" customHeight="1" x14ac:dyDescent="0.15">
      <c r="B74" s="24"/>
      <c r="C74" s="86" t="s">
        <v>88</v>
      </c>
      <c r="D74" s="14">
        <v>3841</v>
      </c>
      <c r="E74" s="15">
        <v>1976</v>
      </c>
      <c r="F74" s="16">
        <v>91</v>
      </c>
      <c r="G74" s="16">
        <v>98</v>
      </c>
      <c r="H74" s="16">
        <v>748</v>
      </c>
      <c r="I74" s="16">
        <v>553</v>
      </c>
      <c r="J74" s="16">
        <v>198</v>
      </c>
      <c r="K74" s="16">
        <v>435</v>
      </c>
      <c r="L74" s="16">
        <v>838</v>
      </c>
    </row>
    <row r="75" spans="2:12" ht="15" customHeight="1" x14ac:dyDescent="0.15">
      <c r="B75" s="24"/>
      <c r="C75" s="89"/>
      <c r="D75" s="25">
        <v>100</v>
      </c>
      <c r="E75" s="26">
        <v>51.4</v>
      </c>
      <c r="F75" s="27">
        <v>2.4</v>
      </c>
      <c r="G75" s="27">
        <v>2.6</v>
      </c>
      <c r="H75" s="27">
        <v>19.5</v>
      </c>
      <c r="I75" s="27">
        <v>14.4</v>
      </c>
      <c r="J75" s="27">
        <v>5.2</v>
      </c>
      <c r="K75" s="27">
        <v>11.3</v>
      </c>
      <c r="L75" s="27">
        <v>21.8</v>
      </c>
    </row>
    <row r="76" spans="2:12" ht="15" customHeight="1" x14ac:dyDescent="0.15">
      <c r="B76" s="24"/>
      <c r="C76" s="86" t="s">
        <v>89</v>
      </c>
      <c r="D76" s="14">
        <v>2817</v>
      </c>
      <c r="E76" s="15">
        <v>1457</v>
      </c>
      <c r="F76" s="16">
        <v>56</v>
      </c>
      <c r="G76" s="16">
        <v>92</v>
      </c>
      <c r="H76" s="16">
        <v>749</v>
      </c>
      <c r="I76" s="16">
        <v>454</v>
      </c>
      <c r="J76" s="16">
        <v>185</v>
      </c>
      <c r="K76" s="16">
        <v>288</v>
      </c>
      <c r="L76" s="16">
        <v>529</v>
      </c>
    </row>
    <row r="77" spans="2:12" ht="15" customHeight="1" x14ac:dyDescent="0.15">
      <c r="B77" s="24"/>
      <c r="C77" s="89"/>
      <c r="D77" s="25">
        <v>100</v>
      </c>
      <c r="E77" s="26">
        <v>51.7</v>
      </c>
      <c r="F77" s="27">
        <v>2</v>
      </c>
      <c r="G77" s="27">
        <v>3.3</v>
      </c>
      <c r="H77" s="27">
        <v>26.6</v>
      </c>
      <c r="I77" s="27">
        <v>16.100000000000001</v>
      </c>
      <c r="J77" s="27">
        <v>6.6</v>
      </c>
      <c r="K77" s="27">
        <v>10.199999999999999</v>
      </c>
      <c r="L77" s="27">
        <v>18.8</v>
      </c>
    </row>
    <row r="78" spans="2:12" ht="15" customHeight="1" x14ac:dyDescent="0.15">
      <c r="B78" s="24"/>
      <c r="C78" s="86" t="s">
        <v>90</v>
      </c>
      <c r="D78" s="14">
        <v>1623</v>
      </c>
      <c r="E78" s="15">
        <v>732</v>
      </c>
      <c r="F78" s="16">
        <v>15</v>
      </c>
      <c r="G78" s="16">
        <v>47</v>
      </c>
      <c r="H78" s="16">
        <v>558</v>
      </c>
      <c r="I78" s="16">
        <v>296</v>
      </c>
      <c r="J78" s="16">
        <v>134</v>
      </c>
      <c r="K78" s="16">
        <v>177</v>
      </c>
      <c r="L78" s="16">
        <v>322</v>
      </c>
    </row>
    <row r="79" spans="2:12" ht="15" customHeight="1" x14ac:dyDescent="0.15">
      <c r="B79" s="24"/>
      <c r="C79" s="89"/>
      <c r="D79" s="25">
        <v>100</v>
      </c>
      <c r="E79" s="26">
        <v>45.1</v>
      </c>
      <c r="F79" s="27">
        <v>0.9</v>
      </c>
      <c r="G79" s="27">
        <v>2.9</v>
      </c>
      <c r="H79" s="27">
        <v>34.4</v>
      </c>
      <c r="I79" s="27">
        <v>18.2</v>
      </c>
      <c r="J79" s="27">
        <v>8.3000000000000007</v>
      </c>
      <c r="K79" s="27">
        <v>10.9</v>
      </c>
      <c r="L79" s="27">
        <v>19.8</v>
      </c>
    </row>
    <row r="80" spans="2:12" ht="15" customHeight="1" x14ac:dyDescent="0.15">
      <c r="B80" s="24"/>
      <c r="C80" s="86" t="s">
        <v>91</v>
      </c>
      <c r="D80" s="14">
        <v>1008</v>
      </c>
      <c r="E80" s="15">
        <v>382</v>
      </c>
      <c r="F80" s="16">
        <v>11</v>
      </c>
      <c r="G80" s="16">
        <v>24</v>
      </c>
      <c r="H80" s="16">
        <v>363</v>
      </c>
      <c r="I80" s="16">
        <v>179</v>
      </c>
      <c r="J80" s="16">
        <v>92</v>
      </c>
      <c r="K80" s="16">
        <v>123</v>
      </c>
      <c r="L80" s="16">
        <v>210</v>
      </c>
    </row>
    <row r="81" spans="2:12" ht="15" customHeight="1" x14ac:dyDescent="0.15">
      <c r="B81" s="24"/>
      <c r="C81" s="89"/>
      <c r="D81" s="25">
        <v>100</v>
      </c>
      <c r="E81" s="26">
        <v>37.9</v>
      </c>
      <c r="F81" s="27">
        <v>1.1000000000000001</v>
      </c>
      <c r="G81" s="27">
        <v>2.4</v>
      </c>
      <c r="H81" s="27">
        <v>36</v>
      </c>
      <c r="I81" s="27">
        <v>17.8</v>
      </c>
      <c r="J81" s="27">
        <v>9.1</v>
      </c>
      <c r="K81" s="27">
        <v>12.2</v>
      </c>
      <c r="L81" s="27">
        <v>20.8</v>
      </c>
    </row>
    <row r="82" spans="2:12" ht="15" customHeight="1" x14ac:dyDescent="0.15">
      <c r="B82" s="24"/>
      <c r="C82" s="86" t="s">
        <v>92</v>
      </c>
      <c r="D82" s="14">
        <v>602</v>
      </c>
      <c r="E82" s="15">
        <v>221</v>
      </c>
      <c r="F82" s="16">
        <v>5</v>
      </c>
      <c r="G82" s="16">
        <v>8</v>
      </c>
      <c r="H82" s="16">
        <v>186</v>
      </c>
      <c r="I82" s="16">
        <v>80</v>
      </c>
      <c r="J82" s="16">
        <v>60</v>
      </c>
      <c r="K82" s="16">
        <v>64</v>
      </c>
      <c r="L82" s="16">
        <v>174</v>
      </c>
    </row>
    <row r="83" spans="2:12" ht="15" customHeight="1" x14ac:dyDescent="0.15">
      <c r="B83" s="24"/>
      <c r="C83" s="86"/>
      <c r="D83" s="34">
        <v>100</v>
      </c>
      <c r="E83" s="35">
        <v>36.700000000000003</v>
      </c>
      <c r="F83" s="36">
        <v>0.8</v>
      </c>
      <c r="G83" s="36">
        <v>1.3</v>
      </c>
      <c r="H83" s="36">
        <v>30.9</v>
      </c>
      <c r="I83" s="36">
        <v>13.3</v>
      </c>
      <c r="J83" s="36">
        <v>10</v>
      </c>
      <c r="K83" s="36">
        <v>10.6</v>
      </c>
      <c r="L83" s="36">
        <v>28.9</v>
      </c>
    </row>
    <row r="84" spans="2:12" ht="15" customHeight="1" x14ac:dyDescent="0.15">
      <c r="B84" s="20" t="s">
        <v>93</v>
      </c>
      <c r="C84" s="87" t="s">
        <v>94</v>
      </c>
      <c r="D84" s="21">
        <v>3427</v>
      </c>
      <c r="E84" s="22">
        <v>1471</v>
      </c>
      <c r="F84" s="23">
        <v>85</v>
      </c>
      <c r="G84" s="23">
        <v>94</v>
      </c>
      <c r="H84" s="23">
        <v>355</v>
      </c>
      <c r="I84" s="23">
        <v>247</v>
      </c>
      <c r="J84" s="23">
        <v>158</v>
      </c>
      <c r="K84" s="23">
        <v>346</v>
      </c>
      <c r="L84" s="23">
        <v>1280</v>
      </c>
    </row>
    <row r="85" spans="2:12" ht="15" customHeight="1" x14ac:dyDescent="0.15">
      <c r="B85" s="24" t="s">
        <v>107</v>
      </c>
      <c r="C85" s="84"/>
      <c r="D85" s="25">
        <v>100</v>
      </c>
      <c r="E85" s="26">
        <v>42.9</v>
      </c>
      <c r="F85" s="27">
        <v>2.5</v>
      </c>
      <c r="G85" s="27">
        <v>2.7</v>
      </c>
      <c r="H85" s="27">
        <v>10.4</v>
      </c>
      <c r="I85" s="27">
        <v>7.2</v>
      </c>
      <c r="J85" s="27">
        <v>4.5999999999999996</v>
      </c>
      <c r="K85" s="27">
        <v>10.1</v>
      </c>
      <c r="L85" s="27">
        <v>37.4</v>
      </c>
    </row>
    <row r="86" spans="2:12" ht="15" customHeight="1" x14ac:dyDescent="0.15">
      <c r="B86" s="24" t="s">
        <v>486</v>
      </c>
      <c r="C86" s="82" t="s">
        <v>481</v>
      </c>
      <c r="D86" s="14">
        <v>3344</v>
      </c>
      <c r="E86" s="15">
        <v>1551</v>
      </c>
      <c r="F86" s="16">
        <v>75</v>
      </c>
      <c r="G86" s="16">
        <v>84</v>
      </c>
      <c r="H86" s="16">
        <v>469</v>
      </c>
      <c r="I86" s="16">
        <v>313</v>
      </c>
      <c r="J86" s="16">
        <v>157</v>
      </c>
      <c r="K86" s="16">
        <v>338</v>
      </c>
      <c r="L86" s="16">
        <v>1050</v>
      </c>
    </row>
    <row r="87" spans="2:12" ht="15" customHeight="1" x14ac:dyDescent="0.15">
      <c r="B87" s="24"/>
      <c r="C87" s="84"/>
      <c r="D87" s="25">
        <v>100</v>
      </c>
      <c r="E87" s="26">
        <v>46.4</v>
      </c>
      <c r="F87" s="27">
        <v>2.2000000000000002</v>
      </c>
      <c r="G87" s="27">
        <v>2.5</v>
      </c>
      <c r="H87" s="27">
        <v>14</v>
      </c>
      <c r="I87" s="27">
        <v>9.4</v>
      </c>
      <c r="J87" s="27">
        <v>4.7</v>
      </c>
      <c r="K87" s="27">
        <v>10.1</v>
      </c>
      <c r="L87" s="27">
        <v>31.4</v>
      </c>
    </row>
    <row r="88" spans="2:12" ht="15" customHeight="1" x14ac:dyDescent="0.15">
      <c r="B88" s="24"/>
      <c r="C88" s="83" t="s">
        <v>513</v>
      </c>
      <c r="D88" s="29">
        <v>2063</v>
      </c>
      <c r="E88" s="30">
        <v>1038</v>
      </c>
      <c r="F88" s="31">
        <v>57</v>
      </c>
      <c r="G88" s="31">
        <v>86</v>
      </c>
      <c r="H88" s="31">
        <v>484</v>
      </c>
      <c r="I88" s="31">
        <v>299</v>
      </c>
      <c r="J88" s="31">
        <v>114</v>
      </c>
      <c r="K88" s="31">
        <v>224</v>
      </c>
      <c r="L88" s="31">
        <v>444</v>
      </c>
    </row>
    <row r="89" spans="2:12" ht="15" customHeight="1" x14ac:dyDescent="0.15">
      <c r="B89" s="24"/>
      <c r="C89" s="84"/>
      <c r="D89" s="25">
        <v>100</v>
      </c>
      <c r="E89" s="26">
        <v>50.3</v>
      </c>
      <c r="F89" s="27">
        <v>2.8</v>
      </c>
      <c r="G89" s="27">
        <v>4.2</v>
      </c>
      <c r="H89" s="27">
        <v>23.5</v>
      </c>
      <c r="I89" s="27">
        <v>14.5</v>
      </c>
      <c r="J89" s="27">
        <v>5.5</v>
      </c>
      <c r="K89" s="27">
        <v>10.9</v>
      </c>
      <c r="L89" s="27">
        <v>21.5</v>
      </c>
    </row>
    <row r="90" spans="2:12" ht="15" customHeight="1" x14ac:dyDescent="0.15">
      <c r="B90" s="24"/>
      <c r="C90" s="82" t="s">
        <v>489</v>
      </c>
      <c r="D90" s="14">
        <v>3201</v>
      </c>
      <c r="E90" s="15">
        <v>1600</v>
      </c>
      <c r="F90" s="16">
        <v>56</v>
      </c>
      <c r="G90" s="16">
        <v>81</v>
      </c>
      <c r="H90" s="16">
        <v>818</v>
      </c>
      <c r="I90" s="16">
        <v>524</v>
      </c>
      <c r="J90" s="16">
        <v>187</v>
      </c>
      <c r="K90" s="16">
        <v>337</v>
      </c>
      <c r="L90" s="16">
        <v>664</v>
      </c>
    </row>
    <row r="91" spans="2:12" ht="15" customHeight="1" x14ac:dyDescent="0.15">
      <c r="B91" s="24"/>
      <c r="C91" s="84"/>
      <c r="D91" s="25">
        <v>100</v>
      </c>
      <c r="E91" s="26">
        <v>50</v>
      </c>
      <c r="F91" s="27">
        <v>1.7</v>
      </c>
      <c r="G91" s="27">
        <v>2.5</v>
      </c>
      <c r="H91" s="27">
        <v>25.6</v>
      </c>
      <c r="I91" s="27">
        <v>16.399999999999999</v>
      </c>
      <c r="J91" s="27">
        <v>5.8</v>
      </c>
      <c r="K91" s="27">
        <v>10.5</v>
      </c>
      <c r="L91" s="27">
        <v>20.7</v>
      </c>
    </row>
    <row r="92" spans="2:12" ht="15" customHeight="1" x14ac:dyDescent="0.15">
      <c r="B92" s="24"/>
      <c r="C92" s="82" t="s">
        <v>545</v>
      </c>
      <c r="D92" s="14">
        <v>1503</v>
      </c>
      <c r="E92" s="15">
        <v>672</v>
      </c>
      <c r="F92" s="16">
        <v>17</v>
      </c>
      <c r="G92" s="16">
        <v>26</v>
      </c>
      <c r="H92" s="16">
        <v>515</v>
      </c>
      <c r="I92" s="16">
        <v>285</v>
      </c>
      <c r="J92" s="16">
        <v>104</v>
      </c>
      <c r="K92" s="16">
        <v>151</v>
      </c>
      <c r="L92" s="16">
        <v>304</v>
      </c>
    </row>
    <row r="93" spans="2:12" ht="15" customHeight="1" x14ac:dyDescent="0.15">
      <c r="B93" s="24"/>
      <c r="C93" s="84"/>
      <c r="D93" s="25">
        <v>100</v>
      </c>
      <c r="E93" s="26">
        <v>44.7</v>
      </c>
      <c r="F93" s="27">
        <v>1.1000000000000001</v>
      </c>
      <c r="G93" s="27">
        <v>1.7</v>
      </c>
      <c r="H93" s="27">
        <v>34.299999999999997</v>
      </c>
      <c r="I93" s="27">
        <v>19</v>
      </c>
      <c r="J93" s="27">
        <v>6.9</v>
      </c>
      <c r="K93" s="27">
        <v>10</v>
      </c>
      <c r="L93" s="27">
        <v>20.2</v>
      </c>
    </row>
    <row r="94" spans="2:12" ht="15" customHeight="1" x14ac:dyDescent="0.15">
      <c r="B94" s="24"/>
      <c r="C94" s="82" t="s">
        <v>457</v>
      </c>
      <c r="D94" s="14">
        <v>330</v>
      </c>
      <c r="E94" s="15">
        <v>152</v>
      </c>
      <c r="F94" s="16">
        <v>4</v>
      </c>
      <c r="G94" s="16">
        <v>5</v>
      </c>
      <c r="H94" s="16">
        <v>119</v>
      </c>
      <c r="I94" s="16">
        <v>62</v>
      </c>
      <c r="J94" s="16">
        <v>39</v>
      </c>
      <c r="K94" s="16">
        <v>30</v>
      </c>
      <c r="L94" s="16">
        <v>59</v>
      </c>
    </row>
    <row r="95" spans="2:12" ht="15" customHeight="1" x14ac:dyDescent="0.15">
      <c r="B95" s="24"/>
      <c r="C95" s="82"/>
      <c r="D95" s="34">
        <v>100</v>
      </c>
      <c r="E95" s="35">
        <v>46.1</v>
      </c>
      <c r="F95" s="36">
        <v>1.2</v>
      </c>
      <c r="G95" s="36">
        <v>1.5</v>
      </c>
      <c r="H95" s="36">
        <v>36.1</v>
      </c>
      <c r="I95" s="36">
        <v>18.8</v>
      </c>
      <c r="J95" s="36">
        <v>11.8</v>
      </c>
      <c r="K95" s="36">
        <v>9.1</v>
      </c>
      <c r="L95" s="36">
        <v>17.899999999999999</v>
      </c>
    </row>
    <row r="96" spans="2:12" ht="15" customHeight="1" x14ac:dyDescent="0.15">
      <c r="B96" s="24"/>
      <c r="C96" s="83" t="s">
        <v>490</v>
      </c>
      <c r="D96" s="29">
        <v>359</v>
      </c>
      <c r="E96" s="30">
        <v>151</v>
      </c>
      <c r="F96" s="31">
        <v>2</v>
      </c>
      <c r="G96" s="31">
        <v>5</v>
      </c>
      <c r="H96" s="31">
        <v>125</v>
      </c>
      <c r="I96" s="31">
        <v>59</v>
      </c>
      <c r="J96" s="31">
        <v>34</v>
      </c>
      <c r="K96" s="31">
        <v>34</v>
      </c>
      <c r="L96" s="31">
        <v>87</v>
      </c>
    </row>
    <row r="97" spans="2:12" ht="15" customHeight="1" x14ac:dyDescent="0.15">
      <c r="B97" s="24"/>
      <c r="C97" s="84"/>
      <c r="D97" s="25">
        <v>100</v>
      </c>
      <c r="E97" s="26">
        <v>42.1</v>
      </c>
      <c r="F97" s="27">
        <v>0.6</v>
      </c>
      <c r="G97" s="27">
        <v>1.4</v>
      </c>
      <c r="H97" s="27">
        <v>34.799999999999997</v>
      </c>
      <c r="I97" s="27">
        <v>16.399999999999999</v>
      </c>
      <c r="J97" s="27">
        <v>9.5</v>
      </c>
      <c r="K97" s="27">
        <v>9.5</v>
      </c>
      <c r="L97" s="27">
        <v>24.2</v>
      </c>
    </row>
    <row r="98" spans="2:12" ht="15" customHeight="1" x14ac:dyDescent="0.15">
      <c r="B98" s="24"/>
      <c r="C98" s="82" t="s">
        <v>556</v>
      </c>
      <c r="D98" s="14">
        <v>47</v>
      </c>
      <c r="E98" s="15">
        <v>11</v>
      </c>
      <c r="F98" s="16">
        <v>0</v>
      </c>
      <c r="G98" s="16">
        <v>0</v>
      </c>
      <c r="H98" s="16">
        <v>12</v>
      </c>
      <c r="I98" s="16">
        <v>4</v>
      </c>
      <c r="J98" s="16">
        <v>6</v>
      </c>
      <c r="K98" s="16">
        <v>6</v>
      </c>
      <c r="L98" s="16">
        <v>19</v>
      </c>
    </row>
    <row r="99" spans="2:12" ht="15" customHeight="1" x14ac:dyDescent="0.15">
      <c r="B99" s="24"/>
      <c r="C99" s="84"/>
      <c r="D99" s="25">
        <v>100</v>
      </c>
      <c r="E99" s="26">
        <v>23.4</v>
      </c>
      <c r="F99" s="27">
        <v>0</v>
      </c>
      <c r="G99" s="27">
        <v>0</v>
      </c>
      <c r="H99" s="27">
        <v>25.5</v>
      </c>
      <c r="I99" s="27">
        <v>8.5</v>
      </c>
      <c r="J99" s="27">
        <v>12.8</v>
      </c>
      <c r="K99" s="27">
        <v>12.8</v>
      </c>
      <c r="L99" s="27">
        <v>40.4</v>
      </c>
    </row>
    <row r="100" spans="2:12" ht="15" customHeight="1" x14ac:dyDescent="0.15">
      <c r="B100" s="24"/>
      <c r="C100" s="82" t="s">
        <v>96</v>
      </c>
      <c r="D100" s="14">
        <v>52</v>
      </c>
      <c r="E100" s="15">
        <v>28</v>
      </c>
      <c r="F100" s="16">
        <v>1</v>
      </c>
      <c r="G100" s="16">
        <v>22</v>
      </c>
      <c r="H100" s="16">
        <v>5</v>
      </c>
      <c r="I100" s="16">
        <v>1</v>
      </c>
      <c r="J100" s="16">
        <v>8</v>
      </c>
      <c r="K100" s="16">
        <v>0</v>
      </c>
      <c r="L100" s="16">
        <v>8</v>
      </c>
    </row>
    <row r="101" spans="2:12" ht="15" customHeight="1" x14ac:dyDescent="0.15">
      <c r="B101" s="28"/>
      <c r="C101" s="85"/>
      <c r="D101" s="17">
        <v>100</v>
      </c>
      <c r="E101" s="18">
        <v>53.8</v>
      </c>
      <c r="F101" s="19">
        <v>1.9</v>
      </c>
      <c r="G101" s="19">
        <v>42.3</v>
      </c>
      <c r="H101" s="19">
        <v>9.6</v>
      </c>
      <c r="I101" s="19">
        <v>1.9</v>
      </c>
      <c r="J101" s="19">
        <v>15.4</v>
      </c>
      <c r="K101" s="19">
        <v>0</v>
      </c>
      <c r="L101" s="19">
        <v>15.4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281" priority="4513" rank="1"/>
  </conditionalFormatting>
  <conditionalFormatting sqref="E11:L11">
    <cfRule type="top10" dxfId="280" priority="4514" rank="1"/>
  </conditionalFormatting>
  <conditionalFormatting sqref="E13:L13">
    <cfRule type="top10" dxfId="279" priority="4515" rank="1"/>
  </conditionalFormatting>
  <conditionalFormatting sqref="E15:L15">
    <cfRule type="top10" dxfId="278" priority="4516" rank="1"/>
  </conditionalFormatting>
  <conditionalFormatting sqref="E17:L17">
    <cfRule type="top10" dxfId="277" priority="4517" rank="1"/>
  </conditionalFormatting>
  <conditionalFormatting sqref="E19:L19">
    <cfRule type="top10" dxfId="276" priority="4518" rank="1"/>
  </conditionalFormatting>
  <conditionalFormatting sqref="E21:L21">
    <cfRule type="top10" dxfId="275" priority="4519" rank="1"/>
  </conditionalFormatting>
  <conditionalFormatting sqref="E23:L23">
    <cfRule type="top10" dxfId="274" priority="4520" rank="1"/>
  </conditionalFormatting>
  <conditionalFormatting sqref="E25:L25">
    <cfRule type="top10" dxfId="273" priority="4521" rank="1"/>
  </conditionalFormatting>
  <conditionalFormatting sqref="E27:L27">
    <cfRule type="top10" dxfId="272" priority="4522" rank="1"/>
  </conditionalFormatting>
  <conditionalFormatting sqref="E29:L29">
    <cfRule type="top10" dxfId="271" priority="4523" rank="1"/>
  </conditionalFormatting>
  <conditionalFormatting sqref="E31:L31">
    <cfRule type="top10" dxfId="270" priority="4524" rank="1"/>
  </conditionalFormatting>
  <conditionalFormatting sqref="E33:L33">
    <cfRule type="top10" dxfId="269" priority="4525" rank="1"/>
  </conditionalFormatting>
  <conditionalFormatting sqref="E35:L35">
    <cfRule type="top10" dxfId="268" priority="4526" rank="1"/>
  </conditionalFormatting>
  <conditionalFormatting sqref="E37:L37">
    <cfRule type="top10" dxfId="267" priority="4527" rank="1"/>
  </conditionalFormatting>
  <conditionalFormatting sqref="E39:L39">
    <cfRule type="top10" dxfId="266" priority="4528" rank="1"/>
  </conditionalFormatting>
  <conditionalFormatting sqref="E41:L41">
    <cfRule type="top10" dxfId="265" priority="4529" rank="1"/>
  </conditionalFormatting>
  <conditionalFormatting sqref="E43:L43">
    <cfRule type="top10" dxfId="264" priority="4530" rank="1"/>
  </conditionalFormatting>
  <conditionalFormatting sqref="E45:L45">
    <cfRule type="top10" dxfId="263" priority="4531" rank="1"/>
  </conditionalFormatting>
  <conditionalFormatting sqref="E47:L47">
    <cfRule type="top10" dxfId="262" priority="4532" rank="1"/>
  </conditionalFormatting>
  <conditionalFormatting sqref="E49:L49">
    <cfRule type="top10" dxfId="261" priority="4533" rank="1"/>
  </conditionalFormatting>
  <conditionalFormatting sqref="E51:L51">
    <cfRule type="top10" dxfId="260" priority="4534" rank="1"/>
  </conditionalFormatting>
  <conditionalFormatting sqref="E53:L53">
    <cfRule type="top10" dxfId="259" priority="4535" rank="1"/>
  </conditionalFormatting>
  <conditionalFormatting sqref="E55:L55">
    <cfRule type="top10" dxfId="258" priority="4536" rank="1"/>
  </conditionalFormatting>
  <conditionalFormatting sqref="E57:L57">
    <cfRule type="top10" dxfId="257" priority="4537" rank="1"/>
  </conditionalFormatting>
  <conditionalFormatting sqref="E59:L59">
    <cfRule type="top10" dxfId="256" priority="4538" rank="1"/>
  </conditionalFormatting>
  <conditionalFormatting sqref="E61:L61">
    <cfRule type="top10" dxfId="255" priority="4539" rank="1"/>
  </conditionalFormatting>
  <conditionalFormatting sqref="E63:L63">
    <cfRule type="top10" dxfId="254" priority="4540" rank="1"/>
  </conditionalFormatting>
  <conditionalFormatting sqref="E65:L65">
    <cfRule type="top10" dxfId="253" priority="4541" rank="1"/>
  </conditionalFormatting>
  <conditionalFormatting sqref="E67:L67">
    <cfRule type="top10" dxfId="252" priority="4542" rank="1"/>
  </conditionalFormatting>
  <conditionalFormatting sqref="E69:L69">
    <cfRule type="top10" dxfId="251" priority="4543" rank="1"/>
  </conditionalFormatting>
  <conditionalFormatting sqref="E71:L71">
    <cfRule type="top10" dxfId="250" priority="4544" rank="1"/>
  </conditionalFormatting>
  <conditionalFormatting sqref="E73:L73">
    <cfRule type="top10" dxfId="249" priority="4545" rank="1"/>
  </conditionalFormatting>
  <conditionalFormatting sqref="E75:L75">
    <cfRule type="top10" dxfId="248" priority="4546" rank="1"/>
  </conditionalFormatting>
  <conditionalFormatting sqref="E77:L77">
    <cfRule type="top10" dxfId="247" priority="4547" rank="1"/>
  </conditionalFormatting>
  <conditionalFormatting sqref="E79:L79">
    <cfRule type="top10" dxfId="246" priority="4548" rank="1"/>
  </conditionalFormatting>
  <conditionalFormatting sqref="E81:L81">
    <cfRule type="top10" dxfId="245" priority="4549" rank="1"/>
  </conditionalFormatting>
  <conditionalFormatting sqref="E83:L83">
    <cfRule type="top10" dxfId="244" priority="4550" rank="1"/>
  </conditionalFormatting>
  <conditionalFormatting sqref="E85:L85">
    <cfRule type="top10" dxfId="243" priority="4551" rank="1"/>
  </conditionalFormatting>
  <conditionalFormatting sqref="E87:L87">
    <cfRule type="top10" dxfId="242" priority="4552" rank="1"/>
  </conditionalFormatting>
  <conditionalFormatting sqref="E89:L89">
    <cfRule type="top10" dxfId="241" priority="4553" rank="1"/>
  </conditionalFormatting>
  <conditionalFormatting sqref="E91:L91">
    <cfRule type="top10" dxfId="240" priority="4554" rank="1"/>
  </conditionalFormatting>
  <conditionalFormatting sqref="E93:L93">
    <cfRule type="top10" dxfId="239" priority="4555" rank="1"/>
  </conditionalFormatting>
  <conditionalFormatting sqref="E95:L95">
    <cfRule type="top10" dxfId="238" priority="4556" rank="1"/>
  </conditionalFormatting>
  <conditionalFormatting sqref="E97:L97">
    <cfRule type="top10" dxfId="237" priority="4557" rank="1"/>
  </conditionalFormatting>
  <conditionalFormatting sqref="E99:L99">
    <cfRule type="top10" dxfId="236" priority="4558" rank="1"/>
  </conditionalFormatting>
  <conditionalFormatting sqref="E101:L101">
    <cfRule type="top10" dxfId="235" priority="455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877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130</v>
      </c>
      <c r="F7" s="69" t="s">
        <v>131</v>
      </c>
      <c r="G7" s="69" t="s">
        <v>878</v>
      </c>
      <c r="H7" s="68" t="s">
        <v>132</v>
      </c>
      <c r="I7" s="69" t="s">
        <v>4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1675</v>
      </c>
      <c r="F8" s="16">
        <v>5762</v>
      </c>
      <c r="G8" s="16">
        <v>1105</v>
      </c>
      <c r="H8" s="16">
        <v>2038</v>
      </c>
      <c r="I8" s="16">
        <v>637</v>
      </c>
      <c r="J8" s="16">
        <v>4705</v>
      </c>
    </row>
    <row r="9" spans="2:24" ht="15" customHeight="1" x14ac:dyDescent="0.15">
      <c r="B9" s="93"/>
      <c r="C9" s="91"/>
      <c r="D9" s="17">
        <v>100</v>
      </c>
      <c r="E9" s="18">
        <v>10.5</v>
      </c>
      <c r="F9" s="19">
        <v>36.200000000000003</v>
      </c>
      <c r="G9" s="19">
        <v>6.9</v>
      </c>
      <c r="H9" s="19">
        <v>12.8</v>
      </c>
      <c r="I9" s="19">
        <v>4</v>
      </c>
      <c r="J9" s="19">
        <v>29.6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542</v>
      </c>
      <c r="F10" s="23">
        <v>1807</v>
      </c>
      <c r="G10" s="23">
        <v>313</v>
      </c>
      <c r="H10" s="23">
        <v>674</v>
      </c>
      <c r="I10" s="23">
        <v>194</v>
      </c>
      <c r="J10" s="23">
        <v>1415</v>
      </c>
    </row>
    <row r="11" spans="2:24" ht="15" customHeight="1" x14ac:dyDescent="0.15">
      <c r="B11" s="24"/>
      <c r="C11" s="89"/>
      <c r="D11" s="25">
        <v>100</v>
      </c>
      <c r="E11" s="26">
        <v>11</v>
      </c>
      <c r="F11" s="27">
        <v>36.5</v>
      </c>
      <c r="G11" s="27">
        <v>6.3</v>
      </c>
      <c r="H11" s="27">
        <v>13.6</v>
      </c>
      <c r="I11" s="27">
        <v>3.9</v>
      </c>
      <c r="J11" s="27">
        <v>28.6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1119</v>
      </c>
      <c r="F12" s="16">
        <v>3912</v>
      </c>
      <c r="G12" s="16">
        <v>788</v>
      </c>
      <c r="H12" s="16">
        <v>1348</v>
      </c>
      <c r="I12" s="16">
        <v>442</v>
      </c>
      <c r="J12" s="16">
        <v>3233</v>
      </c>
    </row>
    <row r="13" spans="2:24" ht="15" customHeight="1" x14ac:dyDescent="0.15">
      <c r="B13" s="28"/>
      <c r="C13" s="91"/>
      <c r="D13" s="17">
        <v>100</v>
      </c>
      <c r="E13" s="18">
        <v>10.3</v>
      </c>
      <c r="F13" s="19">
        <v>36.1</v>
      </c>
      <c r="G13" s="19">
        <v>7.3</v>
      </c>
      <c r="H13" s="19">
        <v>12.4</v>
      </c>
      <c r="I13" s="19">
        <v>4.0999999999999996</v>
      </c>
      <c r="J13" s="19">
        <v>29.8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41</v>
      </c>
      <c r="F14" s="23">
        <v>149</v>
      </c>
      <c r="G14" s="23">
        <v>14</v>
      </c>
      <c r="H14" s="23">
        <v>30</v>
      </c>
      <c r="I14" s="23">
        <v>14</v>
      </c>
      <c r="J14" s="23">
        <v>105</v>
      </c>
    </row>
    <row r="15" spans="2:24" ht="15" customHeight="1" x14ac:dyDescent="0.15">
      <c r="B15" s="24"/>
      <c r="C15" s="84"/>
      <c r="D15" s="25">
        <v>100</v>
      </c>
      <c r="E15" s="26">
        <v>11.6</v>
      </c>
      <c r="F15" s="27">
        <v>42.2</v>
      </c>
      <c r="G15" s="27">
        <v>4</v>
      </c>
      <c r="H15" s="27">
        <v>8.5</v>
      </c>
      <c r="I15" s="27">
        <v>4</v>
      </c>
      <c r="J15" s="27">
        <v>29.7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74</v>
      </c>
      <c r="F16" s="31">
        <v>224</v>
      </c>
      <c r="G16" s="31">
        <v>41</v>
      </c>
      <c r="H16" s="31">
        <v>57</v>
      </c>
      <c r="I16" s="31">
        <v>21</v>
      </c>
      <c r="J16" s="31">
        <v>203</v>
      </c>
    </row>
    <row r="17" spans="2:10" ht="15" customHeight="1" x14ac:dyDescent="0.15">
      <c r="B17" s="24"/>
      <c r="C17" s="84"/>
      <c r="D17" s="25">
        <v>100</v>
      </c>
      <c r="E17" s="26">
        <v>11.9</v>
      </c>
      <c r="F17" s="27">
        <v>36.1</v>
      </c>
      <c r="G17" s="27">
        <v>6.6</v>
      </c>
      <c r="H17" s="27">
        <v>9.1999999999999993</v>
      </c>
      <c r="I17" s="27">
        <v>3.4</v>
      </c>
      <c r="J17" s="27">
        <v>32.700000000000003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93</v>
      </c>
      <c r="F18" s="16">
        <v>331</v>
      </c>
      <c r="G18" s="16">
        <v>47</v>
      </c>
      <c r="H18" s="16">
        <v>77</v>
      </c>
      <c r="I18" s="16">
        <v>37</v>
      </c>
      <c r="J18" s="16">
        <v>337</v>
      </c>
    </row>
    <row r="19" spans="2:10" ht="15" customHeight="1" x14ac:dyDescent="0.15">
      <c r="B19" s="24"/>
      <c r="C19" s="84"/>
      <c r="D19" s="25">
        <v>100</v>
      </c>
      <c r="E19" s="26">
        <v>10.1</v>
      </c>
      <c r="F19" s="27">
        <v>35.9</v>
      </c>
      <c r="G19" s="27">
        <v>5.0999999999999996</v>
      </c>
      <c r="H19" s="27">
        <v>8.4</v>
      </c>
      <c r="I19" s="27">
        <v>4</v>
      </c>
      <c r="J19" s="27">
        <v>36.6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193</v>
      </c>
      <c r="F20" s="16">
        <v>570</v>
      </c>
      <c r="G20" s="16">
        <v>105</v>
      </c>
      <c r="H20" s="16">
        <v>192</v>
      </c>
      <c r="I20" s="16">
        <v>57</v>
      </c>
      <c r="J20" s="16">
        <v>499</v>
      </c>
    </row>
    <row r="21" spans="2:10" ht="15" customHeight="1" x14ac:dyDescent="0.15">
      <c r="B21" s="24"/>
      <c r="C21" s="84"/>
      <c r="D21" s="25">
        <v>100</v>
      </c>
      <c r="E21" s="26">
        <v>11.9</v>
      </c>
      <c r="F21" s="27">
        <v>35.299999999999997</v>
      </c>
      <c r="G21" s="27">
        <v>6.5</v>
      </c>
      <c r="H21" s="27">
        <v>11.9</v>
      </c>
      <c r="I21" s="27">
        <v>3.5</v>
      </c>
      <c r="J21" s="27">
        <v>30.9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333</v>
      </c>
      <c r="F22" s="16">
        <v>1095</v>
      </c>
      <c r="G22" s="16">
        <v>231</v>
      </c>
      <c r="H22" s="16">
        <v>357</v>
      </c>
      <c r="I22" s="16">
        <v>132</v>
      </c>
      <c r="J22" s="16">
        <v>992</v>
      </c>
    </row>
    <row r="23" spans="2:10" ht="15" customHeight="1" x14ac:dyDescent="0.15">
      <c r="B23" s="24"/>
      <c r="C23" s="84"/>
      <c r="D23" s="25">
        <v>100</v>
      </c>
      <c r="E23" s="26">
        <v>10.6</v>
      </c>
      <c r="F23" s="27">
        <v>34.9</v>
      </c>
      <c r="G23" s="27">
        <v>7.4</v>
      </c>
      <c r="H23" s="27">
        <v>11.4</v>
      </c>
      <c r="I23" s="27">
        <v>4.2</v>
      </c>
      <c r="J23" s="27">
        <v>31.6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457</v>
      </c>
      <c r="F24" s="16">
        <v>1599</v>
      </c>
      <c r="G24" s="16">
        <v>360</v>
      </c>
      <c r="H24" s="16">
        <v>606</v>
      </c>
      <c r="I24" s="16">
        <v>169</v>
      </c>
      <c r="J24" s="16">
        <v>1315</v>
      </c>
    </row>
    <row r="25" spans="2:10" ht="15" customHeight="1" x14ac:dyDescent="0.15">
      <c r="B25" s="24"/>
      <c r="C25" s="84"/>
      <c r="D25" s="25">
        <v>100</v>
      </c>
      <c r="E25" s="26">
        <v>10.1</v>
      </c>
      <c r="F25" s="27">
        <v>35.5</v>
      </c>
      <c r="G25" s="27">
        <v>8</v>
      </c>
      <c r="H25" s="27">
        <v>13.4</v>
      </c>
      <c r="I25" s="27">
        <v>3.8</v>
      </c>
      <c r="J25" s="27">
        <v>29.2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453</v>
      </c>
      <c r="F26" s="16">
        <v>1699</v>
      </c>
      <c r="G26" s="16">
        <v>294</v>
      </c>
      <c r="H26" s="16">
        <v>686</v>
      </c>
      <c r="I26" s="16">
        <v>204</v>
      </c>
      <c r="J26" s="16">
        <v>1102</v>
      </c>
    </row>
    <row r="27" spans="2:10" ht="15" customHeight="1" x14ac:dyDescent="0.15">
      <c r="B27" s="28"/>
      <c r="C27" s="85"/>
      <c r="D27" s="17">
        <v>100</v>
      </c>
      <c r="E27" s="18">
        <v>10.199999999999999</v>
      </c>
      <c r="F27" s="19">
        <v>38.299999999999997</v>
      </c>
      <c r="G27" s="19">
        <v>6.6</v>
      </c>
      <c r="H27" s="19">
        <v>15.5</v>
      </c>
      <c r="I27" s="19">
        <v>4.5999999999999996</v>
      </c>
      <c r="J27" s="19">
        <v>24.8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399</v>
      </c>
      <c r="F28" s="16">
        <v>1505</v>
      </c>
      <c r="G28" s="16">
        <v>443</v>
      </c>
      <c r="H28" s="16">
        <v>760</v>
      </c>
      <c r="I28" s="16">
        <v>238</v>
      </c>
      <c r="J28" s="16">
        <v>2321</v>
      </c>
    </row>
    <row r="29" spans="2:10" ht="15" customHeight="1" x14ac:dyDescent="0.15">
      <c r="B29" s="24"/>
      <c r="C29" s="84"/>
      <c r="D29" s="25">
        <v>100</v>
      </c>
      <c r="E29" s="26">
        <v>7</v>
      </c>
      <c r="F29" s="27">
        <v>26.6</v>
      </c>
      <c r="G29" s="27">
        <v>7.8</v>
      </c>
      <c r="H29" s="27">
        <v>13.4</v>
      </c>
      <c r="I29" s="27">
        <v>4.2</v>
      </c>
      <c r="J29" s="27">
        <v>41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521</v>
      </c>
      <c r="F30" s="16">
        <v>1550</v>
      </c>
      <c r="G30" s="16">
        <v>290</v>
      </c>
      <c r="H30" s="16">
        <v>499</v>
      </c>
      <c r="I30" s="16">
        <v>108</v>
      </c>
      <c r="J30" s="16">
        <v>956</v>
      </c>
    </row>
    <row r="31" spans="2:10" ht="15" customHeight="1" x14ac:dyDescent="0.15">
      <c r="B31" s="24"/>
      <c r="C31" s="84"/>
      <c r="D31" s="25">
        <v>100</v>
      </c>
      <c r="E31" s="26">
        <v>13.3</v>
      </c>
      <c r="F31" s="27">
        <v>39.5</v>
      </c>
      <c r="G31" s="27">
        <v>7.4</v>
      </c>
      <c r="H31" s="27">
        <v>12.7</v>
      </c>
      <c r="I31" s="27">
        <v>2.8</v>
      </c>
      <c r="J31" s="27">
        <v>24.4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44</v>
      </c>
      <c r="F32" s="31">
        <v>136</v>
      </c>
      <c r="G32" s="31">
        <v>14</v>
      </c>
      <c r="H32" s="31">
        <v>25</v>
      </c>
      <c r="I32" s="31">
        <v>12</v>
      </c>
      <c r="J32" s="31">
        <v>75</v>
      </c>
    </row>
    <row r="33" spans="2:10" ht="15" customHeight="1" x14ac:dyDescent="0.15">
      <c r="B33" s="24"/>
      <c r="C33" s="84"/>
      <c r="D33" s="25">
        <v>100</v>
      </c>
      <c r="E33" s="26">
        <v>14.4</v>
      </c>
      <c r="F33" s="27">
        <v>44.4</v>
      </c>
      <c r="G33" s="27">
        <v>4.5999999999999996</v>
      </c>
      <c r="H33" s="27">
        <v>8.1999999999999993</v>
      </c>
      <c r="I33" s="27">
        <v>3.9</v>
      </c>
      <c r="J33" s="27">
        <v>24.5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386</v>
      </c>
      <c r="F34" s="16">
        <v>1534</v>
      </c>
      <c r="G34" s="16">
        <v>213</v>
      </c>
      <c r="H34" s="16">
        <v>384</v>
      </c>
      <c r="I34" s="16">
        <v>100</v>
      </c>
      <c r="J34" s="16">
        <v>425</v>
      </c>
    </row>
    <row r="35" spans="2:10" ht="15" customHeight="1" x14ac:dyDescent="0.15">
      <c r="B35" s="24"/>
      <c r="C35" s="84"/>
      <c r="D35" s="25">
        <v>100</v>
      </c>
      <c r="E35" s="26">
        <v>12.7</v>
      </c>
      <c r="F35" s="27">
        <v>50.4</v>
      </c>
      <c r="G35" s="27">
        <v>7</v>
      </c>
      <c r="H35" s="27">
        <v>12.6</v>
      </c>
      <c r="I35" s="27">
        <v>3.3</v>
      </c>
      <c r="J35" s="27">
        <v>14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283</v>
      </c>
      <c r="F36" s="16">
        <v>927</v>
      </c>
      <c r="G36" s="16">
        <v>133</v>
      </c>
      <c r="H36" s="16">
        <v>332</v>
      </c>
      <c r="I36" s="16">
        <v>163</v>
      </c>
      <c r="J36" s="16">
        <v>571</v>
      </c>
    </row>
    <row r="37" spans="2:10" ht="15" customHeight="1" x14ac:dyDescent="0.15">
      <c r="B37" s="33"/>
      <c r="C37" s="82"/>
      <c r="D37" s="34">
        <v>100</v>
      </c>
      <c r="E37" s="35">
        <v>11.7</v>
      </c>
      <c r="F37" s="36">
        <v>38.5</v>
      </c>
      <c r="G37" s="36">
        <v>5.5</v>
      </c>
      <c r="H37" s="36">
        <v>13.8</v>
      </c>
      <c r="I37" s="36">
        <v>6.8</v>
      </c>
      <c r="J37" s="36">
        <v>23.7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175</v>
      </c>
      <c r="F38" s="23">
        <v>228</v>
      </c>
      <c r="G38" s="23">
        <v>50</v>
      </c>
      <c r="H38" s="23">
        <v>84</v>
      </c>
      <c r="I38" s="23">
        <v>35</v>
      </c>
      <c r="J38" s="23">
        <v>686</v>
      </c>
    </row>
    <row r="39" spans="2:10" ht="15" customHeight="1" x14ac:dyDescent="0.15">
      <c r="B39" s="24"/>
      <c r="C39" s="89"/>
      <c r="D39" s="25">
        <v>100</v>
      </c>
      <c r="E39" s="26">
        <v>13.9</v>
      </c>
      <c r="F39" s="27">
        <v>18.100000000000001</v>
      </c>
      <c r="G39" s="27">
        <v>4</v>
      </c>
      <c r="H39" s="27">
        <v>6.7</v>
      </c>
      <c r="I39" s="27">
        <v>2.8</v>
      </c>
      <c r="J39" s="27">
        <v>54.5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172</v>
      </c>
      <c r="F40" s="16">
        <v>324</v>
      </c>
      <c r="G40" s="16">
        <v>95</v>
      </c>
      <c r="H40" s="16">
        <v>121</v>
      </c>
      <c r="I40" s="16">
        <v>38</v>
      </c>
      <c r="J40" s="16">
        <v>609</v>
      </c>
    </row>
    <row r="41" spans="2:10" ht="15" customHeight="1" x14ac:dyDescent="0.15">
      <c r="B41" s="24"/>
      <c r="C41" s="89"/>
      <c r="D41" s="25">
        <v>100</v>
      </c>
      <c r="E41" s="26">
        <v>12.7</v>
      </c>
      <c r="F41" s="27">
        <v>23.8</v>
      </c>
      <c r="G41" s="27">
        <v>7</v>
      </c>
      <c r="H41" s="27">
        <v>8.9</v>
      </c>
      <c r="I41" s="27">
        <v>2.8</v>
      </c>
      <c r="J41" s="27">
        <v>44.8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1287</v>
      </c>
      <c r="F42" s="16">
        <v>5092</v>
      </c>
      <c r="G42" s="16">
        <v>944</v>
      </c>
      <c r="H42" s="16">
        <v>1800</v>
      </c>
      <c r="I42" s="16">
        <v>546</v>
      </c>
      <c r="J42" s="16">
        <v>2967</v>
      </c>
    </row>
    <row r="43" spans="2:10" ht="15" customHeight="1" x14ac:dyDescent="0.15">
      <c r="B43" s="28"/>
      <c r="C43" s="91"/>
      <c r="D43" s="17">
        <v>100</v>
      </c>
      <c r="E43" s="18">
        <v>10.199999999999999</v>
      </c>
      <c r="F43" s="19">
        <v>40.299999999999997</v>
      </c>
      <c r="G43" s="19">
        <v>7.5</v>
      </c>
      <c r="H43" s="19">
        <v>14.2</v>
      </c>
      <c r="I43" s="19">
        <v>4.3</v>
      </c>
      <c r="J43" s="19">
        <v>23.5</v>
      </c>
    </row>
    <row r="44" spans="2:10" ht="15" customHeight="1" x14ac:dyDescent="0.15">
      <c r="B44" s="20" t="s">
        <v>70</v>
      </c>
      <c r="C44" s="88" t="s">
        <v>467</v>
      </c>
      <c r="D44" s="21">
        <v>567</v>
      </c>
      <c r="E44" s="22">
        <v>68</v>
      </c>
      <c r="F44" s="23">
        <v>191</v>
      </c>
      <c r="G44" s="23">
        <v>38</v>
      </c>
      <c r="H44" s="23">
        <v>62</v>
      </c>
      <c r="I44" s="23">
        <v>32</v>
      </c>
      <c r="J44" s="23">
        <v>176</v>
      </c>
    </row>
    <row r="45" spans="2:10" ht="15" customHeight="1" x14ac:dyDescent="0.15">
      <c r="B45" s="24"/>
      <c r="C45" s="89"/>
      <c r="D45" s="25">
        <v>100</v>
      </c>
      <c r="E45" s="26">
        <v>12</v>
      </c>
      <c r="F45" s="27">
        <v>33.700000000000003</v>
      </c>
      <c r="G45" s="27">
        <v>6.7</v>
      </c>
      <c r="H45" s="27">
        <v>10.9</v>
      </c>
      <c r="I45" s="27">
        <v>5.6</v>
      </c>
      <c r="J45" s="27">
        <v>31</v>
      </c>
    </row>
    <row r="46" spans="2:10" ht="15" customHeight="1" x14ac:dyDescent="0.15">
      <c r="B46" s="24"/>
      <c r="C46" s="86" t="s">
        <v>480</v>
      </c>
      <c r="D46" s="14">
        <v>8280</v>
      </c>
      <c r="E46" s="15">
        <v>927</v>
      </c>
      <c r="F46" s="16">
        <v>3210</v>
      </c>
      <c r="G46" s="16">
        <v>613</v>
      </c>
      <c r="H46" s="16">
        <v>959</v>
      </c>
      <c r="I46" s="16">
        <v>338</v>
      </c>
      <c r="J46" s="16">
        <v>2233</v>
      </c>
    </row>
    <row r="47" spans="2:10" ht="15" customHeight="1" x14ac:dyDescent="0.15">
      <c r="B47" s="24"/>
      <c r="C47" s="89"/>
      <c r="D47" s="25">
        <v>100</v>
      </c>
      <c r="E47" s="26">
        <v>11.2</v>
      </c>
      <c r="F47" s="27">
        <v>38.799999999999997</v>
      </c>
      <c r="G47" s="27">
        <v>7.4</v>
      </c>
      <c r="H47" s="27">
        <v>11.6</v>
      </c>
      <c r="I47" s="27">
        <v>4.0999999999999996</v>
      </c>
      <c r="J47" s="27">
        <v>27</v>
      </c>
    </row>
    <row r="48" spans="2:10" ht="15" customHeight="1" x14ac:dyDescent="0.15">
      <c r="B48" s="24"/>
      <c r="C48" s="86" t="s">
        <v>439</v>
      </c>
      <c r="D48" s="14">
        <v>4863</v>
      </c>
      <c r="E48" s="15">
        <v>469</v>
      </c>
      <c r="F48" s="16">
        <v>1734</v>
      </c>
      <c r="G48" s="16">
        <v>351</v>
      </c>
      <c r="H48" s="16">
        <v>695</v>
      </c>
      <c r="I48" s="16">
        <v>187</v>
      </c>
      <c r="J48" s="16">
        <v>1427</v>
      </c>
    </row>
    <row r="49" spans="2:10" ht="15" customHeight="1" x14ac:dyDescent="0.15">
      <c r="B49" s="24"/>
      <c r="C49" s="89"/>
      <c r="D49" s="25">
        <v>100</v>
      </c>
      <c r="E49" s="26">
        <v>9.6</v>
      </c>
      <c r="F49" s="27">
        <v>35.700000000000003</v>
      </c>
      <c r="G49" s="27">
        <v>7.2</v>
      </c>
      <c r="H49" s="27">
        <v>14.3</v>
      </c>
      <c r="I49" s="27">
        <v>3.8</v>
      </c>
      <c r="J49" s="27">
        <v>29.3</v>
      </c>
    </row>
    <row r="50" spans="2:10" ht="15" customHeight="1" x14ac:dyDescent="0.15">
      <c r="B50" s="24"/>
      <c r="C50" s="86" t="s">
        <v>440</v>
      </c>
      <c r="D50" s="14">
        <v>1583</v>
      </c>
      <c r="E50" s="15">
        <v>172</v>
      </c>
      <c r="F50" s="16">
        <v>526</v>
      </c>
      <c r="G50" s="16">
        <v>92</v>
      </c>
      <c r="H50" s="16">
        <v>283</v>
      </c>
      <c r="I50" s="16">
        <v>63</v>
      </c>
      <c r="J50" s="16">
        <v>447</v>
      </c>
    </row>
    <row r="51" spans="2:10" ht="15" customHeight="1" x14ac:dyDescent="0.15">
      <c r="B51" s="28"/>
      <c r="C51" s="91"/>
      <c r="D51" s="17">
        <v>100</v>
      </c>
      <c r="E51" s="18">
        <v>10.9</v>
      </c>
      <c r="F51" s="19">
        <v>33.200000000000003</v>
      </c>
      <c r="G51" s="19">
        <v>5.8</v>
      </c>
      <c r="H51" s="19">
        <v>17.899999999999999</v>
      </c>
      <c r="I51" s="19">
        <v>4</v>
      </c>
      <c r="J51" s="19">
        <v>28.2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302</v>
      </c>
      <c r="F52" s="23">
        <v>1060</v>
      </c>
      <c r="G52" s="23">
        <v>169</v>
      </c>
      <c r="H52" s="23">
        <v>294</v>
      </c>
      <c r="I52" s="23">
        <v>127</v>
      </c>
      <c r="J52" s="23">
        <v>1029</v>
      </c>
    </row>
    <row r="53" spans="2:10" ht="15" customHeight="1" x14ac:dyDescent="0.15">
      <c r="B53" s="24"/>
      <c r="C53" s="84"/>
      <c r="D53" s="25">
        <v>100</v>
      </c>
      <c r="E53" s="26">
        <v>10.1</v>
      </c>
      <c r="F53" s="27">
        <v>35.6</v>
      </c>
      <c r="G53" s="27">
        <v>5.7</v>
      </c>
      <c r="H53" s="27">
        <v>9.9</v>
      </c>
      <c r="I53" s="27">
        <v>4.3</v>
      </c>
      <c r="J53" s="27">
        <v>34.5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251</v>
      </c>
      <c r="F54" s="31">
        <v>664</v>
      </c>
      <c r="G54" s="31">
        <v>258</v>
      </c>
      <c r="H54" s="31">
        <v>292</v>
      </c>
      <c r="I54" s="31">
        <v>108</v>
      </c>
      <c r="J54" s="31">
        <v>373</v>
      </c>
    </row>
    <row r="55" spans="2:10" ht="15" customHeight="1" x14ac:dyDescent="0.15">
      <c r="B55" s="24"/>
      <c r="C55" s="84"/>
      <c r="D55" s="25">
        <v>100</v>
      </c>
      <c r="E55" s="26">
        <v>12.9</v>
      </c>
      <c r="F55" s="27">
        <v>34.1</v>
      </c>
      <c r="G55" s="27">
        <v>13.3</v>
      </c>
      <c r="H55" s="27">
        <v>15</v>
      </c>
      <c r="I55" s="27">
        <v>5.5</v>
      </c>
      <c r="J55" s="27">
        <v>19.2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76</v>
      </c>
      <c r="F56" s="16">
        <v>286</v>
      </c>
      <c r="G56" s="16">
        <v>52</v>
      </c>
      <c r="H56" s="16">
        <v>143</v>
      </c>
      <c r="I56" s="16">
        <v>20</v>
      </c>
      <c r="J56" s="16">
        <v>277</v>
      </c>
    </row>
    <row r="57" spans="2:10" ht="15" customHeight="1" x14ac:dyDescent="0.15">
      <c r="B57" s="24"/>
      <c r="C57" s="84"/>
      <c r="D57" s="25">
        <v>100</v>
      </c>
      <c r="E57" s="26">
        <v>8.9</v>
      </c>
      <c r="F57" s="27">
        <v>33.5</v>
      </c>
      <c r="G57" s="27">
        <v>6.1</v>
      </c>
      <c r="H57" s="27">
        <v>16.7</v>
      </c>
      <c r="I57" s="27">
        <v>2.2999999999999998</v>
      </c>
      <c r="J57" s="27">
        <v>32.4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119</v>
      </c>
      <c r="F58" s="16">
        <v>545</v>
      </c>
      <c r="G58" s="16">
        <v>95</v>
      </c>
      <c r="H58" s="16">
        <v>180</v>
      </c>
      <c r="I58" s="16">
        <v>38</v>
      </c>
      <c r="J58" s="16">
        <v>334</v>
      </c>
    </row>
    <row r="59" spans="2:10" ht="15" customHeight="1" x14ac:dyDescent="0.15">
      <c r="B59" s="24"/>
      <c r="C59" s="84"/>
      <c r="D59" s="25">
        <v>100</v>
      </c>
      <c r="E59" s="26">
        <v>9.1</v>
      </c>
      <c r="F59" s="27">
        <v>41.6</v>
      </c>
      <c r="G59" s="27">
        <v>7.2</v>
      </c>
      <c r="H59" s="27">
        <v>13.7</v>
      </c>
      <c r="I59" s="27">
        <v>2.9</v>
      </c>
      <c r="J59" s="27">
        <v>25.5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194</v>
      </c>
      <c r="F60" s="16">
        <v>606</v>
      </c>
      <c r="G60" s="16">
        <v>117</v>
      </c>
      <c r="H60" s="16">
        <v>187</v>
      </c>
      <c r="I60" s="16">
        <v>62</v>
      </c>
      <c r="J60" s="16">
        <v>617</v>
      </c>
    </row>
    <row r="61" spans="2:10" ht="15" customHeight="1" x14ac:dyDescent="0.15">
      <c r="B61" s="24"/>
      <c r="C61" s="84"/>
      <c r="D61" s="25">
        <v>100</v>
      </c>
      <c r="E61" s="26">
        <v>10.9</v>
      </c>
      <c r="F61" s="27">
        <v>34</v>
      </c>
      <c r="G61" s="27">
        <v>6.6</v>
      </c>
      <c r="H61" s="27">
        <v>10.5</v>
      </c>
      <c r="I61" s="27">
        <v>3.5</v>
      </c>
      <c r="J61" s="27">
        <v>34.6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130</v>
      </c>
      <c r="F62" s="16">
        <v>553</v>
      </c>
      <c r="G62" s="16">
        <v>67</v>
      </c>
      <c r="H62" s="16">
        <v>136</v>
      </c>
      <c r="I62" s="16">
        <v>46</v>
      </c>
      <c r="J62" s="16">
        <v>302</v>
      </c>
    </row>
    <row r="63" spans="2:10" ht="15" customHeight="1" x14ac:dyDescent="0.15">
      <c r="B63" s="24"/>
      <c r="C63" s="84"/>
      <c r="D63" s="25">
        <v>100</v>
      </c>
      <c r="E63" s="26">
        <v>10.5</v>
      </c>
      <c r="F63" s="27">
        <v>44.8</v>
      </c>
      <c r="G63" s="27">
        <v>5.4</v>
      </c>
      <c r="H63" s="27">
        <v>11</v>
      </c>
      <c r="I63" s="27">
        <v>3.7</v>
      </c>
      <c r="J63" s="27">
        <v>24.5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243</v>
      </c>
      <c r="F64" s="16">
        <v>789</v>
      </c>
      <c r="G64" s="16">
        <v>148</v>
      </c>
      <c r="H64" s="16">
        <v>321</v>
      </c>
      <c r="I64" s="16">
        <v>99</v>
      </c>
      <c r="J64" s="16">
        <v>653</v>
      </c>
    </row>
    <row r="65" spans="2:10" ht="15" customHeight="1" x14ac:dyDescent="0.15">
      <c r="B65" s="24"/>
      <c r="C65" s="84"/>
      <c r="D65" s="25">
        <v>100</v>
      </c>
      <c r="E65" s="26">
        <v>10.8</v>
      </c>
      <c r="F65" s="27">
        <v>35</v>
      </c>
      <c r="G65" s="27">
        <v>6.6</v>
      </c>
      <c r="H65" s="27">
        <v>14.2</v>
      </c>
      <c r="I65" s="27">
        <v>4.4000000000000004</v>
      </c>
      <c r="J65" s="27">
        <v>29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130</v>
      </c>
      <c r="F66" s="16">
        <v>411</v>
      </c>
      <c r="G66" s="16">
        <v>70</v>
      </c>
      <c r="H66" s="16">
        <v>204</v>
      </c>
      <c r="I66" s="16">
        <v>42</v>
      </c>
      <c r="J66" s="16">
        <v>352</v>
      </c>
    </row>
    <row r="67" spans="2:10" ht="15" customHeight="1" x14ac:dyDescent="0.15">
      <c r="B67" s="24"/>
      <c r="C67" s="84"/>
      <c r="D67" s="25">
        <v>100</v>
      </c>
      <c r="E67" s="26">
        <v>10.8</v>
      </c>
      <c r="F67" s="27">
        <v>34</v>
      </c>
      <c r="G67" s="27">
        <v>5.8</v>
      </c>
      <c r="H67" s="27">
        <v>16.899999999999999</v>
      </c>
      <c r="I67" s="27">
        <v>3.5</v>
      </c>
      <c r="J67" s="27">
        <v>29.1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230</v>
      </c>
      <c r="F68" s="16">
        <v>848</v>
      </c>
      <c r="G68" s="16">
        <v>129</v>
      </c>
      <c r="H68" s="16">
        <v>281</v>
      </c>
      <c r="I68" s="16">
        <v>95</v>
      </c>
      <c r="J68" s="16">
        <v>768</v>
      </c>
    </row>
    <row r="69" spans="2:10" ht="15" customHeight="1" x14ac:dyDescent="0.15">
      <c r="B69" s="28"/>
      <c r="C69" s="85"/>
      <c r="D69" s="17">
        <v>100</v>
      </c>
      <c r="E69" s="18">
        <v>9.8000000000000007</v>
      </c>
      <c r="F69" s="19">
        <v>36.1</v>
      </c>
      <c r="G69" s="19">
        <v>5.5</v>
      </c>
      <c r="H69" s="19">
        <v>12</v>
      </c>
      <c r="I69" s="19">
        <v>4</v>
      </c>
      <c r="J69" s="19">
        <v>32.700000000000003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305</v>
      </c>
      <c r="F70" s="23">
        <v>697</v>
      </c>
      <c r="G70" s="23">
        <v>175</v>
      </c>
      <c r="H70" s="23">
        <v>231</v>
      </c>
      <c r="I70" s="23">
        <v>88</v>
      </c>
      <c r="J70" s="23">
        <v>1254</v>
      </c>
    </row>
    <row r="71" spans="2:10" ht="15" customHeight="1" x14ac:dyDescent="0.15">
      <c r="B71" s="24"/>
      <c r="C71" s="89"/>
      <c r="D71" s="25">
        <v>100</v>
      </c>
      <c r="E71" s="26">
        <v>11.1</v>
      </c>
      <c r="F71" s="27">
        <v>25.3</v>
      </c>
      <c r="G71" s="27">
        <v>6.4</v>
      </c>
      <c r="H71" s="27">
        <v>8.4</v>
      </c>
      <c r="I71" s="27">
        <v>3.2</v>
      </c>
      <c r="J71" s="27">
        <v>45.6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384</v>
      </c>
      <c r="F72" s="16">
        <v>935</v>
      </c>
      <c r="G72" s="16">
        <v>224</v>
      </c>
      <c r="H72" s="16">
        <v>242</v>
      </c>
      <c r="I72" s="16">
        <v>98</v>
      </c>
      <c r="J72" s="16">
        <v>1117</v>
      </c>
    </row>
    <row r="73" spans="2:10" ht="15" customHeight="1" x14ac:dyDescent="0.15">
      <c r="B73" s="24"/>
      <c r="C73" s="89"/>
      <c r="D73" s="25">
        <v>100</v>
      </c>
      <c r="E73" s="26">
        <v>12.8</v>
      </c>
      <c r="F73" s="27">
        <v>31.2</v>
      </c>
      <c r="G73" s="27">
        <v>7.5</v>
      </c>
      <c r="H73" s="27">
        <v>8.1</v>
      </c>
      <c r="I73" s="27">
        <v>3.3</v>
      </c>
      <c r="J73" s="27">
        <v>37.200000000000003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380</v>
      </c>
      <c r="F74" s="16">
        <v>1555</v>
      </c>
      <c r="G74" s="16">
        <v>321</v>
      </c>
      <c r="H74" s="16">
        <v>553</v>
      </c>
      <c r="I74" s="16">
        <v>160</v>
      </c>
      <c r="J74" s="16">
        <v>872</v>
      </c>
    </row>
    <row r="75" spans="2:10" ht="15" customHeight="1" x14ac:dyDescent="0.15">
      <c r="B75" s="24"/>
      <c r="C75" s="89"/>
      <c r="D75" s="25">
        <v>100</v>
      </c>
      <c r="E75" s="26">
        <v>9.9</v>
      </c>
      <c r="F75" s="27">
        <v>40.5</v>
      </c>
      <c r="G75" s="27">
        <v>8.4</v>
      </c>
      <c r="H75" s="27">
        <v>14.4</v>
      </c>
      <c r="I75" s="27">
        <v>4.2</v>
      </c>
      <c r="J75" s="27">
        <v>22.7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264</v>
      </c>
      <c r="F76" s="16">
        <v>1223</v>
      </c>
      <c r="G76" s="16">
        <v>216</v>
      </c>
      <c r="H76" s="16">
        <v>445</v>
      </c>
      <c r="I76" s="16">
        <v>98</v>
      </c>
      <c r="J76" s="16">
        <v>571</v>
      </c>
    </row>
    <row r="77" spans="2:10" ht="15" customHeight="1" x14ac:dyDescent="0.15">
      <c r="B77" s="24"/>
      <c r="C77" s="89"/>
      <c r="D77" s="25">
        <v>100</v>
      </c>
      <c r="E77" s="26">
        <v>9.4</v>
      </c>
      <c r="F77" s="27">
        <v>43.4</v>
      </c>
      <c r="G77" s="27">
        <v>7.7</v>
      </c>
      <c r="H77" s="27">
        <v>15.8</v>
      </c>
      <c r="I77" s="27">
        <v>3.5</v>
      </c>
      <c r="J77" s="27">
        <v>20.3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146</v>
      </c>
      <c r="F78" s="16">
        <v>649</v>
      </c>
      <c r="G78" s="16">
        <v>96</v>
      </c>
      <c r="H78" s="16">
        <v>297</v>
      </c>
      <c r="I78" s="16">
        <v>84</v>
      </c>
      <c r="J78" s="16">
        <v>351</v>
      </c>
    </row>
    <row r="79" spans="2:10" ht="15" customHeight="1" x14ac:dyDescent="0.15">
      <c r="B79" s="24"/>
      <c r="C79" s="89"/>
      <c r="D79" s="25">
        <v>100</v>
      </c>
      <c r="E79" s="26">
        <v>9</v>
      </c>
      <c r="F79" s="27">
        <v>40</v>
      </c>
      <c r="G79" s="27">
        <v>5.9</v>
      </c>
      <c r="H79" s="27">
        <v>18.3</v>
      </c>
      <c r="I79" s="27">
        <v>5.2</v>
      </c>
      <c r="J79" s="27">
        <v>21.6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108</v>
      </c>
      <c r="F80" s="16">
        <v>392</v>
      </c>
      <c r="G80" s="16">
        <v>39</v>
      </c>
      <c r="H80" s="16">
        <v>181</v>
      </c>
      <c r="I80" s="16">
        <v>60</v>
      </c>
      <c r="J80" s="16">
        <v>228</v>
      </c>
    </row>
    <row r="81" spans="2:10" ht="15" customHeight="1" x14ac:dyDescent="0.15">
      <c r="B81" s="24"/>
      <c r="C81" s="89"/>
      <c r="D81" s="25">
        <v>100</v>
      </c>
      <c r="E81" s="26">
        <v>10.7</v>
      </c>
      <c r="F81" s="27">
        <v>38.9</v>
      </c>
      <c r="G81" s="27">
        <v>3.9</v>
      </c>
      <c r="H81" s="27">
        <v>18</v>
      </c>
      <c r="I81" s="27">
        <v>6</v>
      </c>
      <c r="J81" s="27">
        <v>22.6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64</v>
      </c>
      <c r="F82" s="16">
        <v>239</v>
      </c>
      <c r="G82" s="16">
        <v>20</v>
      </c>
      <c r="H82" s="16">
        <v>65</v>
      </c>
      <c r="I82" s="16">
        <v>35</v>
      </c>
      <c r="J82" s="16">
        <v>179</v>
      </c>
    </row>
    <row r="83" spans="2:10" ht="15" customHeight="1" x14ac:dyDescent="0.15">
      <c r="B83" s="24"/>
      <c r="C83" s="86"/>
      <c r="D83" s="34">
        <v>100</v>
      </c>
      <c r="E83" s="35">
        <v>10.6</v>
      </c>
      <c r="F83" s="36">
        <v>39.700000000000003</v>
      </c>
      <c r="G83" s="36">
        <v>3.3</v>
      </c>
      <c r="H83" s="36">
        <v>10.8</v>
      </c>
      <c r="I83" s="36">
        <v>5.8</v>
      </c>
      <c r="J83" s="36">
        <v>29.7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422</v>
      </c>
      <c r="F84" s="23">
        <v>1107</v>
      </c>
      <c r="G84" s="23">
        <v>234</v>
      </c>
      <c r="H84" s="23">
        <v>269</v>
      </c>
      <c r="I84" s="23">
        <v>101</v>
      </c>
      <c r="J84" s="23">
        <v>1294</v>
      </c>
    </row>
    <row r="85" spans="2:10" ht="15" customHeight="1" x14ac:dyDescent="0.15">
      <c r="B85" s="24" t="s">
        <v>485</v>
      </c>
      <c r="C85" s="84"/>
      <c r="D85" s="25">
        <v>100</v>
      </c>
      <c r="E85" s="26">
        <v>12.3</v>
      </c>
      <c r="F85" s="27">
        <v>32.299999999999997</v>
      </c>
      <c r="G85" s="27">
        <v>6.8</v>
      </c>
      <c r="H85" s="27">
        <v>7.8</v>
      </c>
      <c r="I85" s="27">
        <v>2.9</v>
      </c>
      <c r="J85" s="27">
        <v>37.799999999999997</v>
      </c>
    </row>
    <row r="86" spans="2:10" ht="15" customHeight="1" x14ac:dyDescent="0.15">
      <c r="B86" s="24" t="s">
        <v>431</v>
      </c>
      <c r="C86" s="82" t="s">
        <v>443</v>
      </c>
      <c r="D86" s="14">
        <v>3344</v>
      </c>
      <c r="E86" s="15">
        <v>412</v>
      </c>
      <c r="F86" s="16">
        <v>1198</v>
      </c>
      <c r="G86" s="16">
        <v>237</v>
      </c>
      <c r="H86" s="16">
        <v>328</v>
      </c>
      <c r="I86" s="16">
        <v>124</v>
      </c>
      <c r="J86" s="16">
        <v>1045</v>
      </c>
    </row>
    <row r="87" spans="2:10" ht="15" customHeight="1" x14ac:dyDescent="0.15">
      <c r="B87" s="24"/>
      <c r="C87" s="84"/>
      <c r="D87" s="25">
        <v>100</v>
      </c>
      <c r="E87" s="26">
        <v>12.3</v>
      </c>
      <c r="F87" s="27">
        <v>35.799999999999997</v>
      </c>
      <c r="G87" s="27">
        <v>7.1</v>
      </c>
      <c r="H87" s="27">
        <v>9.8000000000000007</v>
      </c>
      <c r="I87" s="27">
        <v>3.7</v>
      </c>
      <c r="J87" s="27">
        <v>31.3</v>
      </c>
    </row>
    <row r="88" spans="2:10" ht="15" customHeight="1" x14ac:dyDescent="0.15">
      <c r="B88" s="24"/>
      <c r="C88" s="83" t="s">
        <v>444</v>
      </c>
      <c r="D88" s="29">
        <v>2063</v>
      </c>
      <c r="E88" s="30">
        <v>215</v>
      </c>
      <c r="F88" s="31">
        <v>812</v>
      </c>
      <c r="G88" s="31">
        <v>172</v>
      </c>
      <c r="H88" s="31">
        <v>310</v>
      </c>
      <c r="I88" s="31">
        <v>85</v>
      </c>
      <c r="J88" s="31">
        <v>469</v>
      </c>
    </row>
    <row r="89" spans="2:10" ht="15" customHeight="1" x14ac:dyDescent="0.15">
      <c r="B89" s="24"/>
      <c r="C89" s="84"/>
      <c r="D89" s="25">
        <v>100</v>
      </c>
      <c r="E89" s="26">
        <v>10.4</v>
      </c>
      <c r="F89" s="27">
        <v>39.4</v>
      </c>
      <c r="G89" s="27">
        <v>8.3000000000000007</v>
      </c>
      <c r="H89" s="27">
        <v>15</v>
      </c>
      <c r="I89" s="27">
        <v>4.0999999999999996</v>
      </c>
      <c r="J89" s="27">
        <v>22.7</v>
      </c>
    </row>
    <row r="90" spans="2:10" ht="15" customHeight="1" x14ac:dyDescent="0.15">
      <c r="B90" s="24"/>
      <c r="C90" s="82" t="s">
        <v>489</v>
      </c>
      <c r="D90" s="14">
        <v>3201</v>
      </c>
      <c r="E90" s="15">
        <v>286</v>
      </c>
      <c r="F90" s="16">
        <v>1331</v>
      </c>
      <c r="G90" s="16">
        <v>239</v>
      </c>
      <c r="H90" s="16">
        <v>526</v>
      </c>
      <c r="I90" s="16">
        <v>121</v>
      </c>
      <c r="J90" s="16">
        <v>698</v>
      </c>
    </row>
    <row r="91" spans="2:10" ht="15" customHeight="1" x14ac:dyDescent="0.15">
      <c r="B91" s="24"/>
      <c r="C91" s="84"/>
      <c r="D91" s="25">
        <v>100</v>
      </c>
      <c r="E91" s="26">
        <v>8.9</v>
      </c>
      <c r="F91" s="27">
        <v>41.6</v>
      </c>
      <c r="G91" s="27">
        <v>7.5</v>
      </c>
      <c r="H91" s="27">
        <v>16.399999999999999</v>
      </c>
      <c r="I91" s="27">
        <v>3.8</v>
      </c>
      <c r="J91" s="27">
        <v>21.8</v>
      </c>
    </row>
    <row r="92" spans="2:10" ht="15" customHeight="1" x14ac:dyDescent="0.15">
      <c r="B92" s="24"/>
      <c r="C92" s="82" t="s">
        <v>435</v>
      </c>
      <c r="D92" s="14">
        <v>1503</v>
      </c>
      <c r="E92" s="15">
        <v>121</v>
      </c>
      <c r="F92" s="16">
        <v>590</v>
      </c>
      <c r="G92" s="16">
        <v>81</v>
      </c>
      <c r="H92" s="16">
        <v>322</v>
      </c>
      <c r="I92" s="16">
        <v>85</v>
      </c>
      <c r="J92" s="16">
        <v>304</v>
      </c>
    </row>
    <row r="93" spans="2:10" ht="15" customHeight="1" x14ac:dyDescent="0.15">
      <c r="B93" s="24"/>
      <c r="C93" s="84"/>
      <c r="D93" s="25">
        <v>100</v>
      </c>
      <c r="E93" s="26">
        <v>8.1</v>
      </c>
      <c r="F93" s="27">
        <v>39.299999999999997</v>
      </c>
      <c r="G93" s="27">
        <v>5.4</v>
      </c>
      <c r="H93" s="27">
        <v>21.4</v>
      </c>
      <c r="I93" s="27">
        <v>5.7</v>
      </c>
      <c r="J93" s="27">
        <v>20.2</v>
      </c>
    </row>
    <row r="94" spans="2:10" ht="15" customHeight="1" x14ac:dyDescent="0.15">
      <c r="B94" s="24"/>
      <c r="C94" s="82" t="s">
        <v>457</v>
      </c>
      <c r="D94" s="14">
        <v>330</v>
      </c>
      <c r="E94" s="15">
        <v>32</v>
      </c>
      <c r="F94" s="16">
        <v>139</v>
      </c>
      <c r="G94" s="16">
        <v>23</v>
      </c>
      <c r="H94" s="16">
        <v>63</v>
      </c>
      <c r="I94" s="16">
        <v>13</v>
      </c>
      <c r="J94" s="16">
        <v>60</v>
      </c>
    </row>
    <row r="95" spans="2:10" ht="15" customHeight="1" x14ac:dyDescent="0.15">
      <c r="B95" s="24"/>
      <c r="C95" s="82"/>
      <c r="D95" s="34">
        <v>100</v>
      </c>
      <c r="E95" s="35">
        <v>9.6999999999999993</v>
      </c>
      <c r="F95" s="36">
        <v>42.1</v>
      </c>
      <c r="G95" s="36">
        <v>7</v>
      </c>
      <c r="H95" s="36">
        <v>19.100000000000001</v>
      </c>
      <c r="I95" s="36">
        <v>3.9</v>
      </c>
      <c r="J95" s="36">
        <v>18.2</v>
      </c>
    </row>
    <row r="96" spans="2:10" ht="15" customHeight="1" x14ac:dyDescent="0.15">
      <c r="B96" s="24"/>
      <c r="C96" s="83" t="s">
        <v>490</v>
      </c>
      <c r="D96" s="29">
        <v>359</v>
      </c>
      <c r="E96" s="30">
        <v>37</v>
      </c>
      <c r="F96" s="31">
        <v>139</v>
      </c>
      <c r="G96" s="31">
        <v>16</v>
      </c>
      <c r="H96" s="31">
        <v>49</v>
      </c>
      <c r="I96" s="31">
        <v>21</v>
      </c>
      <c r="J96" s="31">
        <v>97</v>
      </c>
    </row>
    <row r="97" spans="2:10" ht="15" customHeight="1" x14ac:dyDescent="0.15">
      <c r="B97" s="24"/>
      <c r="C97" s="84"/>
      <c r="D97" s="25">
        <v>100</v>
      </c>
      <c r="E97" s="26">
        <v>10.3</v>
      </c>
      <c r="F97" s="27">
        <v>38.700000000000003</v>
      </c>
      <c r="G97" s="27">
        <v>4.5</v>
      </c>
      <c r="H97" s="27">
        <v>13.6</v>
      </c>
      <c r="I97" s="27">
        <v>5.8</v>
      </c>
      <c r="J97" s="27">
        <v>27</v>
      </c>
    </row>
    <row r="98" spans="2:10" ht="15" customHeight="1" x14ac:dyDescent="0.15">
      <c r="B98" s="24"/>
      <c r="C98" s="82" t="s">
        <v>474</v>
      </c>
      <c r="D98" s="14">
        <v>47</v>
      </c>
      <c r="E98" s="15">
        <v>4</v>
      </c>
      <c r="F98" s="16">
        <v>14</v>
      </c>
      <c r="G98" s="16">
        <v>1</v>
      </c>
      <c r="H98" s="16">
        <v>10</v>
      </c>
      <c r="I98" s="16">
        <v>2</v>
      </c>
      <c r="J98" s="16">
        <v>16</v>
      </c>
    </row>
    <row r="99" spans="2:10" ht="15" customHeight="1" x14ac:dyDescent="0.15">
      <c r="B99" s="24"/>
      <c r="C99" s="84"/>
      <c r="D99" s="25">
        <v>100</v>
      </c>
      <c r="E99" s="26">
        <v>8.5</v>
      </c>
      <c r="F99" s="27">
        <v>29.8</v>
      </c>
      <c r="G99" s="27">
        <v>2.1</v>
      </c>
      <c r="H99" s="27">
        <v>21.3</v>
      </c>
      <c r="I99" s="27">
        <v>4.3</v>
      </c>
      <c r="J99" s="27">
        <v>34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0</v>
      </c>
      <c r="G100" s="16">
        <v>22</v>
      </c>
      <c r="H100" s="16">
        <v>9</v>
      </c>
      <c r="I100" s="16">
        <v>8</v>
      </c>
      <c r="J100" s="16">
        <v>11</v>
      </c>
    </row>
    <row r="101" spans="2:10" ht="15" customHeight="1" x14ac:dyDescent="0.15">
      <c r="B101" s="28"/>
      <c r="C101" s="85"/>
      <c r="D101" s="17">
        <v>100</v>
      </c>
      <c r="E101" s="18">
        <v>3.8</v>
      </c>
      <c r="F101" s="19">
        <v>0</v>
      </c>
      <c r="G101" s="19">
        <v>42.3</v>
      </c>
      <c r="H101" s="19">
        <v>17.3</v>
      </c>
      <c r="I101" s="19">
        <v>15.4</v>
      </c>
      <c r="J101" s="19">
        <v>21.2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234" priority="4560" rank="1"/>
  </conditionalFormatting>
  <conditionalFormatting sqref="E11:J11">
    <cfRule type="top10" dxfId="233" priority="4561" rank="1"/>
  </conditionalFormatting>
  <conditionalFormatting sqref="E13:J13">
    <cfRule type="top10" dxfId="232" priority="4562" rank="1"/>
  </conditionalFormatting>
  <conditionalFormatting sqref="E15:J15">
    <cfRule type="top10" dxfId="231" priority="4563" rank="1"/>
  </conditionalFormatting>
  <conditionalFormatting sqref="E17:J17">
    <cfRule type="top10" dxfId="230" priority="4564" rank="1"/>
  </conditionalFormatting>
  <conditionalFormatting sqref="E19:J19">
    <cfRule type="top10" dxfId="229" priority="4565" rank="1"/>
  </conditionalFormatting>
  <conditionalFormatting sqref="E21:J21">
    <cfRule type="top10" dxfId="228" priority="4566" rank="1"/>
  </conditionalFormatting>
  <conditionalFormatting sqref="E23:J23">
    <cfRule type="top10" dxfId="227" priority="4567" rank="1"/>
  </conditionalFormatting>
  <conditionalFormatting sqref="E25:J25">
    <cfRule type="top10" dxfId="226" priority="4568" rank="1"/>
  </conditionalFormatting>
  <conditionalFormatting sqref="E27:J27">
    <cfRule type="top10" dxfId="225" priority="4569" rank="1"/>
  </conditionalFormatting>
  <conditionalFormatting sqref="E29:J29">
    <cfRule type="top10" dxfId="224" priority="4570" rank="1"/>
  </conditionalFormatting>
  <conditionalFormatting sqref="E31:J31">
    <cfRule type="top10" dxfId="223" priority="4571" rank="1"/>
  </conditionalFormatting>
  <conditionalFormatting sqref="E33:J33">
    <cfRule type="top10" dxfId="222" priority="4572" rank="1"/>
  </conditionalFormatting>
  <conditionalFormatting sqref="E35:J35">
    <cfRule type="top10" dxfId="221" priority="4573" rank="1"/>
  </conditionalFormatting>
  <conditionalFormatting sqref="E37:J37">
    <cfRule type="top10" dxfId="220" priority="4574" rank="1"/>
  </conditionalFormatting>
  <conditionalFormatting sqref="E39:J39">
    <cfRule type="top10" dxfId="219" priority="4575" rank="1"/>
  </conditionalFormatting>
  <conditionalFormatting sqref="E41:J41">
    <cfRule type="top10" dxfId="218" priority="4576" rank="1"/>
  </conditionalFormatting>
  <conditionalFormatting sqref="E43:J43">
    <cfRule type="top10" dxfId="217" priority="4577" rank="1"/>
  </conditionalFormatting>
  <conditionalFormatting sqref="E45:J45">
    <cfRule type="top10" dxfId="216" priority="4578" rank="1"/>
  </conditionalFormatting>
  <conditionalFormatting sqref="E47:J47">
    <cfRule type="top10" dxfId="215" priority="4579" rank="1"/>
  </conditionalFormatting>
  <conditionalFormatting sqref="E49:J49">
    <cfRule type="top10" dxfId="214" priority="4580" rank="1"/>
  </conditionalFormatting>
  <conditionalFormatting sqref="E51:J51">
    <cfRule type="top10" dxfId="213" priority="4581" rank="1"/>
  </conditionalFormatting>
  <conditionalFormatting sqref="E53:J53">
    <cfRule type="top10" dxfId="212" priority="4582" rank="1"/>
  </conditionalFormatting>
  <conditionalFormatting sqref="E55:J55">
    <cfRule type="top10" dxfId="211" priority="4583" rank="1"/>
  </conditionalFormatting>
  <conditionalFormatting sqref="E57:J57">
    <cfRule type="top10" dxfId="210" priority="4584" rank="1"/>
  </conditionalFormatting>
  <conditionalFormatting sqref="E59:J59">
    <cfRule type="top10" dxfId="209" priority="4585" rank="1"/>
  </conditionalFormatting>
  <conditionalFormatting sqref="E61:J61">
    <cfRule type="top10" dxfId="208" priority="4586" rank="1"/>
  </conditionalFormatting>
  <conditionalFormatting sqref="E63:J63">
    <cfRule type="top10" dxfId="207" priority="4587" rank="1"/>
  </conditionalFormatting>
  <conditionalFormatting sqref="E65:J65">
    <cfRule type="top10" dxfId="206" priority="4588" rank="1"/>
  </conditionalFormatting>
  <conditionalFormatting sqref="E67:J67">
    <cfRule type="top10" dxfId="205" priority="4589" rank="1"/>
  </conditionalFormatting>
  <conditionalFormatting sqref="E69:J69">
    <cfRule type="top10" dxfId="204" priority="4590" rank="1"/>
  </conditionalFormatting>
  <conditionalFormatting sqref="E71:J71">
    <cfRule type="top10" dxfId="203" priority="4591" rank="1"/>
  </conditionalFormatting>
  <conditionalFormatting sqref="E73:J73">
    <cfRule type="top10" dxfId="202" priority="4592" rank="1"/>
  </conditionalFormatting>
  <conditionalFormatting sqref="E75:J75">
    <cfRule type="top10" dxfId="201" priority="4593" rank="1"/>
  </conditionalFormatting>
  <conditionalFormatting sqref="E77:J77">
    <cfRule type="top10" dxfId="200" priority="4594" rank="1"/>
  </conditionalFormatting>
  <conditionalFormatting sqref="E79:J79">
    <cfRule type="top10" dxfId="199" priority="4595" rank="1"/>
  </conditionalFormatting>
  <conditionalFormatting sqref="E81:J81">
    <cfRule type="top10" dxfId="198" priority="4596" rank="1"/>
  </conditionalFormatting>
  <conditionalFormatting sqref="E83:J83">
    <cfRule type="top10" dxfId="197" priority="4597" rank="1"/>
  </conditionalFormatting>
  <conditionalFormatting sqref="E85:J85">
    <cfRule type="top10" dxfId="196" priority="4598" rank="1"/>
  </conditionalFormatting>
  <conditionalFormatting sqref="E87:J87">
    <cfRule type="top10" dxfId="195" priority="4599" rank="1"/>
  </conditionalFormatting>
  <conditionalFormatting sqref="E89:J89">
    <cfRule type="top10" dxfId="194" priority="4600" rank="1"/>
  </conditionalFormatting>
  <conditionalFormatting sqref="E91:J91">
    <cfRule type="top10" dxfId="193" priority="4601" rank="1"/>
  </conditionalFormatting>
  <conditionalFormatting sqref="E93:J93">
    <cfRule type="top10" dxfId="192" priority="4602" rank="1"/>
  </conditionalFormatting>
  <conditionalFormatting sqref="E95:J95">
    <cfRule type="top10" dxfId="191" priority="4603" rank="1"/>
  </conditionalFormatting>
  <conditionalFormatting sqref="E97:J97">
    <cfRule type="top10" dxfId="190" priority="4604" rank="1"/>
  </conditionalFormatting>
  <conditionalFormatting sqref="E99:J99">
    <cfRule type="top10" dxfId="189" priority="4605" rank="1"/>
  </conditionalFormatting>
  <conditionalFormatting sqref="E101:J101">
    <cfRule type="top10" dxfId="188" priority="460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5" width="8.625" style="1" customWidth="1"/>
    <col min="76" max="16384" width="6.125" style="1"/>
  </cols>
  <sheetData>
    <row r="2" spans="2:24" x14ac:dyDescent="0.15">
      <c r="B2" s="1" t="s">
        <v>884</v>
      </c>
    </row>
    <row r="3" spans="2:24" x14ac:dyDescent="0.15">
      <c r="B3" s="1" t="s">
        <v>879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19</v>
      </c>
      <c r="F7" s="69" t="s">
        <v>20</v>
      </c>
      <c r="G7" s="69" t="s">
        <v>21</v>
      </c>
      <c r="H7" s="68" t="s">
        <v>22</v>
      </c>
      <c r="I7" s="69" t="s">
        <v>23</v>
      </c>
      <c r="J7" s="69" t="s">
        <v>725</v>
      </c>
      <c r="K7" s="69" t="s">
        <v>24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2750</v>
      </c>
      <c r="F8" s="16">
        <v>3000</v>
      </c>
      <c r="G8" s="16">
        <v>3841</v>
      </c>
      <c r="H8" s="16">
        <v>2817</v>
      </c>
      <c r="I8" s="16">
        <v>1623</v>
      </c>
      <c r="J8" s="16">
        <v>1008</v>
      </c>
      <c r="K8" s="16">
        <v>602</v>
      </c>
      <c r="L8" s="16">
        <v>281</v>
      </c>
    </row>
    <row r="9" spans="2:24" ht="15" customHeight="1" x14ac:dyDescent="0.15">
      <c r="B9" s="93"/>
      <c r="C9" s="91"/>
      <c r="D9" s="17">
        <v>100</v>
      </c>
      <c r="E9" s="18">
        <v>17.3</v>
      </c>
      <c r="F9" s="19">
        <v>18.8</v>
      </c>
      <c r="G9" s="19">
        <v>24.1</v>
      </c>
      <c r="H9" s="19">
        <v>17.7</v>
      </c>
      <c r="I9" s="19">
        <v>10.199999999999999</v>
      </c>
      <c r="J9" s="19">
        <v>6.3</v>
      </c>
      <c r="K9" s="19">
        <v>3.8</v>
      </c>
      <c r="L9" s="19">
        <v>1.8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772</v>
      </c>
      <c r="F10" s="23">
        <v>717</v>
      </c>
      <c r="G10" s="23">
        <v>1236</v>
      </c>
      <c r="H10" s="23">
        <v>974</v>
      </c>
      <c r="I10" s="23">
        <v>600</v>
      </c>
      <c r="J10" s="23">
        <v>355</v>
      </c>
      <c r="K10" s="23">
        <v>210</v>
      </c>
      <c r="L10" s="23">
        <v>81</v>
      </c>
    </row>
    <row r="11" spans="2:24" ht="15" customHeight="1" x14ac:dyDescent="0.15">
      <c r="B11" s="24"/>
      <c r="C11" s="89"/>
      <c r="D11" s="25">
        <v>100</v>
      </c>
      <c r="E11" s="26">
        <v>15.6</v>
      </c>
      <c r="F11" s="27">
        <v>14.5</v>
      </c>
      <c r="G11" s="27">
        <v>25</v>
      </c>
      <c r="H11" s="27">
        <v>19.7</v>
      </c>
      <c r="I11" s="27">
        <v>12.1</v>
      </c>
      <c r="J11" s="27">
        <v>7.2</v>
      </c>
      <c r="K11" s="27">
        <v>4.2</v>
      </c>
      <c r="L11" s="27">
        <v>1.6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1960</v>
      </c>
      <c r="F12" s="16">
        <v>2273</v>
      </c>
      <c r="G12" s="16">
        <v>2576</v>
      </c>
      <c r="H12" s="16">
        <v>1818</v>
      </c>
      <c r="I12" s="16">
        <v>1011</v>
      </c>
      <c r="J12" s="16">
        <v>647</v>
      </c>
      <c r="K12" s="16">
        <v>390</v>
      </c>
      <c r="L12" s="16">
        <v>167</v>
      </c>
    </row>
    <row r="13" spans="2:24" ht="15" customHeight="1" x14ac:dyDescent="0.15">
      <c r="B13" s="28"/>
      <c r="C13" s="91"/>
      <c r="D13" s="17">
        <v>100</v>
      </c>
      <c r="E13" s="18">
        <v>18.100000000000001</v>
      </c>
      <c r="F13" s="19">
        <v>21</v>
      </c>
      <c r="G13" s="19">
        <v>23.8</v>
      </c>
      <c r="H13" s="19">
        <v>16.8</v>
      </c>
      <c r="I13" s="19">
        <v>9.3000000000000007</v>
      </c>
      <c r="J13" s="19">
        <v>6</v>
      </c>
      <c r="K13" s="19">
        <v>3.6</v>
      </c>
      <c r="L13" s="19">
        <v>1.5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39</v>
      </c>
      <c r="F14" s="23">
        <v>62</v>
      </c>
      <c r="G14" s="23">
        <v>74</v>
      </c>
      <c r="H14" s="23">
        <v>78</v>
      </c>
      <c r="I14" s="23">
        <v>39</v>
      </c>
      <c r="J14" s="23">
        <v>26</v>
      </c>
      <c r="K14" s="23">
        <v>30</v>
      </c>
      <c r="L14" s="23">
        <v>5</v>
      </c>
    </row>
    <row r="15" spans="2:24" ht="15" customHeight="1" x14ac:dyDescent="0.15">
      <c r="B15" s="24"/>
      <c r="C15" s="84"/>
      <c r="D15" s="25">
        <v>100</v>
      </c>
      <c r="E15" s="26">
        <v>11</v>
      </c>
      <c r="F15" s="27">
        <v>17.600000000000001</v>
      </c>
      <c r="G15" s="27">
        <v>21</v>
      </c>
      <c r="H15" s="27">
        <v>22.1</v>
      </c>
      <c r="I15" s="27">
        <v>11</v>
      </c>
      <c r="J15" s="27">
        <v>7.4</v>
      </c>
      <c r="K15" s="27">
        <v>8.5</v>
      </c>
      <c r="L15" s="27">
        <v>1.4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87</v>
      </c>
      <c r="F16" s="31">
        <v>129</v>
      </c>
      <c r="G16" s="31">
        <v>108</v>
      </c>
      <c r="H16" s="31">
        <v>124</v>
      </c>
      <c r="I16" s="31">
        <v>76</v>
      </c>
      <c r="J16" s="31">
        <v>44</v>
      </c>
      <c r="K16" s="31">
        <v>38</v>
      </c>
      <c r="L16" s="31">
        <v>14</v>
      </c>
    </row>
    <row r="17" spans="2:12" ht="15" customHeight="1" x14ac:dyDescent="0.15">
      <c r="B17" s="24"/>
      <c r="C17" s="84"/>
      <c r="D17" s="25">
        <v>100</v>
      </c>
      <c r="E17" s="26">
        <v>14</v>
      </c>
      <c r="F17" s="27">
        <v>20.8</v>
      </c>
      <c r="G17" s="27">
        <v>17.399999999999999</v>
      </c>
      <c r="H17" s="27">
        <v>20</v>
      </c>
      <c r="I17" s="27">
        <v>12.3</v>
      </c>
      <c r="J17" s="27">
        <v>7.1</v>
      </c>
      <c r="K17" s="27">
        <v>6.1</v>
      </c>
      <c r="L17" s="27">
        <v>2.2999999999999998</v>
      </c>
    </row>
    <row r="18" spans="2:12" ht="15" customHeight="1" x14ac:dyDescent="0.15">
      <c r="B18" s="24"/>
      <c r="C18" s="82" t="s">
        <v>411</v>
      </c>
      <c r="D18" s="14">
        <v>922</v>
      </c>
      <c r="E18" s="15">
        <v>165</v>
      </c>
      <c r="F18" s="16">
        <v>180</v>
      </c>
      <c r="G18" s="16">
        <v>165</v>
      </c>
      <c r="H18" s="16">
        <v>177</v>
      </c>
      <c r="I18" s="16">
        <v>108</v>
      </c>
      <c r="J18" s="16">
        <v>81</v>
      </c>
      <c r="K18" s="16">
        <v>39</v>
      </c>
      <c r="L18" s="16">
        <v>7</v>
      </c>
    </row>
    <row r="19" spans="2:12" ht="15" customHeight="1" x14ac:dyDescent="0.15">
      <c r="B19" s="24"/>
      <c r="C19" s="84"/>
      <c r="D19" s="25">
        <v>100</v>
      </c>
      <c r="E19" s="26">
        <v>17.899999999999999</v>
      </c>
      <c r="F19" s="27">
        <v>19.5</v>
      </c>
      <c r="G19" s="27">
        <v>17.899999999999999</v>
      </c>
      <c r="H19" s="27">
        <v>19.2</v>
      </c>
      <c r="I19" s="27">
        <v>11.7</v>
      </c>
      <c r="J19" s="27">
        <v>8.8000000000000007</v>
      </c>
      <c r="K19" s="27">
        <v>4.2</v>
      </c>
      <c r="L19" s="27">
        <v>0.8</v>
      </c>
    </row>
    <row r="20" spans="2:12" ht="15" customHeight="1" x14ac:dyDescent="0.15">
      <c r="B20" s="24"/>
      <c r="C20" s="82" t="s">
        <v>412</v>
      </c>
      <c r="D20" s="14">
        <v>1616</v>
      </c>
      <c r="E20" s="15">
        <v>318</v>
      </c>
      <c r="F20" s="16">
        <v>291</v>
      </c>
      <c r="G20" s="16">
        <v>373</v>
      </c>
      <c r="H20" s="16">
        <v>264</v>
      </c>
      <c r="I20" s="16">
        <v>155</v>
      </c>
      <c r="J20" s="16">
        <v>123</v>
      </c>
      <c r="K20" s="16">
        <v>68</v>
      </c>
      <c r="L20" s="16">
        <v>24</v>
      </c>
    </row>
    <row r="21" spans="2:12" ht="15" customHeight="1" x14ac:dyDescent="0.15">
      <c r="B21" s="24"/>
      <c r="C21" s="84"/>
      <c r="D21" s="25">
        <v>100</v>
      </c>
      <c r="E21" s="26">
        <v>19.7</v>
      </c>
      <c r="F21" s="27">
        <v>18</v>
      </c>
      <c r="G21" s="27">
        <v>23.1</v>
      </c>
      <c r="H21" s="27">
        <v>16.3</v>
      </c>
      <c r="I21" s="27">
        <v>9.6</v>
      </c>
      <c r="J21" s="27">
        <v>7.6</v>
      </c>
      <c r="K21" s="27">
        <v>4.2</v>
      </c>
      <c r="L21" s="27">
        <v>1.5</v>
      </c>
    </row>
    <row r="22" spans="2:12" ht="15" customHeight="1" x14ac:dyDescent="0.15">
      <c r="B22" s="24"/>
      <c r="C22" s="82" t="s">
        <v>413</v>
      </c>
      <c r="D22" s="14">
        <v>3140</v>
      </c>
      <c r="E22" s="15">
        <v>653</v>
      </c>
      <c r="F22" s="16">
        <v>640</v>
      </c>
      <c r="G22" s="16">
        <v>774</v>
      </c>
      <c r="H22" s="16">
        <v>488</v>
      </c>
      <c r="I22" s="16">
        <v>302</v>
      </c>
      <c r="J22" s="16">
        <v>141</v>
      </c>
      <c r="K22" s="16">
        <v>92</v>
      </c>
      <c r="L22" s="16">
        <v>50</v>
      </c>
    </row>
    <row r="23" spans="2:12" ht="15" customHeight="1" x14ac:dyDescent="0.15">
      <c r="B23" s="24"/>
      <c r="C23" s="84"/>
      <c r="D23" s="25">
        <v>100</v>
      </c>
      <c r="E23" s="26">
        <v>20.8</v>
      </c>
      <c r="F23" s="27">
        <v>20.399999999999999</v>
      </c>
      <c r="G23" s="27">
        <v>24.6</v>
      </c>
      <c r="H23" s="27">
        <v>15.5</v>
      </c>
      <c r="I23" s="27">
        <v>9.6</v>
      </c>
      <c r="J23" s="27">
        <v>4.5</v>
      </c>
      <c r="K23" s="27">
        <v>2.9</v>
      </c>
      <c r="L23" s="27">
        <v>1.6</v>
      </c>
    </row>
    <row r="24" spans="2:12" ht="15" customHeight="1" x14ac:dyDescent="0.15">
      <c r="B24" s="24"/>
      <c r="C24" s="82" t="s">
        <v>414</v>
      </c>
      <c r="D24" s="14">
        <v>4506</v>
      </c>
      <c r="E24" s="15">
        <v>854</v>
      </c>
      <c r="F24" s="16">
        <v>887</v>
      </c>
      <c r="G24" s="16">
        <v>1221</v>
      </c>
      <c r="H24" s="16">
        <v>742</v>
      </c>
      <c r="I24" s="16">
        <v>385</v>
      </c>
      <c r="J24" s="16">
        <v>220</v>
      </c>
      <c r="K24" s="16">
        <v>126</v>
      </c>
      <c r="L24" s="16">
        <v>71</v>
      </c>
    </row>
    <row r="25" spans="2:12" ht="15" customHeight="1" x14ac:dyDescent="0.15">
      <c r="B25" s="24"/>
      <c r="C25" s="84"/>
      <c r="D25" s="25">
        <v>100</v>
      </c>
      <c r="E25" s="26">
        <v>19</v>
      </c>
      <c r="F25" s="27">
        <v>19.7</v>
      </c>
      <c r="G25" s="27">
        <v>27.1</v>
      </c>
      <c r="H25" s="27">
        <v>16.5</v>
      </c>
      <c r="I25" s="27">
        <v>8.5</v>
      </c>
      <c r="J25" s="27">
        <v>4.9000000000000004</v>
      </c>
      <c r="K25" s="27">
        <v>2.8</v>
      </c>
      <c r="L25" s="27">
        <v>1.6</v>
      </c>
    </row>
    <row r="26" spans="2:12" ht="15" customHeight="1" x14ac:dyDescent="0.15">
      <c r="B26" s="24"/>
      <c r="C26" s="82" t="s">
        <v>415</v>
      </c>
      <c r="D26" s="14">
        <v>4438</v>
      </c>
      <c r="E26" s="15">
        <v>555</v>
      </c>
      <c r="F26" s="16">
        <v>765</v>
      </c>
      <c r="G26" s="16">
        <v>1059</v>
      </c>
      <c r="H26" s="16">
        <v>889</v>
      </c>
      <c r="I26" s="16">
        <v>538</v>
      </c>
      <c r="J26" s="16">
        <v>354</v>
      </c>
      <c r="K26" s="16">
        <v>204</v>
      </c>
      <c r="L26" s="16">
        <v>74</v>
      </c>
    </row>
    <row r="27" spans="2:12" ht="15" customHeight="1" x14ac:dyDescent="0.15">
      <c r="B27" s="28"/>
      <c r="C27" s="85"/>
      <c r="D27" s="17">
        <v>100</v>
      </c>
      <c r="E27" s="18">
        <v>12.5</v>
      </c>
      <c r="F27" s="19">
        <v>17.2</v>
      </c>
      <c r="G27" s="19">
        <v>23.9</v>
      </c>
      <c r="H27" s="19">
        <v>20</v>
      </c>
      <c r="I27" s="19">
        <v>12.1</v>
      </c>
      <c r="J27" s="19">
        <v>8</v>
      </c>
      <c r="K27" s="19">
        <v>4.5999999999999996</v>
      </c>
      <c r="L27" s="19">
        <v>1.7</v>
      </c>
    </row>
    <row r="28" spans="2:12" ht="15" customHeight="1" x14ac:dyDescent="0.15">
      <c r="B28" s="20" t="s">
        <v>61</v>
      </c>
      <c r="C28" s="82" t="s">
        <v>62</v>
      </c>
      <c r="D28" s="14">
        <v>5666</v>
      </c>
      <c r="E28" s="15">
        <v>1361</v>
      </c>
      <c r="F28" s="16">
        <v>1436</v>
      </c>
      <c r="G28" s="16">
        <v>1369</v>
      </c>
      <c r="H28" s="16">
        <v>793</v>
      </c>
      <c r="I28" s="16">
        <v>331</v>
      </c>
      <c r="J28" s="16">
        <v>184</v>
      </c>
      <c r="K28" s="16">
        <v>88</v>
      </c>
      <c r="L28" s="16">
        <v>104</v>
      </c>
    </row>
    <row r="29" spans="2:12" ht="15" customHeight="1" x14ac:dyDescent="0.15">
      <c r="B29" s="24"/>
      <c r="C29" s="84"/>
      <c r="D29" s="25">
        <v>100</v>
      </c>
      <c r="E29" s="26">
        <v>24</v>
      </c>
      <c r="F29" s="27">
        <v>25.3</v>
      </c>
      <c r="G29" s="27">
        <v>24.2</v>
      </c>
      <c r="H29" s="27">
        <v>14</v>
      </c>
      <c r="I29" s="27">
        <v>5.8</v>
      </c>
      <c r="J29" s="27">
        <v>3.2</v>
      </c>
      <c r="K29" s="27">
        <v>1.6</v>
      </c>
      <c r="L29" s="27">
        <v>1.8</v>
      </c>
    </row>
    <row r="30" spans="2:12" ht="15" customHeight="1" x14ac:dyDescent="0.15">
      <c r="B30" s="24"/>
      <c r="C30" s="82" t="s">
        <v>63</v>
      </c>
      <c r="D30" s="14">
        <v>3924</v>
      </c>
      <c r="E30" s="15">
        <v>646</v>
      </c>
      <c r="F30" s="16">
        <v>658</v>
      </c>
      <c r="G30" s="16">
        <v>932</v>
      </c>
      <c r="H30" s="16">
        <v>746</v>
      </c>
      <c r="I30" s="16">
        <v>463</v>
      </c>
      <c r="J30" s="16">
        <v>262</v>
      </c>
      <c r="K30" s="16">
        <v>148</v>
      </c>
      <c r="L30" s="16">
        <v>69</v>
      </c>
    </row>
    <row r="31" spans="2:12" ht="15" customHeight="1" x14ac:dyDescent="0.15">
      <c r="B31" s="24"/>
      <c r="C31" s="84"/>
      <c r="D31" s="25">
        <v>100</v>
      </c>
      <c r="E31" s="26">
        <v>16.5</v>
      </c>
      <c r="F31" s="27">
        <v>16.8</v>
      </c>
      <c r="G31" s="27">
        <v>23.8</v>
      </c>
      <c r="H31" s="27">
        <v>19</v>
      </c>
      <c r="I31" s="27">
        <v>11.8</v>
      </c>
      <c r="J31" s="27">
        <v>6.7</v>
      </c>
      <c r="K31" s="27">
        <v>3.8</v>
      </c>
      <c r="L31" s="27">
        <v>1.8</v>
      </c>
    </row>
    <row r="32" spans="2:12" ht="15" customHeight="1" x14ac:dyDescent="0.15">
      <c r="B32" s="24"/>
      <c r="C32" s="83" t="s">
        <v>64</v>
      </c>
      <c r="D32" s="29">
        <v>306</v>
      </c>
      <c r="E32" s="30">
        <v>38</v>
      </c>
      <c r="F32" s="31">
        <v>51</v>
      </c>
      <c r="G32" s="31">
        <v>68</v>
      </c>
      <c r="H32" s="31">
        <v>62</v>
      </c>
      <c r="I32" s="31">
        <v>32</v>
      </c>
      <c r="J32" s="31">
        <v>31</v>
      </c>
      <c r="K32" s="31">
        <v>21</v>
      </c>
      <c r="L32" s="31">
        <v>3</v>
      </c>
    </row>
    <row r="33" spans="2:12" ht="15" customHeight="1" x14ac:dyDescent="0.15">
      <c r="B33" s="24"/>
      <c r="C33" s="84"/>
      <c r="D33" s="25">
        <v>100</v>
      </c>
      <c r="E33" s="26">
        <v>12.4</v>
      </c>
      <c r="F33" s="27">
        <v>16.7</v>
      </c>
      <c r="G33" s="27">
        <v>22.2</v>
      </c>
      <c r="H33" s="27">
        <v>20.3</v>
      </c>
      <c r="I33" s="27">
        <v>10.5</v>
      </c>
      <c r="J33" s="27">
        <v>10.1</v>
      </c>
      <c r="K33" s="27">
        <v>6.9</v>
      </c>
      <c r="L33" s="27">
        <v>1</v>
      </c>
    </row>
    <row r="34" spans="2:12" ht="15" customHeight="1" x14ac:dyDescent="0.15">
      <c r="B34" s="24"/>
      <c r="C34" s="82" t="s">
        <v>65</v>
      </c>
      <c r="D34" s="14">
        <v>3042</v>
      </c>
      <c r="E34" s="15">
        <v>374</v>
      </c>
      <c r="F34" s="16">
        <v>459</v>
      </c>
      <c r="G34" s="16">
        <v>771</v>
      </c>
      <c r="H34" s="16">
        <v>617</v>
      </c>
      <c r="I34" s="16">
        <v>386</v>
      </c>
      <c r="J34" s="16">
        <v>237</v>
      </c>
      <c r="K34" s="16">
        <v>146</v>
      </c>
      <c r="L34" s="16">
        <v>52</v>
      </c>
    </row>
    <row r="35" spans="2:12" ht="15" customHeight="1" x14ac:dyDescent="0.15">
      <c r="B35" s="24"/>
      <c r="C35" s="84"/>
      <c r="D35" s="25">
        <v>100</v>
      </c>
      <c r="E35" s="26">
        <v>12.3</v>
      </c>
      <c r="F35" s="27">
        <v>15.1</v>
      </c>
      <c r="G35" s="27">
        <v>25.3</v>
      </c>
      <c r="H35" s="27">
        <v>20.3</v>
      </c>
      <c r="I35" s="27">
        <v>12.7</v>
      </c>
      <c r="J35" s="27">
        <v>7.8</v>
      </c>
      <c r="K35" s="27">
        <v>4.8</v>
      </c>
      <c r="L35" s="27">
        <v>1.7</v>
      </c>
    </row>
    <row r="36" spans="2:12" ht="15" customHeight="1" x14ac:dyDescent="0.15">
      <c r="B36" s="32"/>
      <c r="C36" s="82" t="s">
        <v>408</v>
      </c>
      <c r="D36" s="14">
        <v>2409</v>
      </c>
      <c r="E36" s="15">
        <v>232</v>
      </c>
      <c r="F36" s="16">
        <v>313</v>
      </c>
      <c r="G36" s="16">
        <v>598</v>
      </c>
      <c r="H36" s="16">
        <v>514</v>
      </c>
      <c r="I36" s="16">
        <v>338</v>
      </c>
      <c r="J36" s="16">
        <v>225</v>
      </c>
      <c r="K36" s="16">
        <v>148</v>
      </c>
      <c r="L36" s="16">
        <v>41</v>
      </c>
    </row>
    <row r="37" spans="2:12" ht="15" customHeight="1" x14ac:dyDescent="0.15">
      <c r="B37" s="33"/>
      <c r="C37" s="82"/>
      <c r="D37" s="34">
        <v>100</v>
      </c>
      <c r="E37" s="35">
        <v>9.6</v>
      </c>
      <c r="F37" s="36">
        <v>13</v>
      </c>
      <c r="G37" s="36">
        <v>24.8</v>
      </c>
      <c r="H37" s="36">
        <v>21.3</v>
      </c>
      <c r="I37" s="36">
        <v>14</v>
      </c>
      <c r="J37" s="36">
        <v>9.3000000000000007</v>
      </c>
      <c r="K37" s="36">
        <v>6.1</v>
      </c>
      <c r="L37" s="36">
        <v>1.7</v>
      </c>
    </row>
    <row r="38" spans="2:12" ht="15" customHeight="1" x14ac:dyDescent="0.15">
      <c r="B38" s="20" t="s">
        <v>66</v>
      </c>
      <c r="C38" s="88" t="s">
        <v>67</v>
      </c>
      <c r="D38" s="21">
        <v>1258</v>
      </c>
      <c r="E38" s="22">
        <v>560</v>
      </c>
      <c r="F38" s="23">
        <v>326</v>
      </c>
      <c r="G38" s="23">
        <v>216</v>
      </c>
      <c r="H38" s="23">
        <v>64</v>
      </c>
      <c r="I38" s="23">
        <v>23</v>
      </c>
      <c r="J38" s="23">
        <v>9</v>
      </c>
      <c r="K38" s="23">
        <v>12</v>
      </c>
      <c r="L38" s="23">
        <v>48</v>
      </c>
    </row>
    <row r="39" spans="2:12" ht="15" customHeight="1" x14ac:dyDescent="0.15">
      <c r="B39" s="24"/>
      <c r="C39" s="89"/>
      <c r="D39" s="25">
        <v>100</v>
      </c>
      <c r="E39" s="26">
        <v>44.5</v>
      </c>
      <c r="F39" s="27">
        <v>25.9</v>
      </c>
      <c r="G39" s="27">
        <v>17.2</v>
      </c>
      <c r="H39" s="27">
        <v>5.0999999999999996</v>
      </c>
      <c r="I39" s="27">
        <v>1.8</v>
      </c>
      <c r="J39" s="27">
        <v>0.7</v>
      </c>
      <c r="K39" s="27">
        <v>1</v>
      </c>
      <c r="L39" s="27">
        <v>3.8</v>
      </c>
    </row>
    <row r="40" spans="2:12" ht="15" customHeight="1" x14ac:dyDescent="0.15">
      <c r="B40" s="24"/>
      <c r="C40" s="90" t="s">
        <v>68</v>
      </c>
      <c r="D40" s="14">
        <v>1359</v>
      </c>
      <c r="E40" s="15">
        <v>457</v>
      </c>
      <c r="F40" s="16">
        <v>394</v>
      </c>
      <c r="G40" s="16">
        <v>304</v>
      </c>
      <c r="H40" s="16">
        <v>112</v>
      </c>
      <c r="I40" s="16">
        <v>38</v>
      </c>
      <c r="J40" s="16">
        <v>13</v>
      </c>
      <c r="K40" s="16">
        <v>9</v>
      </c>
      <c r="L40" s="16">
        <v>32</v>
      </c>
    </row>
    <row r="41" spans="2:12" ht="15" customHeight="1" x14ac:dyDescent="0.15">
      <c r="B41" s="24"/>
      <c r="C41" s="89"/>
      <c r="D41" s="25">
        <v>100</v>
      </c>
      <c r="E41" s="26">
        <v>33.6</v>
      </c>
      <c r="F41" s="27">
        <v>29</v>
      </c>
      <c r="G41" s="27">
        <v>22.4</v>
      </c>
      <c r="H41" s="27">
        <v>8.1999999999999993</v>
      </c>
      <c r="I41" s="27">
        <v>2.8</v>
      </c>
      <c r="J41" s="27">
        <v>1</v>
      </c>
      <c r="K41" s="27">
        <v>0.7</v>
      </c>
      <c r="L41" s="27">
        <v>2.4</v>
      </c>
    </row>
    <row r="42" spans="2:12" ht="15" customHeight="1" x14ac:dyDescent="0.15">
      <c r="B42" s="24"/>
      <c r="C42" s="86" t="s">
        <v>69</v>
      </c>
      <c r="D42" s="14">
        <v>12636</v>
      </c>
      <c r="E42" s="15">
        <v>1587</v>
      </c>
      <c r="F42" s="16">
        <v>2162</v>
      </c>
      <c r="G42" s="16">
        <v>3202</v>
      </c>
      <c r="H42" s="16">
        <v>2550</v>
      </c>
      <c r="I42" s="16">
        <v>1495</v>
      </c>
      <c r="J42" s="16">
        <v>923</v>
      </c>
      <c r="K42" s="16">
        <v>533</v>
      </c>
      <c r="L42" s="16">
        <v>184</v>
      </c>
    </row>
    <row r="43" spans="2:12" ht="15" customHeight="1" x14ac:dyDescent="0.15">
      <c r="B43" s="28"/>
      <c r="C43" s="91"/>
      <c r="D43" s="17">
        <v>100</v>
      </c>
      <c r="E43" s="18">
        <v>12.6</v>
      </c>
      <c r="F43" s="19">
        <v>17.100000000000001</v>
      </c>
      <c r="G43" s="19">
        <v>25.3</v>
      </c>
      <c r="H43" s="19">
        <v>20.2</v>
      </c>
      <c r="I43" s="19">
        <v>11.8</v>
      </c>
      <c r="J43" s="19">
        <v>7.3</v>
      </c>
      <c r="K43" s="19">
        <v>4.2</v>
      </c>
      <c r="L43" s="19">
        <v>1.5</v>
      </c>
    </row>
    <row r="44" spans="2:12" ht="15" customHeight="1" x14ac:dyDescent="0.15">
      <c r="B44" s="20" t="s">
        <v>70</v>
      </c>
      <c r="C44" s="88" t="s">
        <v>496</v>
      </c>
      <c r="D44" s="21">
        <v>567</v>
      </c>
      <c r="E44" s="22">
        <v>92</v>
      </c>
      <c r="F44" s="23">
        <v>86</v>
      </c>
      <c r="G44" s="23">
        <v>189</v>
      </c>
      <c r="H44" s="23">
        <v>99</v>
      </c>
      <c r="I44" s="23">
        <v>53</v>
      </c>
      <c r="J44" s="23">
        <v>22</v>
      </c>
      <c r="K44" s="23">
        <v>10</v>
      </c>
      <c r="L44" s="23">
        <v>16</v>
      </c>
    </row>
    <row r="45" spans="2:12" ht="15" customHeight="1" x14ac:dyDescent="0.15">
      <c r="B45" s="24"/>
      <c r="C45" s="89"/>
      <c r="D45" s="25">
        <v>100</v>
      </c>
      <c r="E45" s="26">
        <v>16.2</v>
      </c>
      <c r="F45" s="27">
        <v>15.2</v>
      </c>
      <c r="G45" s="27">
        <v>33.299999999999997</v>
      </c>
      <c r="H45" s="27">
        <v>17.5</v>
      </c>
      <c r="I45" s="27">
        <v>9.3000000000000007</v>
      </c>
      <c r="J45" s="27">
        <v>3.9</v>
      </c>
      <c r="K45" s="27">
        <v>1.8</v>
      </c>
      <c r="L45" s="27">
        <v>2.8</v>
      </c>
    </row>
    <row r="46" spans="2:12" ht="15" customHeight="1" x14ac:dyDescent="0.15">
      <c r="B46" s="24"/>
      <c r="C46" s="86" t="s">
        <v>480</v>
      </c>
      <c r="D46" s="14">
        <v>8280</v>
      </c>
      <c r="E46" s="15">
        <v>1486</v>
      </c>
      <c r="F46" s="16">
        <v>1462</v>
      </c>
      <c r="G46" s="16">
        <v>2171</v>
      </c>
      <c r="H46" s="16">
        <v>1517</v>
      </c>
      <c r="I46" s="16">
        <v>814</v>
      </c>
      <c r="J46" s="16">
        <v>459</v>
      </c>
      <c r="K46" s="16">
        <v>237</v>
      </c>
      <c r="L46" s="16">
        <v>134</v>
      </c>
    </row>
    <row r="47" spans="2:12" ht="15" customHeight="1" x14ac:dyDescent="0.15">
      <c r="B47" s="24"/>
      <c r="C47" s="89"/>
      <c r="D47" s="25">
        <v>100</v>
      </c>
      <c r="E47" s="26">
        <v>17.899999999999999</v>
      </c>
      <c r="F47" s="27">
        <v>17.7</v>
      </c>
      <c r="G47" s="27">
        <v>26.2</v>
      </c>
      <c r="H47" s="27">
        <v>18.3</v>
      </c>
      <c r="I47" s="27">
        <v>9.8000000000000007</v>
      </c>
      <c r="J47" s="27">
        <v>5.5</v>
      </c>
      <c r="K47" s="27">
        <v>2.9</v>
      </c>
      <c r="L47" s="27">
        <v>1.6</v>
      </c>
    </row>
    <row r="48" spans="2:12" ht="15" customHeight="1" x14ac:dyDescent="0.15">
      <c r="B48" s="24"/>
      <c r="C48" s="86" t="s">
        <v>484</v>
      </c>
      <c r="D48" s="14">
        <v>4863</v>
      </c>
      <c r="E48" s="15">
        <v>862</v>
      </c>
      <c r="F48" s="16">
        <v>1091</v>
      </c>
      <c r="G48" s="16">
        <v>1087</v>
      </c>
      <c r="H48" s="16">
        <v>822</v>
      </c>
      <c r="I48" s="16">
        <v>476</v>
      </c>
      <c r="J48" s="16">
        <v>278</v>
      </c>
      <c r="K48" s="16">
        <v>162</v>
      </c>
      <c r="L48" s="16">
        <v>85</v>
      </c>
    </row>
    <row r="49" spans="2:12" ht="15" customHeight="1" x14ac:dyDescent="0.15">
      <c r="B49" s="24"/>
      <c r="C49" s="89"/>
      <c r="D49" s="25">
        <v>100</v>
      </c>
      <c r="E49" s="26">
        <v>17.7</v>
      </c>
      <c r="F49" s="27">
        <v>22.4</v>
      </c>
      <c r="G49" s="27">
        <v>22.4</v>
      </c>
      <c r="H49" s="27">
        <v>16.899999999999999</v>
      </c>
      <c r="I49" s="27">
        <v>9.8000000000000007</v>
      </c>
      <c r="J49" s="27">
        <v>5.7</v>
      </c>
      <c r="K49" s="27">
        <v>3.3</v>
      </c>
      <c r="L49" s="27">
        <v>1.7</v>
      </c>
    </row>
    <row r="50" spans="2:12" ht="15" customHeight="1" x14ac:dyDescent="0.15">
      <c r="B50" s="24"/>
      <c r="C50" s="86" t="s">
        <v>461</v>
      </c>
      <c r="D50" s="14">
        <v>1583</v>
      </c>
      <c r="E50" s="15">
        <v>207</v>
      </c>
      <c r="F50" s="16">
        <v>281</v>
      </c>
      <c r="G50" s="16">
        <v>291</v>
      </c>
      <c r="H50" s="16">
        <v>287</v>
      </c>
      <c r="I50" s="16">
        <v>192</v>
      </c>
      <c r="J50" s="16">
        <v>171</v>
      </c>
      <c r="K50" s="16">
        <v>122</v>
      </c>
      <c r="L50" s="16">
        <v>32</v>
      </c>
    </row>
    <row r="51" spans="2:12" ht="15" customHeight="1" x14ac:dyDescent="0.15">
      <c r="B51" s="28"/>
      <c r="C51" s="91"/>
      <c r="D51" s="17">
        <v>100</v>
      </c>
      <c r="E51" s="18">
        <v>13.1</v>
      </c>
      <c r="F51" s="19">
        <v>17.8</v>
      </c>
      <c r="G51" s="19">
        <v>18.399999999999999</v>
      </c>
      <c r="H51" s="19">
        <v>18.100000000000001</v>
      </c>
      <c r="I51" s="19">
        <v>12.1</v>
      </c>
      <c r="J51" s="19">
        <v>10.8</v>
      </c>
      <c r="K51" s="19">
        <v>7.7</v>
      </c>
      <c r="L51" s="19">
        <v>2</v>
      </c>
    </row>
    <row r="52" spans="2:12" ht="15" customHeight="1" x14ac:dyDescent="0.15">
      <c r="B52" s="20" t="s">
        <v>75</v>
      </c>
      <c r="C52" s="87" t="s">
        <v>76</v>
      </c>
      <c r="D52" s="21">
        <v>2981</v>
      </c>
      <c r="E52" s="22">
        <v>587</v>
      </c>
      <c r="F52" s="23">
        <v>563</v>
      </c>
      <c r="G52" s="23">
        <v>742</v>
      </c>
      <c r="H52" s="23">
        <v>436</v>
      </c>
      <c r="I52" s="23">
        <v>256</v>
      </c>
      <c r="J52" s="23">
        <v>159</v>
      </c>
      <c r="K52" s="23">
        <v>143</v>
      </c>
      <c r="L52" s="23">
        <v>95</v>
      </c>
    </row>
    <row r="53" spans="2:12" ht="15" customHeight="1" x14ac:dyDescent="0.15">
      <c r="B53" s="24"/>
      <c r="C53" s="84"/>
      <c r="D53" s="25">
        <v>100</v>
      </c>
      <c r="E53" s="26">
        <v>19.7</v>
      </c>
      <c r="F53" s="27">
        <v>18.899999999999999</v>
      </c>
      <c r="G53" s="27">
        <v>24.9</v>
      </c>
      <c r="H53" s="27">
        <v>14.6</v>
      </c>
      <c r="I53" s="27">
        <v>8.6</v>
      </c>
      <c r="J53" s="27">
        <v>5.3</v>
      </c>
      <c r="K53" s="27">
        <v>4.8</v>
      </c>
      <c r="L53" s="27">
        <v>3.2</v>
      </c>
    </row>
    <row r="54" spans="2:12" ht="15" customHeight="1" x14ac:dyDescent="0.15">
      <c r="B54" s="24"/>
      <c r="C54" s="83" t="s">
        <v>77</v>
      </c>
      <c r="D54" s="29">
        <v>1946</v>
      </c>
      <c r="E54" s="30">
        <v>244</v>
      </c>
      <c r="F54" s="31">
        <v>459</v>
      </c>
      <c r="G54" s="31">
        <v>484</v>
      </c>
      <c r="H54" s="31">
        <v>400</v>
      </c>
      <c r="I54" s="31">
        <v>220</v>
      </c>
      <c r="J54" s="31">
        <v>88</v>
      </c>
      <c r="K54" s="31">
        <v>38</v>
      </c>
      <c r="L54" s="31">
        <v>13</v>
      </c>
    </row>
    <row r="55" spans="2:12" ht="15" customHeight="1" x14ac:dyDescent="0.15">
      <c r="B55" s="24"/>
      <c r="C55" s="84"/>
      <c r="D55" s="25">
        <v>100</v>
      </c>
      <c r="E55" s="26">
        <v>12.5</v>
      </c>
      <c r="F55" s="27">
        <v>23.6</v>
      </c>
      <c r="G55" s="27">
        <v>24.9</v>
      </c>
      <c r="H55" s="27">
        <v>20.6</v>
      </c>
      <c r="I55" s="27">
        <v>11.3</v>
      </c>
      <c r="J55" s="27">
        <v>4.5</v>
      </c>
      <c r="K55" s="27">
        <v>2</v>
      </c>
      <c r="L55" s="27">
        <v>0.7</v>
      </c>
    </row>
    <row r="56" spans="2:12" ht="15" customHeight="1" x14ac:dyDescent="0.15">
      <c r="B56" s="24"/>
      <c r="C56" s="82" t="s">
        <v>78</v>
      </c>
      <c r="D56" s="14">
        <v>854</v>
      </c>
      <c r="E56" s="15">
        <v>158</v>
      </c>
      <c r="F56" s="16">
        <v>142</v>
      </c>
      <c r="G56" s="16">
        <v>252</v>
      </c>
      <c r="H56" s="16">
        <v>149</v>
      </c>
      <c r="I56" s="16">
        <v>76</v>
      </c>
      <c r="J56" s="16">
        <v>55</v>
      </c>
      <c r="K56" s="16">
        <v>21</v>
      </c>
      <c r="L56" s="16">
        <v>1</v>
      </c>
    </row>
    <row r="57" spans="2:12" ht="15" customHeight="1" x14ac:dyDescent="0.15">
      <c r="B57" s="24"/>
      <c r="C57" s="84"/>
      <c r="D57" s="25">
        <v>100</v>
      </c>
      <c r="E57" s="26">
        <v>18.5</v>
      </c>
      <c r="F57" s="27">
        <v>16.600000000000001</v>
      </c>
      <c r="G57" s="27">
        <v>29.5</v>
      </c>
      <c r="H57" s="27">
        <v>17.399999999999999</v>
      </c>
      <c r="I57" s="27">
        <v>8.9</v>
      </c>
      <c r="J57" s="27">
        <v>6.4</v>
      </c>
      <c r="K57" s="27">
        <v>2.5</v>
      </c>
      <c r="L57" s="27">
        <v>0.1</v>
      </c>
    </row>
    <row r="58" spans="2:12" ht="15" customHeight="1" x14ac:dyDescent="0.15">
      <c r="B58" s="24"/>
      <c r="C58" s="82" t="s">
        <v>79</v>
      </c>
      <c r="D58" s="14">
        <v>1311</v>
      </c>
      <c r="E58" s="15">
        <v>227</v>
      </c>
      <c r="F58" s="16">
        <v>259</v>
      </c>
      <c r="G58" s="16">
        <v>342</v>
      </c>
      <c r="H58" s="16">
        <v>238</v>
      </c>
      <c r="I58" s="16">
        <v>128</v>
      </c>
      <c r="J58" s="16">
        <v>67</v>
      </c>
      <c r="K58" s="16">
        <v>26</v>
      </c>
      <c r="L58" s="16">
        <v>24</v>
      </c>
    </row>
    <row r="59" spans="2:12" ht="15" customHeight="1" x14ac:dyDescent="0.15">
      <c r="B59" s="24"/>
      <c r="C59" s="84"/>
      <c r="D59" s="25">
        <v>100</v>
      </c>
      <c r="E59" s="26">
        <v>17.3</v>
      </c>
      <c r="F59" s="27">
        <v>19.8</v>
      </c>
      <c r="G59" s="27">
        <v>26.1</v>
      </c>
      <c r="H59" s="27">
        <v>18.2</v>
      </c>
      <c r="I59" s="27">
        <v>9.8000000000000007</v>
      </c>
      <c r="J59" s="27">
        <v>5.0999999999999996</v>
      </c>
      <c r="K59" s="27">
        <v>2</v>
      </c>
      <c r="L59" s="27">
        <v>1.8</v>
      </c>
    </row>
    <row r="60" spans="2:12" ht="15" customHeight="1" x14ac:dyDescent="0.15">
      <c r="B60" s="24"/>
      <c r="C60" s="82" t="s">
        <v>80</v>
      </c>
      <c r="D60" s="14">
        <v>1783</v>
      </c>
      <c r="E60" s="15">
        <v>471</v>
      </c>
      <c r="F60" s="16">
        <v>333</v>
      </c>
      <c r="G60" s="16">
        <v>425</v>
      </c>
      <c r="H60" s="16">
        <v>246</v>
      </c>
      <c r="I60" s="16">
        <v>143</v>
      </c>
      <c r="J60" s="16">
        <v>87</v>
      </c>
      <c r="K60" s="16">
        <v>57</v>
      </c>
      <c r="L60" s="16">
        <v>21</v>
      </c>
    </row>
    <row r="61" spans="2:12" ht="15" customHeight="1" x14ac:dyDescent="0.15">
      <c r="B61" s="24"/>
      <c r="C61" s="84"/>
      <c r="D61" s="25">
        <v>100</v>
      </c>
      <c r="E61" s="26">
        <v>26.4</v>
      </c>
      <c r="F61" s="27">
        <v>18.7</v>
      </c>
      <c r="G61" s="27">
        <v>23.8</v>
      </c>
      <c r="H61" s="27">
        <v>13.8</v>
      </c>
      <c r="I61" s="27">
        <v>8</v>
      </c>
      <c r="J61" s="27">
        <v>4.9000000000000004</v>
      </c>
      <c r="K61" s="27">
        <v>3.2</v>
      </c>
      <c r="L61" s="27">
        <v>1.2</v>
      </c>
    </row>
    <row r="62" spans="2:12" ht="15" customHeight="1" x14ac:dyDescent="0.15">
      <c r="B62" s="24"/>
      <c r="C62" s="82" t="s">
        <v>81</v>
      </c>
      <c r="D62" s="14">
        <v>1234</v>
      </c>
      <c r="E62" s="15">
        <v>154</v>
      </c>
      <c r="F62" s="16">
        <v>208</v>
      </c>
      <c r="G62" s="16">
        <v>304</v>
      </c>
      <c r="H62" s="16">
        <v>282</v>
      </c>
      <c r="I62" s="16">
        <v>161</v>
      </c>
      <c r="J62" s="16">
        <v>75</v>
      </c>
      <c r="K62" s="16">
        <v>40</v>
      </c>
      <c r="L62" s="16">
        <v>10</v>
      </c>
    </row>
    <row r="63" spans="2:12" ht="15" customHeight="1" x14ac:dyDescent="0.15">
      <c r="B63" s="24"/>
      <c r="C63" s="84"/>
      <c r="D63" s="25">
        <v>100</v>
      </c>
      <c r="E63" s="26">
        <v>12.5</v>
      </c>
      <c r="F63" s="27">
        <v>16.899999999999999</v>
      </c>
      <c r="G63" s="27">
        <v>24.6</v>
      </c>
      <c r="H63" s="27">
        <v>22.9</v>
      </c>
      <c r="I63" s="27">
        <v>13</v>
      </c>
      <c r="J63" s="27">
        <v>6.1</v>
      </c>
      <c r="K63" s="27">
        <v>3.2</v>
      </c>
      <c r="L63" s="27">
        <v>0.8</v>
      </c>
    </row>
    <row r="64" spans="2:12" ht="15" customHeight="1" x14ac:dyDescent="0.15">
      <c r="B64" s="24"/>
      <c r="C64" s="82" t="s">
        <v>82</v>
      </c>
      <c r="D64" s="14">
        <v>2253</v>
      </c>
      <c r="E64" s="15">
        <v>422</v>
      </c>
      <c r="F64" s="16">
        <v>455</v>
      </c>
      <c r="G64" s="16">
        <v>486</v>
      </c>
      <c r="H64" s="16">
        <v>379</v>
      </c>
      <c r="I64" s="16">
        <v>252</v>
      </c>
      <c r="J64" s="16">
        <v>144</v>
      </c>
      <c r="K64" s="16">
        <v>86</v>
      </c>
      <c r="L64" s="16">
        <v>29</v>
      </c>
    </row>
    <row r="65" spans="2:12" ht="15" customHeight="1" x14ac:dyDescent="0.15">
      <c r="B65" s="24"/>
      <c r="C65" s="84"/>
      <c r="D65" s="25">
        <v>100</v>
      </c>
      <c r="E65" s="26">
        <v>18.7</v>
      </c>
      <c r="F65" s="27">
        <v>20.2</v>
      </c>
      <c r="G65" s="27">
        <v>21.6</v>
      </c>
      <c r="H65" s="27">
        <v>16.8</v>
      </c>
      <c r="I65" s="27">
        <v>11.2</v>
      </c>
      <c r="J65" s="27">
        <v>6.4</v>
      </c>
      <c r="K65" s="27">
        <v>3.8</v>
      </c>
      <c r="L65" s="27">
        <v>1.3</v>
      </c>
    </row>
    <row r="66" spans="2:12" ht="15" customHeight="1" x14ac:dyDescent="0.15">
      <c r="B66" s="24"/>
      <c r="C66" s="82" t="s">
        <v>83</v>
      </c>
      <c r="D66" s="14">
        <v>1209</v>
      </c>
      <c r="E66" s="15">
        <v>185</v>
      </c>
      <c r="F66" s="16">
        <v>149</v>
      </c>
      <c r="G66" s="16">
        <v>285</v>
      </c>
      <c r="H66" s="16">
        <v>198</v>
      </c>
      <c r="I66" s="16">
        <v>148</v>
      </c>
      <c r="J66" s="16">
        <v>141</v>
      </c>
      <c r="K66" s="16">
        <v>88</v>
      </c>
      <c r="L66" s="16">
        <v>15</v>
      </c>
    </row>
    <row r="67" spans="2:12" ht="15" customHeight="1" x14ac:dyDescent="0.15">
      <c r="B67" s="24"/>
      <c r="C67" s="84"/>
      <c r="D67" s="25">
        <v>100</v>
      </c>
      <c r="E67" s="26">
        <v>15.3</v>
      </c>
      <c r="F67" s="27">
        <v>12.3</v>
      </c>
      <c r="G67" s="27">
        <v>23.6</v>
      </c>
      <c r="H67" s="27">
        <v>16.399999999999999</v>
      </c>
      <c r="I67" s="27">
        <v>12.2</v>
      </c>
      <c r="J67" s="27">
        <v>11.7</v>
      </c>
      <c r="K67" s="27">
        <v>7.3</v>
      </c>
      <c r="L67" s="27">
        <v>1.2</v>
      </c>
    </row>
    <row r="68" spans="2:12" ht="15" customHeight="1" x14ac:dyDescent="0.15">
      <c r="B68" s="24"/>
      <c r="C68" s="82" t="s">
        <v>84</v>
      </c>
      <c r="D68" s="14">
        <v>2351</v>
      </c>
      <c r="E68" s="15">
        <v>302</v>
      </c>
      <c r="F68" s="16">
        <v>432</v>
      </c>
      <c r="G68" s="16">
        <v>521</v>
      </c>
      <c r="H68" s="16">
        <v>489</v>
      </c>
      <c r="I68" s="16">
        <v>239</v>
      </c>
      <c r="J68" s="16">
        <v>192</v>
      </c>
      <c r="K68" s="16">
        <v>103</v>
      </c>
      <c r="L68" s="16">
        <v>73</v>
      </c>
    </row>
    <row r="69" spans="2:12" ht="15" customHeight="1" x14ac:dyDescent="0.15">
      <c r="B69" s="28"/>
      <c r="C69" s="85"/>
      <c r="D69" s="17">
        <v>100</v>
      </c>
      <c r="E69" s="18">
        <v>12.8</v>
      </c>
      <c r="F69" s="19">
        <v>18.399999999999999</v>
      </c>
      <c r="G69" s="19">
        <v>22.2</v>
      </c>
      <c r="H69" s="19">
        <v>20.8</v>
      </c>
      <c r="I69" s="19">
        <v>10.199999999999999</v>
      </c>
      <c r="J69" s="19">
        <v>8.1999999999999993</v>
      </c>
      <c r="K69" s="19">
        <v>4.4000000000000004</v>
      </c>
      <c r="L69" s="19">
        <v>3.1</v>
      </c>
    </row>
    <row r="70" spans="2:12" ht="15" customHeight="1" x14ac:dyDescent="0.15">
      <c r="B70" s="20" t="s">
        <v>85</v>
      </c>
      <c r="C70" s="88" t="s">
        <v>86</v>
      </c>
      <c r="D70" s="21">
        <v>2750</v>
      </c>
      <c r="E70" s="22">
        <v>2750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5" customHeight="1" x14ac:dyDescent="0.15">
      <c r="B71" s="24"/>
      <c r="C71" s="89"/>
      <c r="D71" s="25">
        <v>100</v>
      </c>
      <c r="E71" s="26">
        <v>100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2:12" ht="15" customHeight="1" x14ac:dyDescent="0.15">
      <c r="B72" s="24"/>
      <c r="C72" s="86" t="s">
        <v>87</v>
      </c>
      <c r="D72" s="14">
        <v>3000</v>
      </c>
      <c r="E72" s="15">
        <v>0</v>
      </c>
      <c r="F72" s="16">
        <v>3000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</row>
    <row r="73" spans="2:12" ht="15" customHeight="1" x14ac:dyDescent="0.15">
      <c r="B73" s="24"/>
      <c r="C73" s="89"/>
      <c r="D73" s="25">
        <v>100</v>
      </c>
      <c r="E73" s="26">
        <v>0</v>
      </c>
      <c r="F73" s="27">
        <v>100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2:12" ht="15" customHeight="1" x14ac:dyDescent="0.15">
      <c r="B74" s="24"/>
      <c r="C74" s="86" t="s">
        <v>88</v>
      </c>
      <c r="D74" s="14">
        <v>3841</v>
      </c>
      <c r="E74" s="15">
        <v>0</v>
      </c>
      <c r="F74" s="16">
        <v>0</v>
      </c>
      <c r="G74" s="16">
        <v>3841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5" customHeight="1" x14ac:dyDescent="0.15">
      <c r="B75" s="24"/>
      <c r="C75" s="89"/>
      <c r="D75" s="25">
        <v>100</v>
      </c>
      <c r="E75" s="26">
        <v>0</v>
      </c>
      <c r="F75" s="27">
        <v>0</v>
      </c>
      <c r="G75" s="27">
        <v>100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2:12" ht="15" customHeight="1" x14ac:dyDescent="0.15">
      <c r="B76" s="24"/>
      <c r="C76" s="86" t="s">
        <v>89</v>
      </c>
      <c r="D76" s="14">
        <v>2817</v>
      </c>
      <c r="E76" s="15">
        <v>0</v>
      </c>
      <c r="F76" s="16">
        <v>0</v>
      </c>
      <c r="G76" s="16">
        <v>0</v>
      </c>
      <c r="H76" s="16">
        <v>2817</v>
      </c>
      <c r="I76" s="16">
        <v>0</v>
      </c>
      <c r="J76" s="16">
        <v>0</v>
      </c>
      <c r="K76" s="16">
        <v>0</v>
      </c>
      <c r="L76" s="16">
        <v>0</v>
      </c>
    </row>
    <row r="77" spans="2:12" ht="15" customHeight="1" x14ac:dyDescent="0.15">
      <c r="B77" s="24"/>
      <c r="C77" s="89"/>
      <c r="D77" s="25">
        <v>100</v>
      </c>
      <c r="E77" s="26">
        <v>0</v>
      </c>
      <c r="F77" s="27">
        <v>0</v>
      </c>
      <c r="G77" s="27">
        <v>0</v>
      </c>
      <c r="H77" s="27">
        <v>100</v>
      </c>
      <c r="I77" s="27">
        <v>0</v>
      </c>
      <c r="J77" s="27">
        <v>0</v>
      </c>
      <c r="K77" s="27">
        <v>0</v>
      </c>
      <c r="L77" s="27">
        <v>0</v>
      </c>
    </row>
    <row r="78" spans="2:12" ht="15" customHeight="1" x14ac:dyDescent="0.15">
      <c r="B78" s="24"/>
      <c r="C78" s="86" t="s">
        <v>90</v>
      </c>
      <c r="D78" s="14">
        <v>1623</v>
      </c>
      <c r="E78" s="15">
        <v>0</v>
      </c>
      <c r="F78" s="16">
        <v>0</v>
      </c>
      <c r="G78" s="16">
        <v>0</v>
      </c>
      <c r="H78" s="16">
        <v>0</v>
      </c>
      <c r="I78" s="16">
        <v>1623</v>
      </c>
      <c r="J78" s="16">
        <v>0</v>
      </c>
      <c r="K78" s="16">
        <v>0</v>
      </c>
      <c r="L78" s="16">
        <v>0</v>
      </c>
    </row>
    <row r="79" spans="2:12" ht="15" customHeight="1" x14ac:dyDescent="0.15">
      <c r="B79" s="24"/>
      <c r="C79" s="89"/>
      <c r="D79" s="25">
        <v>100</v>
      </c>
      <c r="E79" s="26">
        <v>0</v>
      </c>
      <c r="F79" s="27">
        <v>0</v>
      </c>
      <c r="G79" s="27">
        <v>0</v>
      </c>
      <c r="H79" s="27">
        <v>0</v>
      </c>
      <c r="I79" s="27">
        <v>100</v>
      </c>
      <c r="J79" s="27">
        <v>0</v>
      </c>
      <c r="K79" s="27">
        <v>0</v>
      </c>
      <c r="L79" s="27">
        <v>0</v>
      </c>
    </row>
    <row r="80" spans="2:12" ht="15" customHeight="1" x14ac:dyDescent="0.15">
      <c r="B80" s="24"/>
      <c r="C80" s="86" t="s">
        <v>91</v>
      </c>
      <c r="D80" s="14">
        <v>1008</v>
      </c>
      <c r="E80" s="15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1008</v>
      </c>
      <c r="K80" s="16">
        <v>0</v>
      </c>
      <c r="L80" s="16">
        <v>0</v>
      </c>
    </row>
    <row r="81" spans="2:12" ht="15" customHeight="1" x14ac:dyDescent="0.15">
      <c r="B81" s="24"/>
      <c r="C81" s="89"/>
      <c r="D81" s="25">
        <v>100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100</v>
      </c>
      <c r="K81" s="27">
        <v>0</v>
      </c>
      <c r="L81" s="27">
        <v>0</v>
      </c>
    </row>
    <row r="82" spans="2:12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602</v>
      </c>
      <c r="L82" s="16">
        <v>0</v>
      </c>
    </row>
    <row r="83" spans="2:12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100</v>
      </c>
      <c r="L83" s="36">
        <v>0</v>
      </c>
    </row>
    <row r="84" spans="2:12" ht="15" customHeight="1" x14ac:dyDescent="0.15">
      <c r="B84" s="20" t="s">
        <v>93</v>
      </c>
      <c r="C84" s="87" t="s">
        <v>94</v>
      </c>
      <c r="D84" s="21">
        <v>3427</v>
      </c>
      <c r="E84" s="22">
        <v>1233</v>
      </c>
      <c r="F84" s="23">
        <v>1197</v>
      </c>
      <c r="G84" s="23">
        <v>321</v>
      </c>
      <c r="H84" s="23">
        <v>370</v>
      </c>
      <c r="I84" s="23">
        <v>165</v>
      </c>
      <c r="J84" s="23">
        <v>101</v>
      </c>
      <c r="K84" s="23">
        <v>33</v>
      </c>
      <c r="L84" s="23">
        <v>7</v>
      </c>
    </row>
    <row r="85" spans="2:12" ht="15" customHeight="1" x14ac:dyDescent="0.15">
      <c r="B85" s="24" t="s">
        <v>485</v>
      </c>
      <c r="C85" s="84"/>
      <c r="D85" s="25">
        <v>100</v>
      </c>
      <c r="E85" s="26">
        <v>36</v>
      </c>
      <c r="F85" s="27">
        <v>34.9</v>
      </c>
      <c r="G85" s="27">
        <v>9.4</v>
      </c>
      <c r="H85" s="27">
        <v>10.8</v>
      </c>
      <c r="I85" s="27">
        <v>4.8</v>
      </c>
      <c r="J85" s="27">
        <v>2.9</v>
      </c>
      <c r="K85" s="27">
        <v>1</v>
      </c>
      <c r="L85" s="27">
        <v>0.2</v>
      </c>
    </row>
    <row r="86" spans="2:12" ht="15" customHeight="1" x14ac:dyDescent="0.15">
      <c r="B86" s="24" t="s">
        <v>431</v>
      </c>
      <c r="C86" s="82" t="s">
        <v>481</v>
      </c>
      <c r="D86" s="14">
        <v>3344</v>
      </c>
      <c r="E86" s="15">
        <v>761</v>
      </c>
      <c r="F86" s="16">
        <v>1137</v>
      </c>
      <c r="G86" s="16">
        <v>649</v>
      </c>
      <c r="H86" s="16">
        <v>443</v>
      </c>
      <c r="I86" s="16">
        <v>216</v>
      </c>
      <c r="J86" s="16">
        <v>103</v>
      </c>
      <c r="K86" s="16">
        <v>26</v>
      </c>
      <c r="L86" s="16">
        <v>9</v>
      </c>
    </row>
    <row r="87" spans="2:12" ht="15" customHeight="1" x14ac:dyDescent="0.15">
      <c r="B87" s="24"/>
      <c r="C87" s="84"/>
      <c r="D87" s="25">
        <v>100</v>
      </c>
      <c r="E87" s="26">
        <v>22.8</v>
      </c>
      <c r="F87" s="27">
        <v>34</v>
      </c>
      <c r="G87" s="27">
        <v>19.399999999999999</v>
      </c>
      <c r="H87" s="27">
        <v>13.2</v>
      </c>
      <c r="I87" s="27">
        <v>6.5</v>
      </c>
      <c r="J87" s="27">
        <v>3.1</v>
      </c>
      <c r="K87" s="27">
        <v>0.8</v>
      </c>
      <c r="L87" s="27">
        <v>0.3</v>
      </c>
    </row>
    <row r="88" spans="2:12" ht="15" customHeight="1" x14ac:dyDescent="0.15">
      <c r="B88" s="24"/>
      <c r="C88" s="83" t="s">
        <v>487</v>
      </c>
      <c r="D88" s="29">
        <v>2063</v>
      </c>
      <c r="E88" s="30">
        <v>192</v>
      </c>
      <c r="F88" s="31">
        <v>210</v>
      </c>
      <c r="G88" s="31">
        <v>942</v>
      </c>
      <c r="H88" s="31">
        <v>430</v>
      </c>
      <c r="I88" s="31">
        <v>182</v>
      </c>
      <c r="J88" s="31">
        <v>79</v>
      </c>
      <c r="K88" s="31">
        <v>28</v>
      </c>
      <c r="L88" s="31">
        <v>0</v>
      </c>
    </row>
    <row r="89" spans="2:12" ht="15" customHeight="1" x14ac:dyDescent="0.15">
      <c r="B89" s="24"/>
      <c r="C89" s="84"/>
      <c r="D89" s="25">
        <v>100</v>
      </c>
      <c r="E89" s="26">
        <v>9.3000000000000007</v>
      </c>
      <c r="F89" s="27">
        <v>10.199999999999999</v>
      </c>
      <c r="G89" s="27">
        <v>45.7</v>
      </c>
      <c r="H89" s="27">
        <v>20.8</v>
      </c>
      <c r="I89" s="27">
        <v>8.8000000000000007</v>
      </c>
      <c r="J89" s="27">
        <v>3.8</v>
      </c>
      <c r="K89" s="27">
        <v>1.4</v>
      </c>
      <c r="L89" s="27">
        <v>0</v>
      </c>
    </row>
    <row r="90" spans="2:12" ht="15" customHeight="1" x14ac:dyDescent="0.15">
      <c r="B90" s="24"/>
      <c r="C90" s="82" t="s">
        <v>534</v>
      </c>
      <c r="D90" s="14">
        <v>3201</v>
      </c>
      <c r="E90" s="15">
        <v>172</v>
      </c>
      <c r="F90" s="16">
        <v>104</v>
      </c>
      <c r="G90" s="16">
        <v>1358</v>
      </c>
      <c r="H90" s="16">
        <v>925</v>
      </c>
      <c r="I90" s="16">
        <v>374</v>
      </c>
      <c r="J90" s="16">
        <v>197</v>
      </c>
      <c r="K90" s="16">
        <v>68</v>
      </c>
      <c r="L90" s="16">
        <v>3</v>
      </c>
    </row>
    <row r="91" spans="2:12" ht="15" customHeight="1" x14ac:dyDescent="0.15">
      <c r="B91" s="24"/>
      <c r="C91" s="84"/>
      <c r="D91" s="25">
        <v>100</v>
      </c>
      <c r="E91" s="26">
        <v>5.4</v>
      </c>
      <c r="F91" s="27">
        <v>3.2</v>
      </c>
      <c r="G91" s="27">
        <v>42.4</v>
      </c>
      <c r="H91" s="27">
        <v>28.9</v>
      </c>
      <c r="I91" s="27">
        <v>11.7</v>
      </c>
      <c r="J91" s="27">
        <v>6.2</v>
      </c>
      <c r="K91" s="27">
        <v>2.1</v>
      </c>
      <c r="L91" s="27">
        <v>0.1</v>
      </c>
    </row>
    <row r="92" spans="2:12" ht="15" customHeight="1" x14ac:dyDescent="0.15">
      <c r="B92" s="24"/>
      <c r="C92" s="82" t="s">
        <v>543</v>
      </c>
      <c r="D92" s="14">
        <v>1503</v>
      </c>
      <c r="E92" s="15">
        <v>28</v>
      </c>
      <c r="F92" s="16">
        <v>30</v>
      </c>
      <c r="G92" s="16">
        <v>237</v>
      </c>
      <c r="H92" s="16">
        <v>382</v>
      </c>
      <c r="I92" s="16">
        <v>414</v>
      </c>
      <c r="J92" s="16">
        <v>268</v>
      </c>
      <c r="K92" s="16">
        <v>143</v>
      </c>
      <c r="L92" s="16">
        <v>1</v>
      </c>
    </row>
    <row r="93" spans="2:12" ht="15" customHeight="1" x14ac:dyDescent="0.15">
      <c r="B93" s="24"/>
      <c r="C93" s="84"/>
      <c r="D93" s="25">
        <v>100</v>
      </c>
      <c r="E93" s="26">
        <v>1.9</v>
      </c>
      <c r="F93" s="27">
        <v>2</v>
      </c>
      <c r="G93" s="27">
        <v>15.8</v>
      </c>
      <c r="H93" s="27">
        <v>25.4</v>
      </c>
      <c r="I93" s="27">
        <v>27.5</v>
      </c>
      <c r="J93" s="27">
        <v>17.8</v>
      </c>
      <c r="K93" s="27">
        <v>9.5</v>
      </c>
      <c r="L93" s="27">
        <v>0.1</v>
      </c>
    </row>
    <row r="94" spans="2:12" ht="15" customHeight="1" x14ac:dyDescent="0.15">
      <c r="B94" s="24"/>
      <c r="C94" s="82" t="s">
        <v>457</v>
      </c>
      <c r="D94" s="14">
        <v>330</v>
      </c>
      <c r="E94" s="15">
        <v>3</v>
      </c>
      <c r="F94" s="16">
        <v>4</v>
      </c>
      <c r="G94" s="16">
        <v>44</v>
      </c>
      <c r="H94" s="16">
        <v>60</v>
      </c>
      <c r="I94" s="16">
        <v>77</v>
      </c>
      <c r="J94" s="16">
        <v>81</v>
      </c>
      <c r="K94" s="16">
        <v>60</v>
      </c>
      <c r="L94" s="16">
        <v>1</v>
      </c>
    </row>
    <row r="95" spans="2:12" ht="15" customHeight="1" x14ac:dyDescent="0.15">
      <c r="B95" s="24"/>
      <c r="C95" s="82"/>
      <c r="D95" s="34">
        <v>100</v>
      </c>
      <c r="E95" s="35">
        <v>0.9</v>
      </c>
      <c r="F95" s="36">
        <v>1.2</v>
      </c>
      <c r="G95" s="36">
        <v>13.3</v>
      </c>
      <c r="H95" s="36">
        <v>18.2</v>
      </c>
      <c r="I95" s="36">
        <v>23.3</v>
      </c>
      <c r="J95" s="36">
        <v>24.5</v>
      </c>
      <c r="K95" s="36">
        <v>18.2</v>
      </c>
      <c r="L95" s="36">
        <v>0.3</v>
      </c>
    </row>
    <row r="96" spans="2:12" ht="15" customHeight="1" x14ac:dyDescent="0.15">
      <c r="B96" s="24"/>
      <c r="C96" s="83" t="s">
        <v>437</v>
      </c>
      <c r="D96" s="29">
        <v>359</v>
      </c>
      <c r="E96" s="30">
        <v>4</v>
      </c>
      <c r="F96" s="31">
        <v>7</v>
      </c>
      <c r="G96" s="31">
        <v>22</v>
      </c>
      <c r="H96" s="31">
        <v>34</v>
      </c>
      <c r="I96" s="31">
        <v>56</v>
      </c>
      <c r="J96" s="31">
        <v>94</v>
      </c>
      <c r="K96" s="31">
        <v>142</v>
      </c>
      <c r="L96" s="31">
        <v>0</v>
      </c>
    </row>
    <row r="97" spans="2:12" ht="15" customHeight="1" x14ac:dyDescent="0.15">
      <c r="B97" s="24"/>
      <c r="C97" s="84"/>
      <c r="D97" s="25">
        <v>100</v>
      </c>
      <c r="E97" s="26">
        <v>1.1000000000000001</v>
      </c>
      <c r="F97" s="27">
        <v>1.9</v>
      </c>
      <c r="G97" s="27">
        <v>6.1</v>
      </c>
      <c r="H97" s="27">
        <v>9.5</v>
      </c>
      <c r="I97" s="27">
        <v>15.6</v>
      </c>
      <c r="J97" s="27">
        <v>26.2</v>
      </c>
      <c r="K97" s="27">
        <v>39.6</v>
      </c>
      <c r="L97" s="27">
        <v>0</v>
      </c>
    </row>
    <row r="98" spans="2:12" ht="15" customHeight="1" x14ac:dyDescent="0.15">
      <c r="B98" s="24"/>
      <c r="C98" s="82" t="s">
        <v>474</v>
      </c>
      <c r="D98" s="14">
        <v>47</v>
      </c>
      <c r="E98" s="15">
        <v>5</v>
      </c>
      <c r="F98" s="16">
        <v>0</v>
      </c>
      <c r="G98" s="16">
        <v>9</v>
      </c>
      <c r="H98" s="16">
        <v>4</v>
      </c>
      <c r="I98" s="16">
        <v>3</v>
      </c>
      <c r="J98" s="16">
        <v>9</v>
      </c>
      <c r="K98" s="16">
        <v>17</v>
      </c>
      <c r="L98" s="16">
        <v>0</v>
      </c>
    </row>
    <row r="99" spans="2:12" ht="15" customHeight="1" x14ac:dyDescent="0.15">
      <c r="B99" s="24"/>
      <c r="C99" s="84"/>
      <c r="D99" s="25">
        <v>100</v>
      </c>
      <c r="E99" s="26">
        <v>10.6</v>
      </c>
      <c r="F99" s="27">
        <v>0</v>
      </c>
      <c r="G99" s="27">
        <v>19.100000000000001</v>
      </c>
      <c r="H99" s="27">
        <v>8.5</v>
      </c>
      <c r="I99" s="27">
        <v>6.4</v>
      </c>
      <c r="J99" s="27">
        <v>19.100000000000001</v>
      </c>
      <c r="K99" s="27">
        <v>36.200000000000003</v>
      </c>
      <c r="L99" s="27">
        <v>0</v>
      </c>
    </row>
    <row r="100" spans="2:12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14</v>
      </c>
      <c r="G100" s="16">
        <v>10</v>
      </c>
      <c r="H100" s="16">
        <v>16</v>
      </c>
      <c r="I100" s="16">
        <v>9</v>
      </c>
      <c r="J100" s="16">
        <v>1</v>
      </c>
      <c r="K100" s="16">
        <v>1</v>
      </c>
      <c r="L100" s="16">
        <v>0</v>
      </c>
    </row>
    <row r="101" spans="2:12" ht="15" customHeight="1" x14ac:dyDescent="0.15">
      <c r="B101" s="28"/>
      <c r="C101" s="85"/>
      <c r="D101" s="17">
        <v>100</v>
      </c>
      <c r="E101" s="18">
        <v>1.9</v>
      </c>
      <c r="F101" s="19">
        <v>26.9</v>
      </c>
      <c r="G101" s="19">
        <v>19.2</v>
      </c>
      <c r="H101" s="19">
        <v>30.8</v>
      </c>
      <c r="I101" s="19">
        <v>17.3</v>
      </c>
      <c r="J101" s="19">
        <v>1.9</v>
      </c>
      <c r="K101" s="19">
        <v>1.9</v>
      </c>
      <c r="L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187" priority="4607" rank="1"/>
  </conditionalFormatting>
  <conditionalFormatting sqref="E11:L11">
    <cfRule type="top10" dxfId="186" priority="4608" rank="1"/>
  </conditionalFormatting>
  <conditionalFormatting sqref="E13:L13">
    <cfRule type="top10" dxfId="185" priority="4609" rank="1"/>
  </conditionalFormatting>
  <conditionalFormatting sqref="E15:L15">
    <cfRule type="top10" dxfId="184" priority="4610" rank="1"/>
  </conditionalFormatting>
  <conditionalFormatting sqref="E17:L17">
    <cfRule type="top10" dxfId="183" priority="4611" rank="1"/>
  </conditionalFormatting>
  <conditionalFormatting sqref="E19:L19">
    <cfRule type="top10" dxfId="182" priority="4612" rank="1"/>
  </conditionalFormatting>
  <conditionalFormatting sqref="E21:L21">
    <cfRule type="top10" dxfId="181" priority="4613" rank="1"/>
  </conditionalFormatting>
  <conditionalFormatting sqref="E23:L23">
    <cfRule type="top10" dxfId="180" priority="4614" rank="1"/>
  </conditionalFormatting>
  <conditionalFormatting sqref="E25:L25">
    <cfRule type="top10" dxfId="179" priority="4615" rank="1"/>
  </conditionalFormatting>
  <conditionalFormatting sqref="E27:L27">
    <cfRule type="top10" dxfId="178" priority="4616" rank="1"/>
  </conditionalFormatting>
  <conditionalFormatting sqref="E29:L29">
    <cfRule type="top10" dxfId="177" priority="4617" rank="1"/>
  </conditionalFormatting>
  <conditionalFormatting sqref="E31:L31">
    <cfRule type="top10" dxfId="176" priority="4618" rank="1"/>
  </conditionalFormatting>
  <conditionalFormatting sqref="E33:L33">
    <cfRule type="top10" dxfId="175" priority="4619" rank="1"/>
  </conditionalFormatting>
  <conditionalFormatting sqref="E35:L35">
    <cfRule type="top10" dxfId="174" priority="4620" rank="1"/>
  </conditionalFormatting>
  <conditionalFormatting sqref="E37:L37">
    <cfRule type="top10" dxfId="173" priority="4621" rank="1"/>
  </conditionalFormatting>
  <conditionalFormatting sqref="E39:L39">
    <cfRule type="top10" dxfId="172" priority="4622" rank="1"/>
  </conditionalFormatting>
  <conditionalFormatting sqref="E41:L41">
    <cfRule type="top10" dxfId="171" priority="4623" rank="1"/>
  </conditionalFormatting>
  <conditionalFormatting sqref="E43:L43">
    <cfRule type="top10" dxfId="170" priority="4624" rank="1"/>
  </conditionalFormatting>
  <conditionalFormatting sqref="E45:L45">
    <cfRule type="top10" dxfId="169" priority="4625" rank="1"/>
  </conditionalFormatting>
  <conditionalFormatting sqref="E47:L47">
    <cfRule type="top10" dxfId="168" priority="4626" rank="1"/>
  </conditionalFormatting>
  <conditionalFormatting sqref="E49:L49">
    <cfRule type="top10" dxfId="167" priority="4627" rank="1"/>
  </conditionalFormatting>
  <conditionalFormatting sqref="E51:L51">
    <cfRule type="top10" dxfId="166" priority="4628" rank="1"/>
  </conditionalFormatting>
  <conditionalFormatting sqref="E53:L53">
    <cfRule type="top10" dxfId="165" priority="4629" rank="1"/>
  </conditionalFormatting>
  <conditionalFormatting sqref="E55:L55">
    <cfRule type="top10" dxfId="164" priority="4630" rank="1"/>
  </conditionalFormatting>
  <conditionalFormatting sqref="E57:L57">
    <cfRule type="top10" dxfId="163" priority="4631" rank="1"/>
  </conditionalFormatting>
  <conditionalFormatting sqref="E59:L59">
    <cfRule type="top10" dxfId="162" priority="4632" rank="1"/>
  </conditionalFormatting>
  <conditionalFormatting sqref="E61:L61">
    <cfRule type="top10" dxfId="161" priority="4633" rank="1"/>
  </conditionalFormatting>
  <conditionalFormatting sqref="E63:L63">
    <cfRule type="top10" dxfId="160" priority="4634" rank="1"/>
  </conditionalFormatting>
  <conditionalFormatting sqref="E65:L65">
    <cfRule type="top10" dxfId="159" priority="4635" rank="1"/>
  </conditionalFormatting>
  <conditionalFormatting sqref="E67:L67">
    <cfRule type="top10" dxfId="158" priority="4636" rank="1"/>
  </conditionalFormatting>
  <conditionalFormatting sqref="E69:L69">
    <cfRule type="top10" dxfId="157" priority="4637" rank="1"/>
  </conditionalFormatting>
  <conditionalFormatting sqref="E71:L71">
    <cfRule type="top10" dxfId="156" priority="4638" rank="1"/>
  </conditionalFormatting>
  <conditionalFormatting sqref="E73:L73">
    <cfRule type="top10" dxfId="155" priority="4639" rank="1"/>
  </conditionalFormatting>
  <conditionalFormatting sqref="E75:L75">
    <cfRule type="top10" dxfId="154" priority="4640" rank="1"/>
  </conditionalFormatting>
  <conditionalFormatting sqref="E77:L77">
    <cfRule type="top10" dxfId="153" priority="4641" rank="1"/>
  </conditionalFormatting>
  <conditionalFormatting sqref="E79:L79">
    <cfRule type="top10" dxfId="152" priority="4642" rank="1"/>
  </conditionalFormatting>
  <conditionalFormatting sqref="E81:L81">
    <cfRule type="top10" dxfId="151" priority="4643" rank="1"/>
  </conditionalFormatting>
  <conditionalFormatting sqref="E83:L83">
    <cfRule type="top10" dxfId="150" priority="4644" rank="1"/>
  </conditionalFormatting>
  <conditionalFormatting sqref="E85:L85">
    <cfRule type="top10" dxfId="149" priority="4645" rank="1"/>
  </conditionalFormatting>
  <conditionalFormatting sqref="E87:L87">
    <cfRule type="top10" dxfId="148" priority="4646" rank="1"/>
  </conditionalFormatting>
  <conditionalFormatting sqref="E89:L89">
    <cfRule type="top10" dxfId="147" priority="4647" rank="1"/>
  </conditionalFormatting>
  <conditionalFormatting sqref="E91:L91">
    <cfRule type="top10" dxfId="146" priority="4648" rank="1"/>
  </conditionalFormatting>
  <conditionalFormatting sqref="E93:L93">
    <cfRule type="top10" dxfId="145" priority="4649" rank="1"/>
  </conditionalFormatting>
  <conditionalFormatting sqref="E95:L95">
    <cfRule type="top10" dxfId="144" priority="4650" rank="1"/>
  </conditionalFormatting>
  <conditionalFormatting sqref="E97:L97">
    <cfRule type="top10" dxfId="143" priority="4651" rank="1"/>
  </conditionalFormatting>
  <conditionalFormatting sqref="E99:L99">
    <cfRule type="top10" dxfId="142" priority="4652" rank="1"/>
  </conditionalFormatting>
  <conditionalFormatting sqref="E101:L101">
    <cfRule type="top10" dxfId="141" priority="465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25</v>
      </c>
      <c r="F7" s="69" t="s">
        <v>26</v>
      </c>
      <c r="G7" s="69" t="s">
        <v>27</v>
      </c>
      <c r="H7" s="68" t="s">
        <v>28</v>
      </c>
      <c r="I7" s="69" t="s">
        <v>29</v>
      </c>
      <c r="J7" s="69" t="s">
        <v>726</v>
      </c>
      <c r="K7" s="69" t="s">
        <v>30</v>
      </c>
      <c r="L7" s="69" t="s">
        <v>31</v>
      </c>
      <c r="M7" s="69" t="s">
        <v>32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3427</v>
      </c>
      <c r="F8" s="16">
        <v>3344</v>
      </c>
      <c r="G8" s="16">
        <v>2063</v>
      </c>
      <c r="H8" s="16">
        <v>3201</v>
      </c>
      <c r="I8" s="16">
        <v>1503</v>
      </c>
      <c r="J8" s="16">
        <v>330</v>
      </c>
      <c r="K8" s="16">
        <v>359</v>
      </c>
      <c r="L8" s="16">
        <v>47</v>
      </c>
      <c r="M8" s="16">
        <v>52</v>
      </c>
      <c r="N8" s="16">
        <v>1596</v>
      </c>
    </row>
    <row r="9" spans="2:24" ht="15" customHeight="1" x14ac:dyDescent="0.15">
      <c r="B9" s="93"/>
      <c r="C9" s="91"/>
      <c r="D9" s="17">
        <v>100</v>
      </c>
      <c r="E9" s="18">
        <v>21.5</v>
      </c>
      <c r="F9" s="19">
        <v>21</v>
      </c>
      <c r="G9" s="19">
        <v>13</v>
      </c>
      <c r="H9" s="19">
        <v>20.100000000000001</v>
      </c>
      <c r="I9" s="19">
        <v>9.4</v>
      </c>
      <c r="J9" s="19">
        <v>2.1</v>
      </c>
      <c r="K9" s="19">
        <v>2.2999999999999998</v>
      </c>
      <c r="L9" s="19">
        <v>0.3</v>
      </c>
      <c r="M9" s="19">
        <v>0.3</v>
      </c>
      <c r="N9" s="19">
        <v>10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1038</v>
      </c>
      <c r="F10" s="23">
        <v>998</v>
      </c>
      <c r="G10" s="23">
        <v>613</v>
      </c>
      <c r="H10" s="23">
        <v>1010</v>
      </c>
      <c r="I10" s="23">
        <v>497</v>
      </c>
      <c r="J10" s="23">
        <v>120</v>
      </c>
      <c r="K10" s="23">
        <v>124</v>
      </c>
      <c r="L10" s="23">
        <v>15</v>
      </c>
      <c r="M10" s="23">
        <v>11</v>
      </c>
      <c r="N10" s="23">
        <v>519</v>
      </c>
    </row>
    <row r="11" spans="2:24" ht="15" customHeight="1" x14ac:dyDescent="0.15">
      <c r="B11" s="24"/>
      <c r="C11" s="89"/>
      <c r="D11" s="25">
        <v>100</v>
      </c>
      <c r="E11" s="26">
        <v>21</v>
      </c>
      <c r="F11" s="27">
        <v>20.2</v>
      </c>
      <c r="G11" s="27">
        <v>12.4</v>
      </c>
      <c r="H11" s="27">
        <v>20.399999999999999</v>
      </c>
      <c r="I11" s="27">
        <v>10.1</v>
      </c>
      <c r="J11" s="27">
        <v>2.4</v>
      </c>
      <c r="K11" s="27">
        <v>2.5</v>
      </c>
      <c r="L11" s="27">
        <v>0.3</v>
      </c>
      <c r="M11" s="27">
        <v>0.2</v>
      </c>
      <c r="N11" s="27">
        <v>10.5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2365</v>
      </c>
      <c r="F12" s="16">
        <v>2320</v>
      </c>
      <c r="G12" s="16">
        <v>1440</v>
      </c>
      <c r="H12" s="16">
        <v>2161</v>
      </c>
      <c r="I12" s="16">
        <v>998</v>
      </c>
      <c r="J12" s="16">
        <v>206</v>
      </c>
      <c r="K12" s="16">
        <v>235</v>
      </c>
      <c r="L12" s="16">
        <v>32</v>
      </c>
      <c r="M12" s="16">
        <v>41</v>
      </c>
      <c r="N12" s="16">
        <v>1044</v>
      </c>
    </row>
    <row r="13" spans="2:24" ht="15" customHeight="1" x14ac:dyDescent="0.15">
      <c r="B13" s="28"/>
      <c r="C13" s="91"/>
      <c r="D13" s="17">
        <v>100</v>
      </c>
      <c r="E13" s="18">
        <v>21.8</v>
      </c>
      <c r="F13" s="19">
        <v>21.4</v>
      </c>
      <c r="G13" s="19">
        <v>13.3</v>
      </c>
      <c r="H13" s="19">
        <v>19.899999999999999</v>
      </c>
      <c r="I13" s="19">
        <v>9.1999999999999993</v>
      </c>
      <c r="J13" s="19">
        <v>1.9</v>
      </c>
      <c r="K13" s="19">
        <v>2.2000000000000002</v>
      </c>
      <c r="L13" s="19">
        <v>0.3</v>
      </c>
      <c r="M13" s="19">
        <v>0.4</v>
      </c>
      <c r="N13" s="19">
        <v>9.6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105</v>
      </c>
      <c r="F14" s="23">
        <v>46</v>
      </c>
      <c r="G14" s="23">
        <v>25</v>
      </c>
      <c r="H14" s="23">
        <v>38</v>
      </c>
      <c r="I14" s="23">
        <v>17</v>
      </c>
      <c r="J14" s="23">
        <v>4</v>
      </c>
      <c r="K14" s="23">
        <v>7</v>
      </c>
      <c r="L14" s="23">
        <v>0</v>
      </c>
      <c r="M14" s="23">
        <v>0</v>
      </c>
      <c r="N14" s="23">
        <v>111</v>
      </c>
    </row>
    <row r="15" spans="2:24" ht="15" customHeight="1" x14ac:dyDescent="0.15">
      <c r="B15" s="24"/>
      <c r="C15" s="84"/>
      <c r="D15" s="25">
        <v>100</v>
      </c>
      <c r="E15" s="26">
        <v>29.7</v>
      </c>
      <c r="F15" s="27">
        <v>13</v>
      </c>
      <c r="G15" s="27">
        <v>7.1</v>
      </c>
      <c r="H15" s="27">
        <v>10.8</v>
      </c>
      <c r="I15" s="27">
        <v>4.8</v>
      </c>
      <c r="J15" s="27">
        <v>1.1000000000000001</v>
      </c>
      <c r="K15" s="27">
        <v>2</v>
      </c>
      <c r="L15" s="27">
        <v>0</v>
      </c>
      <c r="M15" s="27">
        <v>0</v>
      </c>
      <c r="N15" s="27">
        <v>31.4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231</v>
      </c>
      <c r="F16" s="31">
        <v>114</v>
      </c>
      <c r="G16" s="31">
        <v>53</v>
      </c>
      <c r="H16" s="31">
        <v>84</v>
      </c>
      <c r="I16" s="31">
        <v>38</v>
      </c>
      <c r="J16" s="31">
        <v>6</v>
      </c>
      <c r="K16" s="31">
        <v>17</v>
      </c>
      <c r="L16" s="31">
        <v>3</v>
      </c>
      <c r="M16" s="31">
        <v>1</v>
      </c>
      <c r="N16" s="31">
        <v>73</v>
      </c>
    </row>
    <row r="17" spans="2:14" ht="15" customHeight="1" x14ac:dyDescent="0.15">
      <c r="B17" s="24"/>
      <c r="C17" s="84"/>
      <c r="D17" s="25">
        <v>100</v>
      </c>
      <c r="E17" s="26">
        <v>37.299999999999997</v>
      </c>
      <c r="F17" s="27">
        <v>18.399999999999999</v>
      </c>
      <c r="G17" s="27">
        <v>8.5</v>
      </c>
      <c r="H17" s="27">
        <v>13.5</v>
      </c>
      <c r="I17" s="27">
        <v>6.1</v>
      </c>
      <c r="J17" s="27">
        <v>1</v>
      </c>
      <c r="K17" s="27">
        <v>2.7</v>
      </c>
      <c r="L17" s="27">
        <v>0.5</v>
      </c>
      <c r="M17" s="27">
        <v>0.2</v>
      </c>
      <c r="N17" s="27">
        <v>11.8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328</v>
      </c>
      <c r="F18" s="16">
        <v>164</v>
      </c>
      <c r="G18" s="16">
        <v>81</v>
      </c>
      <c r="H18" s="16">
        <v>126</v>
      </c>
      <c r="I18" s="16">
        <v>72</v>
      </c>
      <c r="J18" s="16">
        <v>10</v>
      </c>
      <c r="K18" s="16">
        <v>23</v>
      </c>
      <c r="L18" s="16">
        <v>5</v>
      </c>
      <c r="M18" s="16">
        <v>1</v>
      </c>
      <c r="N18" s="16">
        <v>112</v>
      </c>
    </row>
    <row r="19" spans="2:14" ht="15" customHeight="1" x14ac:dyDescent="0.15">
      <c r="B19" s="24"/>
      <c r="C19" s="84"/>
      <c r="D19" s="25">
        <v>100</v>
      </c>
      <c r="E19" s="26">
        <v>35.6</v>
      </c>
      <c r="F19" s="27">
        <v>17.8</v>
      </c>
      <c r="G19" s="27">
        <v>8.8000000000000007</v>
      </c>
      <c r="H19" s="27">
        <v>13.7</v>
      </c>
      <c r="I19" s="27">
        <v>7.8</v>
      </c>
      <c r="J19" s="27">
        <v>1.1000000000000001</v>
      </c>
      <c r="K19" s="27">
        <v>2.5</v>
      </c>
      <c r="L19" s="27">
        <v>0.5</v>
      </c>
      <c r="M19" s="27">
        <v>0.1</v>
      </c>
      <c r="N19" s="27">
        <v>12.1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435</v>
      </c>
      <c r="F20" s="16">
        <v>289</v>
      </c>
      <c r="G20" s="16">
        <v>178</v>
      </c>
      <c r="H20" s="16">
        <v>291</v>
      </c>
      <c r="I20" s="16">
        <v>163</v>
      </c>
      <c r="J20" s="16">
        <v>22</v>
      </c>
      <c r="K20" s="16">
        <v>34</v>
      </c>
      <c r="L20" s="16">
        <v>7</v>
      </c>
      <c r="M20" s="16">
        <v>3</v>
      </c>
      <c r="N20" s="16">
        <v>194</v>
      </c>
    </row>
    <row r="21" spans="2:14" ht="15" customHeight="1" x14ac:dyDescent="0.15">
      <c r="B21" s="24"/>
      <c r="C21" s="84"/>
      <c r="D21" s="25">
        <v>100</v>
      </c>
      <c r="E21" s="26">
        <v>26.9</v>
      </c>
      <c r="F21" s="27">
        <v>17.899999999999999</v>
      </c>
      <c r="G21" s="27">
        <v>11</v>
      </c>
      <c r="H21" s="27">
        <v>18</v>
      </c>
      <c r="I21" s="27">
        <v>10.1</v>
      </c>
      <c r="J21" s="27">
        <v>1.4</v>
      </c>
      <c r="K21" s="27">
        <v>2.1</v>
      </c>
      <c r="L21" s="27">
        <v>0.4</v>
      </c>
      <c r="M21" s="27">
        <v>0.2</v>
      </c>
      <c r="N21" s="27">
        <v>12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737</v>
      </c>
      <c r="F22" s="16">
        <v>697</v>
      </c>
      <c r="G22" s="16">
        <v>372</v>
      </c>
      <c r="H22" s="16">
        <v>634</v>
      </c>
      <c r="I22" s="16">
        <v>226</v>
      </c>
      <c r="J22" s="16">
        <v>63</v>
      </c>
      <c r="K22" s="16">
        <v>52</v>
      </c>
      <c r="L22" s="16">
        <v>13</v>
      </c>
      <c r="M22" s="16">
        <v>15</v>
      </c>
      <c r="N22" s="16">
        <v>331</v>
      </c>
    </row>
    <row r="23" spans="2:14" ht="15" customHeight="1" x14ac:dyDescent="0.15">
      <c r="B23" s="24"/>
      <c r="C23" s="84"/>
      <c r="D23" s="25">
        <v>100</v>
      </c>
      <c r="E23" s="26">
        <v>23.5</v>
      </c>
      <c r="F23" s="27">
        <v>22.2</v>
      </c>
      <c r="G23" s="27">
        <v>11.8</v>
      </c>
      <c r="H23" s="27">
        <v>20.2</v>
      </c>
      <c r="I23" s="27">
        <v>7.2</v>
      </c>
      <c r="J23" s="27">
        <v>2</v>
      </c>
      <c r="K23" s="27">
        <v>1.7</v>
      </c>
      <c r="L23" s="27">
        <v>0.4</v>
      </c>
      <c r="M23" s="27">
        <v>0.5</v>
      </c>
      <c r="N23" s="27">
        <v>10.5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878</v>
      </c>
      <c r="F24" s="16">
        <v>1002</v>
      </c>
      <c r="G24" s="16">
        <v>668</v>
      </c>
      <c r="H24" s="16">
        <v>927</v>
      </c>
      <c r="I24" s="16">
        <v>428</v>
      </c>
      <c r="J24" s="16">
        <v>79</v>
      </c>
      <c r="K24" s="16">
        <v>103</v>
      </c>
      <c r="L24" s="16">
        <v>7</v>
      </c>
      <c r="M24" s="16">
        <v>14</v>
      </c>
      <c r="N24" s="16">
        <v>400</v>
      </c>
    </row>
    <row r="25" spans="2:14" ht="15" customHeight="1" x14ac:dyDescent="0.15">
      <c r="B25" s="24"/>
      <c r="C25" s="84"/>
      <c r="D25" s="25">
        <v>100</v>
      </c>
      <c r="E25" s="26">
        <v>19.5</v>
      </c>
      <c r="F25" s="27">
        <v>22.2</v>
      </c>
      <c r="G25" s="27">
        <v>14.8</v>
      </c>
      <c r="H25" s="27">
        <v>20.6</v>
      </c>
      <c r="I25" s="27">
        <v>9.5</v>
      </c>
      <c r="J25" s="27">
        <v>1.8</v>
      </c>
      <c r="K25" s="27">
        <v>2.2999999999999998</v>
      </c>
      <c r="L25" s="27">
        <v>0.2</v>
      </c>
      <c r="M25" s="27">
        <v>0.3</v>
      </c>
      <c r="N25" s="27">
        <v>8.9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626</v>
      </c>
      <c r="F26" s="16">
        <v>960</v>
      </c>
      <c r="G26" s="16">
        <v>658</v>
      </c>
      <c r="H26" s="16">
        <v>1036</v>
      </c>
      <c r="I26" s="16">
        <v>539</v>
      </c>
      <c r="J26" s="16">
        <v>138</v>
      </c>
      <c r="K26" s="16">
        <v>116</v>
      </c>
      <c r="L26" s="16">
        <v>10</v>
      </c>
      <c r="M26" s="16">
        <v>18</v>
      </c>
      <c r="N26" s="16">
        <v>337</v>
      </c>
    </row>
    <row r="27" spans="2:14" ht="15" customHeight="1" x14ac:dyDescent="0.15">
      <c r="B27" s="28"/>
      <c r="C27" s="85"/>
      <c r="D27" s="17">
        <v>100</v>
      </c>
      <c r="E27" s="18">
        <v>14.1</v>
      </c>
      <c r="F27" s="19">
        <v>21.6</v>
      </c>
      <c r="G27" s="19">
        <v>14.8</v>
      </c>
      <c r="H27" s="19">
        <v>23.3</v>
      </c>
      <c r="I27" s="19">
        <v>12.1</v>
      </c>
      <c r="J27" s="19">
        <v>3.1</v>
      </c>
      <c r="K27" s="19">
        <v>2.6</v>
      </c>
      <c r="L27" s="19">
        <v>0.2</v>
      </c>
      <c r="M27" s="19">
        <v>0.4</v>
      </c>
      <c r="N27" s="19">
        <v>7.6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1426</v>
      </c>
      <c r="F28" s="16">
        <v>1401</v>
      </c>
      <c r="G28" s="16">
        <v>787</v>
      </c>
      <c r="H28" s="16">
        <v>990</v>
      </c>
      <c r="I28" s="16">
        <v>397</v>
      </c>
      <c r="J28" s="16">
        <v>72</v>
      </c>
      <c r="K28" s="16">
        <v>52</v>
      </c>
      <c r="L28" s="16">
        <v>12</v>
      </c>
      <c r="M28" s="16">
        <v>13</v>
      </c>
      <c r="N28" s="16">
        <v>516</v>
      </c>
    </row>
    <row r="29" spans="2:14" ht="15" customHeight="1" x14ac:dyDescent="0.15">
      <c r="B29" s="24"/>
      <c r="C29" s="84"/>
      <c r="D29" s="25">
        <v>100</v>
      </c>
      <c r="E29" s="26">
        <v>25.2</v>
      </c>
      <c r="F29" s="27">
        <v>24.7</v>
      </c>
      <c r="G29" s="27">
        <v>13.9</v>
      </c>
      <c r="H29" s="27">
        <v>17.5</v>
      </c>
      <c r="I29" s="27">
        <v>7</v>
      </c>
      <c r="J29" s="27">
        <v>1.3</v>
      </c>
      <c r="K29" s="27">
        <v>0.9</v>
      </c>
      <c r="L29" s="27">
        <v>0.2</v>
      </c>
      <c r="M29" s="27">
        <v>0.2</v>
      </c>
      <c r="N29" s="27">
        <v>9.1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922</v>
      </c>
      <c r="F30" s="16">
        <v>802</v>
      </c>
      <c r="G30" s="16">
        <v>433</v>
      </c>
      <c r="H30" s="16">
        <v>778</v>
      </c>
      <c r="I30" s="16">
        <v>372</v>
      </c>
      <c r="J30" s="16">
        <v>80</v>
      </c>
      <c r="K30" s="16">
        <v>94</v>
      </c>
      <c r="L30" s="16">
        <v>13</v>
      </c>
      <c r="M30" s="16">
        <v>15</v>
      </c>
      <c r="N30" s="16">
        <v>415</v>
      </c>
    </row>
    <row r="31" spans="2:14" ht="15" customHeight="1" x14ac:dyDescent="0.15">
      <c r="B31" s="24"/>
      <c r="C31" s="84"/>
      <c r="D31" s="25">
        <v>100</v>
      </c>
      <c r="E31" s="26">
        <v>23.5</v>
      </c>
      <c r="F31" s="27">
        <v>20.399999999999999</v>
      </c>
      <c r="G31" s="27">
        <v>11</v>
      </c>
      <c r="H31" s="27">
        <v>19.8</v>
      </c>
      <c r="I31" s="27">
        <v>9.5</v>
      </c>
      <c r="J31" s="27">
        <v>2</v>
      </c>
      <c r="K31" s="27">
        <v>2.4</v>
      </c>
      <c r="L31" s="27">
        <v>0.3</v>
      </c>
      <c r="M31" s="27">
        <v>0.4</v>
      </c>
      <c r="N31" s="27">
        <v>10.6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103</v>
      </c>
      <c r="F32" s="31">
        <v>57</v>
      </c>
      <c r="G32" s="31">
        <v>25</v>
      </c>
      <c r="H32" s="31">
        <v>42</v>
      </c>
      <c r="I32" s="31">
        <v>30</v>
      </c>
      <c r="J32" s="31">
        <v>4</v>
      </c>
      <c r="K32" s="31">
        <v>11</v>
      </c>
      <c r="L32" s="31">
        <v>1</v>
      </c>
      <c r="M32" s="31">
        <v>0</v>
      </c>
      <c r="N32" s="31">
        <v>33</v>
      </c>
    </row>
    <row r="33" spans="2:14" ht="15" customHeight="1" x14ac:dyDescent="0.15">
      <c r="B33" s="24"/>
      <c r="C33" s="84"/>
      <c r="D33" s="25">
        <v>100</v>
      </c>
      <c r="E33" s="26">
        <v>33.700000000000003</v>
      </c>
      <c r="F33" s="27">
        <v>18.600000000000001</v>
      </c>
      <c r="G33" s="27">
        <v>8.1999999999999993</v>
      </c>
      <c r="H33" s="27">
        <v>13.7</v>
      </c>
      <c r="I33" s="27">
        <v>9.8000000000000007</v>
      </c>
      <c r="J33" s="27">
        <v>1.3</v>
      </c>
      <c r="K33" s="27">
        <v>3.6</v>
      </c>
      <c r="L33" s="27">
        <v>0.3</v>
      </c>
      <c r="M33" s="27">
        <v>0</v>
      </c>
      <c r="N33" s="27">
        <v>10.8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492</v>
      </c>
      <c r="F34" s="16">
        <v>582</v>
      </c>
      <c r="G34" s="16">
        <v>463</v>
      </c>
      <c r="H34" s="16">
        <v>737</v>
      </c>
      <c r="I34" s="16">
        <v>333</v>
      </c>
      <c r="J34" s="16">
        <v>93</v>
      </c>
      <c r="K34" s="16">
        <v>85</v>
      </c>
      <c r="L34" s="16">
        <v>7</v>
      </c>
      <c r="M34" s="16">
        <v>12</v>
      </c>
      <c r="N34" s="16">
        <v>238</v>
      </c>
    </row>
    <row r="35" spans="2:14" ht="15" customHeight="1" x14ac:dyDescent="0.15">
      <c r="B35" s="24"/>
      <c r="C35" s="84"/>
      <c r="D35" s="25">
        <v>100</v>
      </c>
      <c r="E35" s="26">
        <v>16.2</v>
      </c>
      <c r="F35" s="27">
        <v>19.100000000000001</v>
      </c>
      <c r="G35" s="27">
        <v>15.2</v>
      </c>
      <c r="H35" s="27">
        <v>24.2</v>
      </c>
      <c r="I35" s="27">
        <v>10.9</v>
      </c>
      <c r="J35" s="27">
        <v>3.1</v>
      </c>
      <c r="K35" s="27">
        <v>2.8</v>
      </c>
      <c r="L35" s="27">
        <v>0.2</v>
      </c>
      <c r="M35" s="27">
        <v>0.4</v>
      </c>
      <c r="N35" s="27">
        <v>7.8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399</v>
      </c>
      <c r="F36" s="16">
        <v>426</v>
      </c>
      <c r="G36" s="16">
        <v>307</v>
      </c>
      <c r="H36" s="16">
        <v>567</v>
      </c>
      <c r="I36" s="16">
        <v>318</v>
      </c>
      <c r="J36" s="16">
        <v>73</v>
      </c>
      <c r="K36" s="16">
        <v>98</v>
      </c>
      <c r="L36" s="16">
        <v>11</v>
      </c>
      <c r="M36" s="16">
        <v>12</v>
      </c>
      <c r="N36" s="16">
        <v>198</v>
      </c>
    </row>
    <row r="37" spans="2:14" ht="15" customHeight="1" x14ac:dyDescent="0.15">
      <c r="B37" s="33"/>
      <c r="C37" s="82"/>
      <c r="D37" s="34">
        <v>100</v>
      </c>
      <c r="E37" s="35">
        <v>16.600000000000001</v>
      </c>
      <c r="F37" s="36">
        <v>17.7</v>
      </c>
      <c r="G37" s="36">
        <v>12.7</v>
      </c>
      <c r="H37" s="36">
        <v>23.5</v>
      </c>
      <c r="I37" s="36">
        <v>13.2</v>
      </c>
      <c r="J37" s="36">
        <v>3</v>
      </c>
      <c r="K37" s="36">
        <v>4.0999999999999996</v>
      </c>
      <c r="L37" s="36">
        <v>0.5</v>
      </c>
      <c r="M37" s="36">
        <v>0.5</v>
      </c>
      <c r="N37" s="36">
        <v>8.1999999999999993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417</v>
      </c>
      <c r="F38" s="23">
        <v>321</v>
      </c>
      <c r="G38" s="23">
        <v>116</v>
      </c>
      <c r="H38" s="23">
        <v>143</v>
      </c>
      <c r="I38" s="23">
        <v>32</v>
      </c>
      <c r="J38" s="23">
        <v>5</v>
      </c>
      <c r="K38" s="23">
        <v>5</v>
      </c>
      <c r="L38" s="23">
        <v>2</v>
      </c>
      <c r="M38" s="23">
        <v>2</v>
      </c>
      <c r="N38" s="23">
        <v>215</v>
      </c>
    </row>
    <row r="39" spans="2:14" ht="15" customHeight="1" x14ac:dyDescent="0.15">
      <c r="B39" s="24"/>
      <c r="C39" s="89"/>
      <c r="D39" s="25">
        <v>100</v>
      </c>
      <c r="E39" s="26">
        <v>33.1</v>
      </c>
      <c r="F39" s="27">
        <v>25.5</v>
      </c>
      <c r="G39" s="27">
        <v>9.1999999999999993</v>
      </c>
      <c r="H39" s="27">
        <v>11.4</v>
      </c>
      <c r="I39" s="27">
        <v>2.5</v>
      </c>
      <c r="J39" s="27">
        <v>0.4</v>
      </c>
      <c r="K39" s="27">
        <v>0.4</v>
      </c>
      <c r="L39" s="27">
        <v>0.2</v>
      </c>
      <c r="M39" s="27">
        <v>0.2</v>
      </c>
      <c r="N39" s="27">
        <v>17.100000000000001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423</v>
      </c>
      <c r="F40" s="16">
        <v>324</v>
      </c>
      <c r="G40" s="16">
        <v>156</v>
      </c>
      <c r="H40" s="16">
        <v>167</v>
      </c>
      <c r="I40" s="16">
        <v>54</v>
      </c>
      <c r="J40" s="16">
        <v>15</v>
      </c>
      <c r="K40" s="16">
        <v>7</v>
      </c>
      <c r="L40" s="16">
        <v>0</v>
      </c>
      <c r="M40" s="16">
        <v>0</v>
      </c>
      <c r="N40" s="16">
        <v>213</v>
      </c>
    </row>
    <row r="41" spans="2:14" ht="15" customHeight="1" x14ac:dyDescent="0.15">
      <c r="B41" s="24"/>
      <c r="C41" s="89"/>
      <c r="D41" s="25">
        <v>100</v>
      </c>
      <c r="E41" s="26">
        <v>31.1</v>
      </c>
      <c r="F41" s="27">
        <v>23.8</v>
      </c>
      <c r="G41" s="27">
        <v>11.5</v>
      </c>
      <c r="H41" s="27">
        <v>12.3</v>
      </c>
      <c r="I41" s="27">
        <v>4</v>
      </c>
      <c r="J41" s="27">
        <v>1.1000000000000001</v>
      </c>
      <c r="K41" s="27">
        <v>0.5</v>
      </c>
      <c r="L41" s="27">
        <v>0</v>
      </c>
      <c r="M41" s="27">
        <v>0</v>
      </c>
      <c r="N41" s="27">
        <v>15.7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2475</v>
      </c>
      <c r="F42" s="16">
        <v>2591</v>
      </c>
      <c r="G42" s="16">
        <v>1741</v>
      </c>
      <c r="H42" s="16">
        <v>2802</v>
      </c>
      <c r="I42" s="16">
        <v>1367</v>
      </c>
      <c r="J42" s="16">
        <v>299</v>
      </c>
      <c r="K42" s="16">
        <v>333</v>
      </c>
      <c r="L42" s="16">
        <v>43</v>
      </c>
      <c r="M42" s="16">
        <v>49</v>
      </c>
      <c r="N42" s="16">
        <v>936</v>
      </c>
    </row>
    <row r="43" spans="2:14" ht="15" customHeight="1" x14ac:dyDescent="0.15">
      <c r="B43" s="28"/>
      <c r="C43" s="91"/>
      <c r="D43" s="17">
        <v>100</v>
      </c>
      <c r="E43" s="18">
        <v>19.600000000000001</v>
      </c>
      <c r="F43" s="19">
        <v>20.5</v>
      </c>
      <c r="G43" s="19">
        <v>13.8</v>
      </c>
      <c r="H43" s="19">
        <v>22.2</v>
      </c>
      <c r="I43" s="19">
        <v>10.8</v>
      </c>
      <c r="J43" s="19">
        <v>2.4</v>
      </c>
      <c r="K43" s="19">
        <v>2.6</v>
      </c>
      <c r="L43" s="19">
        <v>0.3</v>
      </c>
      <c r="M43" s="19">
        <v>0.4</v>
      </c>
      <c r="N43" s="19">
        <v>7.4</v>
      </c>
    </row>
    <row r="44" spans="2:14" ht="15" customHeight="1" x14ac:dyDescent="0.15">
      <c r="B44" s="20" t="s">
        <v>70</v>
      </c>
      <c r="C44" s="88" t="s">
        <v>532</v>
      </c>
      <c r="D44" s="21">
        <v>567</v>
      </c>
      <c r="E44" s="22">
        <v>95</v>
      </c>
      <c r="F44" s="23">
        <v>99</v>
      </c>
      <c r="G44" s="23">
        <v>94</v>
      </c>
      <c r="H44" s="23">
        <v>152</v>
      </c>
      <c r="I44" s="23">
        <v>63</v>
      </c>
      <c r="J44" s="23">
        <v>10</v>
      </c>
      <c r="K44" s="23">
        <v>7</v>
      </c>
      <c r="L44" s="23">
        <v>1</v>
      </c>
      <c r="M44" s="23">
        <v>3</v>
      </c>
      <c r="N44" s="23">
        <v>43</v>
      </c>
    </row>
    <row r="45" spans="2:14" ht="15" customHeight="1" x14ac:dyDescent="0.15">
      <c r="B45" s="24"/>
      <c r="C45" s="89"/>
      <c r="D45" s="25">
        <v>100</v>
      </c>
      <c r="E45" s="26">
        <v>16.8</v>
      </c>
      <c r="F45" s="27">
        <v>17.5</v>
      </c>
      <c r="G45" s="27">
        <v>16.600000000000001</v>
      </c>
      <c r="H45" s="27">
        <v>26.8</v>
      </c>
      <c r="I45" s="27">
        <v>11.1</v>
      </c>
      <c r="J45" s="27">
        <v>1.8</v>
      </c>
      <c r="K45" s="27">
        <v>1.2</v>
      </c>
      <c r="L45" s="27">
        <v>0.2</v>
      </c>
      <c r="M45" s="27">
        <v>0.5</v>
      </c>
      <c r="N45" s="27">
        <v>7.6</v>
      </c>
    </row>
    <row r="46" spans="2:14" ht="15" customHeight="1" x14ac:dyDescent="0.15">
      <c r="B46" s="24"/>
      <c r="C46" s="86" t="s">
        <v>480</v>
      </c>
      <c r="D46" s="14">
        <v>8280</v>
      </c>
      <c r="E46" s="15">
        <v>1684</v>
      </c>
      <c r="F46" s="16">
        <v>1678</v>
      </c>
      <c r="G46" s="16">
        <v>1157</v>
      </c>
      <c r="H46" s="16">
        <v>1834</v>
      </c>
      <c r="I46" s="16">
        <v>807</v>
      </c>
      <c r="J46" s="16">
        <v>180</v>
      </c>
      <c r="K46" s="16">
        <v>185</v>
      </c>
      <c r="L46" s="16">
        <v>16</v>
      </c>
      <c r="M46" s="16">
        <v>27</v>
      </c>
      <c r="N46" s="16">
        <v>712</v>
      </c>
    </row>
    <row r="47" spans="2:14" ht="15" customHeight="1" x14ac:dyDescent="0.15">
      <c r="B47" s="24"/>
      <c r="C47" s="89"/>
      <c r="D47" s="25">
        <v>100</v>
      </c>
      <c r="E47" s="26">
        <v>20.3</v>
      </c>
      <c r="F47" s="27">
        <v>20.3</v>
      </c>
      <c r="G47" s="27">
        <v>14</v>
      </c>
      <c r="H47" s="27">
        <v>22.1</v>
      </c>
      <c r="I47" s="27">
        <v>9.6999999999999993</v>
      </c>
      <c r="J47" s="27">
        <v>2.2000000000000002</v>
      </c>
      <c r="K47" s="27">
        <v>2.2000000000000002</v>
      </c>
      <c r="L47" s="27">
        <v>0.2</v>
      </c>
      <c r="M47" s="27">
        <v>0.3</v>
      </c>
      <c r="N47" s="27">
        <v>8.6</v>
      </c>
    </row>
    <row r="48" spans="2:14" ht="15" customHeight="1" x14ac:dyDescent="0.15">
      <c r="B48" s="24"/>
      <c r="C48" s="86" t="s">
        <v>484</v>
      </c>
      <c r="D48" s="14">
        <v>4863</v>
      </c>
      <c r="E48" s="15">
        <v>1179</v>
      </c>
      <c r="F48" s="16">
        <v>1150</v>
      </c>
      <c r="G48" s="16">
        <v>593</v>
      </c>
      <c r="H48" s="16">
        <v>865</v>
      </c>
      <c r="I48" s="16">
        <v>392</v>
      </c>
      <c r="J48" s="16">
        <v>92</v>
      </c>
      <c r="K48" s="16">
        <v>73</v>
      </c>
      <c r="L48" s="16">
        <v>13</v>
      </c>
      <c r="M48" s="16">
        <v>16</v>
      </c>
      <c r="N48" s="16">
        <v>490</v>
      </c>
    </row>
    <row r="49" spans="2:14" ht="15" customHeight="1" x14ac:dyDescent="0.15">
      <c r="B49" s="24"/>
      <c r="C49" s="89"/>
      <c r="D49" s="25">
        <v>100</v>
      </c>
      <c r="E49" s="26">
        <v>24.2</v>
      </c>
      <c r="F49" s="27">
        <v>23.6</v>
      </c>
      <c r="G49" s="27">
        <v>12.2</v>
      </c>
      <c r="H49" s="27">
        <v>17.8</v>
      </c>
      <c r="I49" s="27">
        <v>8.1</v>
      </c>
      <c r="J49" s="27">
        <v>1.9</v>
      </c>
      <c r="K49" s="27">
        <v>1.5</v>
      </c>
      <c r="L49" s="27">
        <v>0.3</v>
      </c>
      <c r="M49" s="27">
        <v>0.3</v>
      </c>
      <c r="N49" s="27">
        <v>10.1</v>
      </c>
    </row>
    <row r="50" spans="2:14" ht="15" customHeight="1" x14ac:dyDescent="0.15">
      <c r="B50" s="24"/>
      <c r="C50" s="86" t="s">
        <v>461</v>
      </c>
      <c r="D50" s="14">
        <v>1583</v>
      </c>
      <c r="E50" s="15">
        <v>377</v>
      </c>
      <c r="F50" s="16">
        <v>330</v>
      </c>
      <c r="G50" s="16">
        <v>161</v>
      </c>
      <c r="H50" s="16">
        <v>259</v>
      </c>
      <c r="I50" s="16">
        <v>173</v>
      </c>
      <c r="J50" s="16">
        <v>34</v>
      </c>
      <c r="K50" s="16">
        <v>61</v>
      </c>
      <c r="L50" s="16">
        <v>8</v>
      </c>
      <c r="M50" s="16">
        <v>6</v>
      </c>
      <c r="N50" s="16">
        <v>174</v>
      </c>
    </row>
    <row r="51" spans="2:14" ht="15" customHeight="1" x14ac:dyDescent="0.15">
      <c r="B51" s="28"/>
      <c r="C51" s="91"/>
      <c r="D51" s="17">
        <v>100</v>
      </c>
      <c r="E51" s="18">
        <v>23.8</v>
      </c>
      <c r="F51" s="19">
        <v>20.8</v>
      </c>
      <c r="G51" s="19">
        <v>10.199999999999999</v>
      </c>
      <c r="H51" s="19">
        <v>16.399999999999999</v>
      </c>
      <c r="I51" s="19">
        <v>10.9</v>
      </c>
      <c r="J51" s="19">
        <v>2.1</v>
      </c>
      <c r="K51" s="19">
        <v>3.9</v>
      </c>
      <c r="L51" s="19">
        <v>0.5</v>
      </c>
      <c r="M51" s="19">
        <v>0.4</v>
      </c>
      <c r="N51" s="19">
        <v>11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361</v>
      </c>
      <c r="F52" s="23">
        <v>460</v>
      </c>
      <c r="G52" s="23">
        <v>256</v>
      </c>
      <c r="H52" s="23">
        <v>416</v>
      </c>
      <c r="I52" s="23">
        <v>144</v>
      </c>
      <c r="J52" s="23">
        <v>17</v>
      </c>
      <c r="K52" s="23">
        <v>28</v>
      </c>
      <c r="L52" s="23">
        <v>3</v>
      </c>
      <c r="M52" s="23">
        <v>0</v>
      </c>
      <c r="N52" s="23">
        <v>1296</v>
      </c>
    </row>
    <row r="53" spans="2:14" ht="15" customHeight="1" x14ac:dyDescent="0.15">
      <c r="B53" s="24"/>
      <c r="C53" s="84"/>
      <c r="D53" s="25">
        <v>100</v>
      </c>
      <c r="E53" s="26">
        <v>12.1</v>
      </c>
      <c r="F53" s="27">
        <v>15.4</v>
      </c>
      <c r="G53" s="27">
        <v>8.6</v>
      </c>
      <c r="H53" s="27">
        <v>14</v>
      </c>
      <c r="I53" s="27">
        <v>4.8</v>
      </c>
      <c r="J53" s="27">
        <v>0.6</v>
      </c>
      <c r="K53" s="27">
        <v>0.9</v>
      </c>
      <c r="L53" s="27">
        <v>0.1</v>
      </c>
      <c r="M53" s="27">
        <v>0</v>
      </c>
      <c r="N53" s="27">
        <v>43.5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315</v>
      </c>
      <c r="F54" s="31">
        <v>534</v>
      </c>
      <c r="G54" s="31">
        <v>373</v>
      </c>
      <c r="H54" s="31">
        <v>425</v>
      </c>
      <c r="I54" s="31">
        <v>162</v>
      </c>
      <c r="J54" s="31">
        <v>42</v>
      </c>
      <c r="K54" s="31">
        <v>25</v>
      </c>
      <c r="L54" s="31">
        <v>2</v>
      </c>
      <c r="M54" s="31">
        <v>52</v>
      </c>
      <c r="N54" s="31">
        <v>16</v>
      </c>
    </row>
    <row r="55" spans="2:14" ht="15" customHeight="1" x14ac:dyDescent="0.15">
      <c r="B55" s="24"/>
      <c r="C55" s="84"/>
      <c r="D55" s="25">
        <v>100</v>
      </c>
      <c r="E55" s="26">
        <v>16.2</v>
      </c>
      <c r="F55" s="27">
        <v>27.4</v>
      </c>
      <c r="G55" s="27">
        <v>19.2</v>
      </c>
      <c r="H55" s="27">
        <v>21.8</v>
      </c>
      <c r="I55" s="27">
        <v>8.3000000000000007</v>
      </c>
      <c r="J55" s="27">
        <v>2.2000000000000002</v>
      </c>
      <c r="K55" s="27">
        <v>1.3</v>
      </c>
      <c r="L55" s="27">
        <v>0.1</v>
      </c>
      <c r="M55" s="27">
        <v>2.7</v>
      </c>
      <c r="N55" s="27">
        <v>0.8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198</v>
      </c>
      <c r="F56" s="16">
        <v>227</v>
      </c>
      <c r="G56" s="16">
        <v>186</v>
      </c>
      <c r="H56" s="16">
        <v>175</v>
      </c>
      <c r="I56" s="16">
        <v>51</v>
      </c>
      <c r="J56" s="16">
        <v>8</v>
      </c>
      <c r="K56" s="16">
        <v>4</v>
      </c>
      <c r="L56" s="16">
        <v>0</v>
      </c>
      <c r="M56" s="16">
        <v>0</v>
      </c>
      <c r="N56" s="16">
        <v>5</v>
      </c>
    </row>
    <row r="57" spans="2:14" ht="15" customHeight="1" x14ac:dyDescent="0.15">
      <c r="B57" s="24"/>
      <c r="C57" s="84"/>
      <c r="D57" s="25">
        <v>100</v>
      </c>
      <c r="E57" s="26">
        <v>23.2</v>
      </c>
      <c r="F57" s="27">
        <v>26.6</v>
      </c>
      <c r="G57" s="27">
        <v>21.8</v>
      </c>
      <c r="H57" s="27">
        <v>20.5</v>
      </c>
      <c r="I57" s="27">
        <v>6</v>
      </c>
      <c r="J57" s="27">
        <v>0.9</v>
      </c>
      <c r="K57" s="27">
        <v>0.5</v>
      </c>
      <c r="L57" s="27">
        <v>0</v>
      </c>
      <c r="M57" s="27">
        <v>0</v>
      </c>
      <c r="N57" s="27">
        <v>0.6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333</v>
      </c>
      <c r="F58" s="16">
        <v>286</v>
      </c>
      <c r="G58" s="16">
        <v>247</v>
      </c>
      <c r="H58" s="16">
        <v>233</v>
      </c>
      <c r="I58" s="16">
        <v>95</v>
      </c>
      <c r="J58" s="16">
        <v>34</v>
      </c>
      <c r="K58" s="16">
        <v>20</v>
      </c>
      <c r="L58" s="16">
        <v>1</v>
      </c>
      <c r="M58" s="16">
        <v>0</v>
      </c>
      <c r="N58" s="16">
        <v>62</v>
      </c>
    </row>
    <row r="59" spans="2:14" ht="15" customHeight="1" x14ac:dyDescent="0.15">
      <c r="B59" s="24"/>
      <c r="C59" s="84"/>
      <c r="D59" s="25">
        <v>100</v>
      </c>
      <c r="E59" s="26">
        <v>25.4</v>
      </c>
      <c r="F59" s="27">
        <v>21.8</v>
      </c>
      <c r="G59" s="27">
        <v>18.8</v>
      </c>
      <c r="H59" s="27">
        <v>17.8</v>
      </c>
      <c r="I59" s="27">
        <v>7.2</v>
      </c>
      <c r="J59" s="27">
        <v>2.6</v>
      </c>
      <c r="K59" s="27">
        <v>1.5</v>
      </c>
      <c r="L59" s="27">
        <v>0.1</v>
      </c>
      <c r="M59" s="27">
        <v>0</v>
      </c>
      <c r="N59" s="27">
        <v>4.7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504</v>
      </c>
      <c r="F60" s="16">
        <v>447</v>
      </c>
      <c r="G60" s="16">
        <v>199</v>
      </c>
      <c r="H60" s="16">
        <v>340</v>
      </c>
      <c r="I60" s="16">
        <v>142</v>
      </c>
      <c r="J60" s="16">
        <v>41</v>
      </c>
      <c r="K60" s="16">
        <v>48</v>
      </c>
      <c r="L60" s="16">
        <v>22</v>
      </c>
      <c r="M60" s="16">
        <v>0</v>
      </c>
      <c r="N60" s="16">
        <v>40</v>
      </c>
    </row>
    <row r="61" spans="2:14" ht="15" customHeight="1" x14ac:dyDescent="0.15">
      <c r="B61" s="24"/>
      <c r="C61" s="84"/>
      <c r="D61" s="25">
        <v>100</v>
      </c>
      <c r="E61" s="26">
        <v>28.3</v>
      </c>
      <c r="F61" s="27">
        <v>25.1</v>
      </c>
      <c r="G61" s="27">
        <v>11.2</v>
      </c>
      <c r="H61" s="27">
        <v>19.100000000000001</v>
      </c>
      <c r="I61" s="27">
        <v>8</v>
      </c>
      <c r="J61" s="27">
        <v>2.2999999999999998</v>
      </c>
      <c r="K61" s="27">
        <v>2.7</v>
      </c>
      <c r="L61" s="27">
        <v>1.2</v>
      </c>
      <c r="M61" s="27">
        <v>0</v>
      </c>
      <c r="N61" s="27">
        <v>2.2000000000000002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336</v>
      </c>
      <c r="F62" s="16">
        <v>256</v>
      </c>
      <c r="G62" s="16">
        <v>227</v>
      </c>
      <c r="H62" s="16">
        <v>215</v>
      </c>
      <c r="I62" s="16">
        <v>123</v>
      </c>
      <c r="J62" s="16">
        <v>31</v>
      </c>
      <c r="K62" s="16">
        <v>32</v>
      </c>
      <c r="L62" s="16">
        <v>6</v>
      </c>
      <c r="M62" s="16">
        <v>0</v>
      </c>
      <c r="N62" s="16">
        <v>8</v>
      </c>
    </row>
    <row r="63" spans="2:14" ht="15" customHeight="1" x14ac:dyDescent="0.15">
      <c r="B63" s="24"/>
      <c r="C63" s="84"/>
      <c r="D63" s="25">
        <v>100</v>
      </c>
      <c r="E63" s="26">
        <v>27.2</v>
      </c>
      <c r="F63" s="27">
        <v>20.7</v>
      </c>
      <c r="G63" s="27">
        <v>18.399999999999999</v>
      </c>
      <c r="H63" s="27">
        <v>17.399999999999999</v>
      </c>
      <c r="I63" s="27">
        <v>10</v>
      </c>
      <c r="J63" s="27">
        <v>2.5</v>
      </c>
      <c r="K63" s="27">
        <v>2.6</v>
      </c>
      <c r="L63" s="27">
        <v>0.5</v>
      </c>
      <c r="M63" s="27">
        <v>0</v>
      </c>
      <c r="N63" s="27">
        <v>0.6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521</v>
      </c>
      <c r="F64" s="16">
        <v>526</v>
      </c>
      <c r="G64" s="16">
        <v>213</v>
      </c>
      <c r="H64" s="16">
        <v>552</v>
      </c>
      <c r="I64" s="16">
        <v>291</v>
      </c>
      <c r="J64" s="16">
        <v>32</v>
      </c>
      <c r="K64" s="16">
        <v>58</v>
      </c>
      <c r="L64" s="16">
        <v>6</v>
      </c>
      <c r="M64" s="16">
        <v>0</v>
      </c>
      <c r="N64" s="16">
        <v>54</v>
      </c>
    </row>
    <row r="65" spans="2:14" ht="15" customHeight="1" x14ac:dyDescent="0.15">
      <c r="B65" s="24"/>
      <c r="C65" s="84"/>
      <c r="D65" s="25">
        <v>100</v>
      </c>
      <c r="E65" s="26">
        <v>23.1</v>
      </c>
      <c r="F65" s="27">
        <v>23.3</v>
      </c>
      <c r="G65" s="27">
        <v>9.5</v>
      </c>
      <c r="H65" s="27">
        <v>24.5</v>
      </c>
      <c r="I65" s="27">
        <v>12.9</v>
      </c>
      <c r="J65" s="27">
        <v>1.4</v>
      </c>
      <c r="K65" s="27">
        <v>2.6</v>
      </c>
      <c r="L65" s="27">
        <v>0.3</v>
      </c>
      <c r="M65" s="27">
        <v>0</v>
      </c>
      <c r="N65" s="27">
        <v>2.4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246</v>
      </c>
      <c r="F66" s="16">
        <v>217</v>
      </c>
      <c r="G66" s="16">
        <v>118</v>
      </c>
      <c r="H66" s="16">
        <v>231</v>
      </c>
      <c r="I66" s="16">
        <v>233</v>
      </c>
      <c r="J66" s="16">
        <v>65</v>
      </c>
      <c r="K66" s="16">
        <v>77</v>
      </c>
      <c r="L66" s="16">
        <v>3</v>
      </c>
      <c r="M66" s="16">
        <v>0</v>
      </c>
      <c r="N66" s="16">
        <v>19</v>
      </c>
    </row>
    <row r="67" spans="2:14" ht="15" customHeight="1" x14ac:dyDescent="0.15">
      <c r="B67" s="24"/>
      <c r="C67" s="84"/>
      <c r="D67" s="25">
        <v>100</v>
      </c>
      <c r="E67" s="26">
        <v>20.3</v>
      </c>
      <c r="F67" s="27">
        <v>17.899999999999999</v>
      </c>
      <c r="G67" s="27">
        <v>9.8000000000000007</v>
      </c>
      <c r="H67" s="27">
        <v>19.100000000000001</v>
      </c>
      <c r="I67" s="27">
        <v>19.3</v>
      </c>
      <c r="J67" s="27">
        <v>5.4</v>
      </c>
      <c r="K67" s="27">
        <v>6.4</v>
      </c>
      <c r="L67" s="27">
        <v>0.2</v>
      </c>
      <c r="M67" s="27">
        <v>0</v>
      </c>
      <c r="N67" s="27">
        <v>1.6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613</v>
      </c>
      <c r="F68" s="16">
        <v>391</v>
      </c>
      <c r="G68" s="16">
        <v>244</v>
      </c>
      <c r="H68" s="16">
        <v>614</v>
      </c>
      <c r="I68" s="16">
        <v>262</v>
      </c>
      <c r="J68" s="16">
        <v>60</v>
      </c>
      <c r="K68" s="16">
        <v>67</v>
      </c>
      <c r="L68" s="16">
        <v>4</v>
      </c>
      <c r="M68" s="16">
        <v>0</v>
      </c>
      <c r="N68" s="16">
        <v>96</v>
      </c>
    </row>
    <row r="69" spans="2:14" ht="15" customHeight="1" x14ac:dyDescent="0.15">
      <c r="B69" s="28"/>
      <c r="C69" s="85"/>
      <c r="D69" s="17">
        <v>100</v>
      </c>
      <c r="E69" s="18">
        <v>26.1</v>
      </c>
      <c r="F69" s="19">
        <v>16.600000000000001</v>
      </c>
      <c r="G69" s="19">
        <v>10.4</v>
      </c>
      <c r="H69" s="19">
        <v>26.1</v>
      </c>
      <c r="I69" s="19">
        <v>11.1</v>
      </c>
      <c r="J69" s="19">
        <v>2.6</v>
      </c>
      <c r="K69" s="19">
        <v>2.8</v>
      </c>
      <c r="L69" s="19">
        <v>0.2</v>
      </c>
      <c r="M69" s="19">
        <v>0</v>
      </c>
      <c r="N69" s="19">
        <v>4.0999999999999996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1233</v>
      </c>
      <c r="F70" s="23">
        <v>761</v>
      </c>
      <c r="G70" s="23">
        <v>192</v>
      </c>
      <c r="H70" s="23">
        <v>172</v>
      </c>
      <c r="I70" s="23">
        <v>28</v>
      </c>
      <c r="J70" s="23">
        <v>3</v>
      </c>
      <c r="K70" s="23">
        <v>4</v>
      </c>
      <c r="L70" s="23">
        <v>5</v>
      </c>
      <c r="M70" s="23">
        <v>1</v>
      </c>
      <c r="N70" s="23">
        <v>351</v>
      </c>
    </row>
    <row r="71" spans="2:14" ht="15" customHeight="1" x14ac:dyDescent="0.15">
      <c r="B71" s="24"/>
      <c r="C71" s="89"/>
      <c r="D71" s="25">
        <v>100</v>
      </c>
      <c r="E71" s="26">
        <v>44.8</v>
      </c>
      <c r="F71" s="27">
        <v>27.7</v>
      </c>
      <c r="G71" s="27">
        <v>7</v>
      </c>
      <c r="H71" s="27">
        <v>6.3</v>
      </c>
      <c r="I71" s="27">
        <v>1</v>
      </c>
      <c r="J71" s="27">
        <v>0.1</v>
      </c>
      <c r="K71" s="27">
        <v>0.1</v>
      </c>
      <c r="L71" s="27">
        <v>0.2</v>
      </c>
      <c r="M71" s="27">
        <v>0</v>
      </c>
      <c r="N71" s="27">
        <v>12.8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1197</v>
      </c>
      <c r="F72" s="16">
        <v>1137</v>
      </c>
      <c r="G72" s="16">
        <v>210</v>
      </c>
      <c r="H72" s="16">
        <v>104</v>
      </c>
      <c r="I72" s="16">
        <v>30</v>
      </c>
      <c r="J72" s="16">
        <v>4</v>
      </c>
      <c r="K72" s="16">
        <v>7</v>
      </c>
      <c r="L72" s="16">
        <v>0</v>
      </c>
      <c r="M72" s="16">
        <v>14</v>
      </c>
      <c r="N72" s="16">
        <v>297</v>
      </c>
    </row>
    <row r="73" spans="2:14" ht="15" customHeight="1" x14ac:dyDescent="0.15">
      <c r="B73" s="24"/>
      <c r="C73" s="89"/>
      <c r="D73" s="25">
        <v>100</v>
      </c>
      <c r="E73" s="26">
        <v>39.9</v>
      </c>
      <c r="F73" s="27">
        <v>37.9</v>
      </c>
      <c r="G73" s="27">
        <v>7</v>
      </c>
      <c r="H73" s="27">
        <v>3.5</v>
      </c>
      <c r="I73" s="27">
        <v>1</v>
      </c>
      <c r="J73" s="27">
        <v>0.1</v>
      </c>
      <c r="K73" s="27">
        <v>0.2</v>
      </c>
      <c r="L73" s="27">
        <v>0</v>
      </c>
      <c r="M73" s="27">
        <v>0.5</v>
      </c>
      <c r="N73" s="27">
        <v>9.9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321</v>
      </c>
      <c r="F74" s="16">
        <v>649</v>
      </c>
      <c r="G74" s="16">
        <v>942</v>
      </c>
      <c r="H74" s="16">
        <v>1358</v>
      </c>
      <c r="I74" s="16">
        <v>237</v>
      </c>
      <c r="J74" s="16">
        <v>44</v>
      </c>
      <c r="K74" s="16">
        <v>22</v>
      </c>
      <c r="L74" s="16">
        <v>9</v>
      </c>
      <c r="M74" s="16">
        <v>10</v>
      </c>
      <c r="N74" s="16">
        <v>249</v>
      </c>
    </row>
    <row r="75" spans="2:14" ht="15" customHeight="1" x14ac:dyDescent="0.15">
      <c r="B75" s="24"/>
      <c r="C75" s="89"/>
      <c r="D75" s="25">
        <v>100</v>
      </c>
      <c r="E75" s="26">
        <v>8.4</v>
      </c>
      <c r="F75" s="27">
        <v>16.899999999999999</v>
      </c>
      <c r="G75" s="27">
        <v>24.5</v>
      </c>
      <c r="H75" s="27">
        <v>35.4</v>
      </c>
      <c r="I75" s="27">
        <v>6.2</v>
      </c>
      <c r="J75" s="27">
        <v>1.1000000000000001</v>
      </c>
      <c r="K75" s="27">
        <v>0.6</v>
      </c>
      <c r="L75" s="27">
        <v>0.2</v>
      </c>
      <c r="M75" s="27">
        <v>0.3</v>
      </c>
      <c r="N75" s="27">
        <v>6.5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370</v>
      </c>
      <c r="F76" s="16">
        <v>443</v>
      </c>
      <c r="G76" s="16">
        <v>430</v>
      </c>
      <c r="H76" s="16">
        <v>925</v>
      </c>
      <c r="I76" s="16">
        <v>382</v>
      </c>
      <c r="J76" s="16">
        <v>60</v>
      </c>
      <c r="K76" s="16">
        <v>34</v>
      </c>
      <c r="L76" s="16">
        <v>4</v>
      </c>
      <c r="M76" s="16">
        <v>16</v>
      </c>
      <c r="N76" s="16">
        <v>153</v>
      </c>
    </row>
    <row r="77" spans="2:14" ht="15" customHeight="1" x14ac:dyDescent="0.15">
      <c r="B77" s="24"/>
      <c r="C77" s="89"/>
      <c r="D77" s="25">
        <v>100</v>
      </c>
      <c r="E77" s="26">
        <v>13.1</v>
      </c>
      <c r="F77" s="27">
        <v>15.7</v>
      </c>
      <c r="G77" s="27">
        <v>15.3</v>
      </c>
      <c r="H77" s="27">
        <v>32.799999999999997</v>
      </c>
      <c r="I77" s="27">
        <v>13.6</v>
      </c>
      <c r="J77" s="27">
        <v>2.1</v>
      </c>
      <c r="K77" s="27">
        <v>1.2</v>
      </c>
      <c r="L77" s="27">
        <v>0.1</v>
      </c>
      <c r="M77" s="27">
        <v>0.6</v>
      </c>
      <c r="N77" s="27">
        <v>5.4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165</v>
      </c>
      <c r="F78" s="16">
        <v>216</v>
      </c>
      <c r="G78" s="16">
        <v>182</v>
      </c>
      <c r="H78" s="16">
        <v>374</v>
      </c>
      <c r="I78" s="16">
        <v>414</v>
      </c>
      <c r="J78" s="16">
        <v>77</v>
      </c>
      <c r="K78" s="16">
        <v>56</v>
      </c>
      <c r="L78" s="16">
        <v>3</v>
      </c>
      <c r="M78" s="16">
        <v>9</v>
      </c>
      <c r="N78" s="16">
        <v>127</v>
      </c>
    </row>
    <row r="79" spans="2:14" ht="15" customHeight="1" x14ac:dyDescent="0.15">
      <c r="B79" s="24"/>
      <c r="C79" s="89"/>
      <c r="D79" s="25">
        <v>100</v>
      </c>
      <c r="E79" s="26">
        <v>10.199999999999999</v>
      </c>
      <c r="F79" s="27">
        <v>13.3</v>
      </c>
      <c r="G79" s="27">
        <v>11.2</v>
      </c>
      <c r="H79" s="27">
        <v>23</v>
      </c>
      <c r="I79" s="27">
        <v>25.5</v>
      </c>
      <c r="J79" s="27">
        <v>4.7</v>
      </c>
      <c r="K79" s="27">
        <v>3.5</v>
      </c>
      <c r="L79" s="27">
        <v>0.2</v>
      </c>
      <c r="M79" s="27">
        <v>0.6</v>
      </c>
      <c r="N79" s="27">
        <v>7.8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101</v>
      </c>
      <c r="F80" s="16">
        <v>103</v>
      </c>
      <c r="G80" s="16">
        <v>79</v>
      </c>
      <c r="H80" s="16">
        <v>197</v>
      </c>
      <c r="I80" s="16">
        <v>268</v>
      </c>
      <c r="J80" s="16">
        <v>81</v>
      </c>
      <c r="K80" s="16">
        <v>94</v>
      </c>
      <c r="L80" s="16">
        <v>9</v>
      </c>
      <c r="M80" s="16">
        <v>1</v>
      </c>
      <c r="N80" s="16">
        <v>75</v>
      </c>
    </row>
    <row r="81" spans="2:14" ht="15" customHeight="1" x14ac:dyDescent="0.15">
      <c r="B81" s="24"/>
      <c r="C81" s="89"/>
      <c r="D81" s="25">
        <v>100</v>
      </c>
      <c r="E81" s="26">
        <v>10</v>
      </c>
      <c r="F81" s="27">
        <v>10.199999999999999</v>
      </c>
      <c r="G81" s="27">
        <v>7.8</v>
      </c>
      <c r="H81" s="27">
        <v>19.5</v>
      </c>
      <c r="I81" s="27">
        <v>26.6</v>
      </c>
      <c r="J81" s="27">
        <v>8</v>
      </c>
      <c r="K81" s="27">
        <v>9.3000000000000007</v>
      </c>
      <c r="L81" s="27">
        <v>0.9</v>
      </c>
      <c r="M81" s="27">
        <v>0.1</v>
      </c>
      <c r="N81" s="27">
        <v>7.4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33</v>
      </c>
      <c r="F82" s="16">
        <v>26</v>
      </c>
      <c r="G82" s="16">
        <v>28</v>
      </c>
      <c r="H82" s="16">
        <v>68</v>
      </c>
      <c r="I82" s="16">
        <v>143</v>
      </c>
      <c r="J82" s="16">
        <v>60</v>
      </c>
      <c r="K82" s="16">
        <v>142</v>
      </c>
      <c r="L82" s="16">
        <v>17</v>
      </c>
      <c r="M82" s="16">
        <v>1</v>
      </c>
      <c r="N82" s="16">
        <v>84</v>
      </c>
    </row>
    <row r="83" spans="2:14" ht="15" customHeight="1" x14ac:dyDescent="0.15">
      <c r="B83" s="24"/>
      <c r="C83" s="86"/>
      <c r="D83" s="34">
        <v>100</v>
      </c>
      <c r="E83" s="35">
        <v>5.5</v>
      </c>
      <c r="F83" s="36">
        <v>4.3</v>
      </c>
      <c r="G83" s="36">
        <v>4.7</v>
      </c>
      <c r="H83" s="36">
        <v>11.3</v>
      </c>
      <c r="I83" s="36">
        <v>23.8</v>
      </c>
      <c r="J83" s="36">
        <v>10</v>
      </c>
      <c r="K83" s="36">
        <v>23.6</v>
      </c>
      <c r="L83" s="36">
        <v>2.8</v>
      </c>
      <c r="M83" s="36">
        <v>0.2</v>
      </c>
      <c r="N83" s="36">
        <v>14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3427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100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</row>
    <row r="86" spans="2:14" ht="15" customHeight="1" x14ac:dyDescent="0.15">
      <c r="B86" s="24" t="s">
        <v>512</v>
      </c>
      <c r="C86" s="82" t="s">
        <v>481</v>
      </c>
      <c r="D86" s="14">
        <v>3344</v>
      </c>
      <c r="E86" s="15">
        <v>0</v>
      </c>
      <c r="F86" s="16">
        <v>3344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2:14" ht="15" customHeight="1" x14ac:dyDescent="0.15">
      <c r="B87" s="24"/>
      <c r="C87" s="84"/>
      <c r="D87" s="25">
        <v>100</v>
      </c>
      <c r="E87" s="26">
        <v>0</v>
      </c>
      <c r="F87" s="27">
        <v>100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</row>
    <row r="88" spans="2:14" ht="15" customHeight="1" x14ac:dyDescent="0.15">
      <c r="B88" s="24"/>
      <c r="C88" s="83" t="s">
        <v>487</v>
      </c>
      <c r="D88" s="29">
        <v>2063</v>
      </c>
      <c r="E88" s="30">
        <v>0</v>
      </c>
      <c r="F88" s="31">
        <v>0</v>
      </c>
      <c r="G88" s="31">
        <v>2063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</row>
    <row r="89" spans="2:14" ht="15" customHeight="1" x14ac:dyDescent="0.15">
      <c r="B89" s="24"/>
      <c r="C89" s="84"/>
      <c r="D89" s="25">
        <v>100</v>
      </c>
      <c r="E89" s="26">
        <v>0</v>
      </c>
      <c r="F89" s="27">
        <v>0</v>
      </c>
      <c r="G89" s="27">
        <v>100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</row>
    <row r="90" spans="2:14" ht="15" customHeight="1" x14ac:dyDescent="0.15">
      <c r="B90" s="24"/>
      <c r="C90" s="82" t="s">
        <v>434</v>
      </c>
      <c r="D90" s="14">
        <v>3201</v>
      </c>
      <c r="E90" s="15">
        <v>0</v>
      </c>
      <c r="F90" s="16">
        <v>0</v>
      </c>
      <c r="G90" s="16">
        <v>0</v>
      </c>
      <c r="H90" s="16">
        <v>3201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</row>
    <row r="91" spans="2:14" ht="15" customHeight="1" x14ac:dyDescent="0.15">
      <c r="B91" s="24"/>
      <c r="C91" s="84"/>
      <c r="D91" s="25">
        <v>100</v>
      </c>
      <c r="E91" s="26">
        <v>0</v>
      </c>
      <c r="F91" s="27">
        <v>0</v>
      </c>
      <c r="G91" s="27">
        <v>0</v>
      </c>
      <c r="H91" s="27">
        <v>100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2:14" ht="15" customHeight="1" x14ac:dyDescent="0.15">
      <c r="B92" s="24"/>
      <c r="C92" s="82" t="s">
        <v>504</v>
      </c>
      <c r="D92" s="14">
        <v>1503</v>
      </c>
      <c r="E92" s="15">
        <v>0</v>
      </c>
      <c r="F92" s="16">
        <v>0</v>
      </c>
      <c r="G92" s="16">
        <v>0</v>
      </c>
      <c r="H92" s="16">
        <v>0</v>
      </c>
      <c r="I92" s="16">
        <v>1503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</row>
    <row r="93" spans="2:14" ht="15" customHeight="1" x14ac:dyDescent="0.15">
      <c r="B93" s="24"/>
      <c r="C93" s="84"/>
      <c r="D93" s="25">
        <v>100</v>
      </c>
      <c r="E93" s="26">
        <v>0</v>
      </c>
      <c r="F93" s="27">
        <v>0</v>
      </c>
      <c r="G93" s="27">
        <v>0</v>
      </c>
      <c r="H93" s="27">
        <v>0</v>
      </c>
      <c r="I93" s="27">
        <v>100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</row>
    <row r="94" spans="2:14" ht="15" customHeight="1" x14ac:dyDescent="0.15">
      <c r="B94" s="24"/>
      <c r="C94" s="82" t="s">
        <v>457</v>
      </c>
      <c r="D94" s="14">
        <v>330</v>
      </c>
      <c r="E94" s="15">
        <v>0</v>
      </c>
      <c r="F94" s="16">
        <v>0</v>
      </c>
      <c r="G94" s="16">
        <v>0</v>
      </c>
      <c r="H94" s="16">
        <v>0</v>
      </c>
      <c r="I94" s="16">
        <v>0</v>
      </c>
      <c r="J94" s="16">
        <v>330</v>
      </c>
      <c r="K94" s="16">
        <v>0</v>
      </c>
      <c r="L94" s="16">
        <v>0</v>
      </c>
      <c r="M94" s="16">
        <v>0</v>
      </c>
      <c r="N94" s="16">
        <v>0</v>
      </c>
    </row>
    <row r="95" spans="2:14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</v>
      </c>
      <c r="H95" s="36">
        <v>0</v>
      </c>
      <c r="I95" s="36">
        <v>0</v>
      </c>
      <c r="J95" s="36">
        <v>100</v>
      </c>
      <c r="K95" s="36">
        <v>0</v>
      </c>
      <c r="L95" s="36">
        <v>0</v>
      </c>
      <c r="M95" s="36">
        <v>0</v>
      </c>
      <c r="N95" s="36">
        <v>0</v>
      </c>
    </row>
    <row r="96" spans="2:14" ht="15" customHeight="1" x14ac:dyDescent="0.15">
      <c r="B96" s="24"/>
      <c r="C96" s="83" t="s">
        <v>490</v>
      </c>
      <c r="D96" s="29">
        <v>359</v>
      </c>
      <c r="E96" s="30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359</v>
      </c>
      <c r="L96" s="31">
        <v>0</v>
      </c>
      <c r="M96" s="31">
        <v>0</v>
      </c>
      <c r="N96" s="31">
        <v>0</v>
      </c>
    </row>
    <row r="97" spans="2:14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100</v>
      </c>
      <c r="L97" s="27">
        <v>0</v>
      </c>
      <c r="M97" s="27">
        <v>0</v>
      </c>
      <c r="N97" s="27">
        <v>0</v>
      </c>
    </row>
    <row r="98" spans="2:14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47</v>
      </c>
      <c r="M98" s="16">
        <v>0</v>
      </c>
      <c r="N98" s="16">
        <v>0</v>
      </c>
    </row>
    <row r="99" spans="2:14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100</v>
      </c>
      <c r="M99" s="27">
        <v>0</v>
      </c>
      <c r="N99" s="27">
        <v>0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52</v>
      </c>
      <c r="N100" s="16">
        <v>0</v>
      </c>
    </row>
    <row r="101" spans="2:14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100</v>
      </c>
      <c r="N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140" priority="4654" rank="1"/>
  </conditionalFormatting>
  <conditionalFormatting sqref="E11:N11">
    <cfRule type="top10" dxfId="139" priority="4655" rank="1"/>
  </conditionalFormatting>
  <conditionalFormatting sqref="E13:N13">
    <cfRule type="top10" dxfId="138" priority="4656" rank="1"/>
  </conditionalFormatting>
  <conditionalFormatting sqref="E15:N15">
    <cfRule type="top10" dxfId="137" priority="4657" rank="1"/>
  </conditionalFormatting>
  <conditionalFormatting sqref="E17:N17">
    <cfRule type="top10" dxfId="136" priority="4658" rank="1"/>
  </conditionalFormatting>
  <conditionalFormatting sqref="E19:N19">
    <cfRule type="top10" dxfId="135" priority="4659" rank="1"/>
  </conditionalFormatting>
  <conditionalFormatting sqref="E21:N21">
    <cfRule type="top10" dxfId="134" priority="4660" rank="1"/>
  </conditionalFormatting>
  <conditionalFormatting sqref="E23:N23">
    <cfRule type="top10" dxfId="133" priority="4661" rank="1"/>
  </conditionalFormatting>
  <conditionalFormatting sqref="E25:N25">
    <cfRule type="top10" dxfId="132" priority="4662" rank="1"/>
  </conditionalFormatting>
  <conditionalFormatting sqref="E27:N27">
    <cfRule type="top10" dxfId="131" priority="4663" rank="1"/>
  </conditionalFormatting>
  <conditionalFormatting sqref="E29:N29">
    <cfRule type="top10" dxfId="130" priority="4664" rank="1"/>
  </conditionalFormatting>
  <conditionalFormatting sqref="E31:N31">
    <cfRule type="top10" dxfId="129" priority="4665" rank="1"/>
  </conditionalFormatting>
  <conditionalFormatting sqref="E33:N33">
    <cfRule type="top10" dxfId="128" priority="4666" rank="1"/>
  </conditionalFormatting>
  <conditionalFormatting sqref="E35:N35">
    <cfRule type="top10" dxfId="127" priority="4667" rank="1"/>
  </conditionalFormatting>
  <conditionalFormatting sqref="E37:N37">
    <cfRule type="top10" dxfId="126" priority="4668" rank="1"/>
  </conditionalFormatting>
  <conditionalFormatting sqref="E39:N39">
    <cfRule type="top10" dxfId="125" priority="4669" rank="1"/>
  </conditionalFormatting>
  <conditionalFormatting sqref="E41:N41">
    <cfRule type="top10" dxfId="124" priority="4670" rank="1"/>
  </conditionalFormatting>
  <conditionalFormatting sqref="E43:N43">
    <cfRule type="top10" dxfId="123" priority="4671" rank="1"/>
  </conditionalFormatting>
  <conditionalFormatting sqref="E45:N45">
    <cfRule type="top10" dxfId="122" priority="4672" rank="1"/>
  </conditionalFormatting>
  <conditionalFormatting sqref="E47:N47">
    <cfRule type="top10" dxfId="121" priority="4673" rank="1"/>
  </conditionalFormatting>
  <conditionalFormatting sqref="E49:N49">
    <cfRule type="top10" dxfId="120" priority="4674" rank="1"/>
  </conditionalFormatting>
  <conditionalFormatting sqref="E51:N51">
    <cfRule type="top10" dxfId="119" priority="4675" rank="1"/>
  </conditionalFormatting>
  <conditionalFormatting sqref="E53:N53">
    <cfRule type="top10" dxfId="118" priority="4676" rank="1"/>
  </conditionalFormatting>
  <conditionalFormatting sqref="E55:N55">
    <cfRule type="top10" dxfId="117" priority="4677" rank="1"/>
  </conditionalFormatting>
  <conditionalFormatting sqref="E57:N57">
    <cfRule type="top10" dxfId="116" priority="4678" rank="1"/>
  </conditionalFormatting>
  <conditionalFormatting sqref="E59:N59">
    <cfRule type="top10" dxfId="115" priority="4679" rank="1"/>
  </conditionalFormatting>
  <conditionalFormatting sqref="E61:N61">
    <cfRule type="top10" dxfId="114" priority="4680" rank="1"/>
  </conditionalFormatting>
  <conditionalFormatting sqref="E63:N63">
    <cfRule type="top10" dxfId="113" priority="4681" rank="1"/>
  </conditionalFormatting>
  <conditionalFormatting sqref="E65:N65">
    <cfRule type="top10" dxfId="112" priority="4682" rank="1"/>
  </conditionalFormatting>
  <conditionalFormatting sqref="E67:N67">
    <cfRule type="top10" dxfId="111" priority="4683" rank="1"/>
  </conditionalFormatting>
  <conditionalFormatting sqref="E69:N69">
    <cfRule type="top10" dxfId="110" priority="4684" rank="1"/>
  </conditionalFormatting>
  <conditionalFormatting sqref="E71:N71">
    <cfRule type="top10" dxfId="109" priority="4685" rank="1"/>
  </conditionalFormatting>
  <conditionalFormatting sqref="E73:N73">
    <cfRule type="top10" dxfId="108" priority="4686" rank="1"/>
  </conditionalFormatting>
  <conditionalFormatting sqref="E75:N75">
    <cfRule type="top10" dxfId="107" priority="4687" rank="1"/>
  </conditionalFormatting>
  <conditionalFormatting sqref="E77:N77">
    <cfRule type="top10" dxfId="106" priority="4688" rank="1"/>
  </conditionalFormatting>
  <conditionalFormatting sqref="E79:N79">
    <cfRule type="top10" dxfId="105" priority="4689" rank="1"/>
  </conditionalFormatting>
  <conditionalFormatting sqref="E81:N81">
    <cfRule type="top10" dxfId="104" priority="4690" rank="1"/>
  </conditionalFormatting>
  <conditionalFormatting sqref="E83:N83">
    <cfRule type="top10" dxfId="103" priority="4691" rank="1"/>
  </conditionalFormatting>
  <conditionalFormatting sqref="E85:N85">
    <cfRule type="top10" dxfId="102" priority="4692" rank="1"/>
  </conditionalFormatting>
  <conditionalFormatting sqref="E87:N87">
    <cfRule type="top10" dxfId="101" priority="4693" rank="1"/>
  </conditionalFormatting>
  <conditionalFormatting sqref="E89:N89">
    <cfRule type="top10" dxfId="100" priority="4694" rank="1"/>
  </conditionalFormatting>
  <conditionalFormatting sqref="E91:N91">
    <cfRule type="top10" dxfId="99" priority="4695" rank="1"/>
  </conditionalFormatting>
  <conditionalFormatting sqref="E93:N93">
    <cfRule type="top10" dxfId="98" priority="4696" rank="1"/>
  </conditionalFormatting>
  <conditionalFormatting sqref="E95:N95">
    <cfRule type="top10" dxfId="97" priority="4697" rank="1"/>
  </conditionalFormatting>
  <conditionalFormatting sqref="E97:N97">
    <cfRule type="top10" dxfId="96" priority="4698" rank="1"/>
  </conditionalFormatting>
  <conditionalFormatting sqref="E99:N99">
    <cfRule type="top10" dxfId="95" priority="4699" rank="1"/>
  </conditionalFormatting>
  <conditionalFormatting sqref="E101:N101">
    <cfRule type="top10" dxfId="94" priority="470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881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25</v>
      </c>
      <c r="F7" s="69" t="s">
        <v>26</v>
      </c>
      <c r="G7" s="69" t="s">
        <v>27</v>
      </c>
      <c r="H7" s="68" t="s">
        <v>28</v>
      </c>
      <c r="I7" s="69" t="s">
        <v>29</v>
      </c>
      <c r="J7" s="69" t="s">
        <v>727</v>
      </c>
      <c r="K7" s="69" t="s">
        <v>30</v>
      </c>
      <c r="L7" s="69" t="s">
        <v>31</v>
      </c>
      <c r="M7" s="69" t="s">
        <v>32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4364</v>
      </c>
      <c r="F8" s="16">
        <v>3131</v>
      </c>
      <c r="G8" s="16">
        <v>1588</v>
      </c>
      <c r="H8" s="16">
        <v>1918</v>
      </c>
      <c r="I8" s="16">
        <v>839</v>
      </c>
      <c r="J8" s="16">
        <v>177</v>
      </c>
      <c r="K8" s="16">
        <v>177</v>
      </c>
      <c r="L8" s="16">
        <v>40</v>
      </c>
      <c r="M8" s="16">
        <v>518</v>
      </c>
      <c r="N8" s="16">
        <v>3170</v>
      </c>
    </row>
    <row r="9" spans="2:24" ht="15" customHeight="1" x14ac:dyDescent="0.15">
      <c r="B9" s="93"/>
      <c r="C9" s="91"/>
      <c r="D9" s="17">
        <v>100</v>
      </c>
      <c r="E9" s="18">
        <v>27.4</v>
      </c>
      <c r="F9" s="19">
        <v>19.7</v>
      </c>
      <c r="G9" s="19">
        <v>10</v>
      </c>
      <c r="H9" s="19">
        <v>12</v>
      </c>
      <c r="I9" s="19">
        <v>5.3</v>
      </c>
      <c r="J9" s="19">
        <v>1.1000000000000001</v>
      </c>
      <c r="K9" s="19">
        <v>1.1000000000000001</v>
      </c>
      <c r="L9" s="19">
        <v>0.3</v>
      </c>
      <c r="M9" s="19">
        <v>3.3</v>
      </c>
      <c r="N9" s="19">
        <v>19.899999999999999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1252</v>
      </c>
      <c r="F10" s="23">
        <v>928</v>
      </c>
      <c r="G10" s="23">
        <v>534</v>
      </c>
      <c r="H10" s="23">
        <v>656</v>
      </c>
      <c r="I10" s="23">
        <v>298</v>
      </c>
      <c r="J10" s="23">
        <v>79</v>
      </c>
      <c r="K10" s="23">
        <v>72</v>
      </c>
      <c r="L10" s="23">
        <v>21</v>
      </c>
      <c r="M10" s="23">
        <v>135</v>
      </c>
      <c r="N10" s="23">
        <v>970</v>
      </c>
    </row>
    <row r="11" spans="2:24" ht="15" customHeight="1" x14ac:dyDescent="0.15">
      <c r="B11" s="24"/>
      <c r="C11" s="89"/>
      <c r="D11" s="25">
        <v>100</v>
      </c>
      <c r="E11" s="26">
        <v>25.3</v>
      </c>
      <c r="F11" s="27">
        <v>18.8</v>
      </c>
      <c r="G11" s="27">
        <v>10.8</v>
      </c>
      <c r="H11" s="27">
        <v>13.3</v>
      </c>
      <c r="I11" s="27">
        <v>6</v>
      </c>
      <c r="J11" s="27">
        <v>1.6</v>
      </c>
      <c r="K11" s="27">
        <v>1.5</v>
      </c>
      <c r="L11" s="27">
        <v>0.4</v>
      </c>
      <c r="M11" s="27">
        <v>2.7</v>
      </c>
      <c r="N11" s="27">
        <v>19.600000000000001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3076</v>
      </c>
      <c r="F12" s="16">
        <v>2175</v>
      </c>
      <c r="G12" s="16">
        <v>1042</v>
      </c>
      <c r="H12" s="16">
        <v>1243</v>
      </c>
      <c r="I12" s="16">
        <v>535</v>
      </c>
      <c r="J12" s="16">
        <v>98</v>
      </c>
      <c r="K12" s="16">
        <v>105</v>
      </c>
      <c r="L12" s="16">
        <v>19</v>
      </c>
      <c r="M12" s="16">
        <v>379</v>
      </c>
      <c r="N12" s="16">
        <v>2170</v>
      </c>
    </row>
    <row r="13" spans="2:24" ht="15" customHeight="1" x14ac:dyDescent="0.15">
      <c r="B13" s="28"/>
      <c r="C13" s="91"/>
      <c r="D13" s="17">
        <v>100</v>
      </c>
      <c r="E13" s="18">
        <v>28.4</v>
      </c>
      <c r="F13" s="19">
        <v>20.100000000000001</v>
      </c>
      <c r="G13" s="19">
        <v>9.6</v>
      </c>
      <c r="H13" s="19">
        <v>11.5</v>
      </c>
      <c r="I13" s="19">
        <v>4.9000000000000004</v>
      </c>
      <c r="J13" s="19">
        <v>0.9</v>
      </c>
      <c r="K13" s="19">
        <v>1</v>
      </c>
      <c r="L13" s="19">
        <v>0.2</v>
      </c>
      <c r="M13" s="19">
        <v>3.5</v>
      </c>
      <c r="N13" s="19">
        <v>20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102</v>
      </c>
      <c r="F14" s="23">
        <v>43</v>
      </c>
      <c r="G14" s="23">
        <v>18</v>
      </c>
      <c r="H14" s="23">
        <v>20</v>
      </c>
      <c r="I14" s="23">
        <v>15</v>
      </c>
      <c r="J14" s="23">
        <v>2</v>
      </c>
      <c r="K14" s="23">
        <v>3</v>
      </c>
      <c r="L14" s="23">
        <v>2</v>
      </c>
      <c r="M14" s="23">
        <v>9</v>
      </c>
      <c r="N14" s="23">
        <v>139</v>
      </c>
    </row>
    <row r="15" spans="2:24" ht="15" customHeight="1" x14ac:dyDescent="0.15">
      <c r="B15" s="24"/>
      <c r="C15" s="84"/>
      <c r="D15" s="25">
        <v>100</v>
      </c>
      <c r="E15" s="26">
        <v>28.9</v>
      </c>
      <c r="F15" s="27">
        <v>12.2</v>
      </c>
      <c r="G15" s="27">
        <v>5.0999999999999996</v>
      </c>
      <c r="H15" s="27">
        <v>5.7</v>
      </c>
      <c r="I15" s="27">
        <v>4.2</v>
      </c>
      <c r="J15" s="27">
        <v>0.6</v>
      </c>
      <c r="K15" s="27">
        <v>0.8</v>
      </c>
      <c r="L15" s="27">
        <v>0.6</v>
      </c>
      <c r="M15" s="27">
        <v>2.5</v>
      </c>
      <c r="N15" s="27">
        <v>39.4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210</v>
      </c>
      <c r="F16" s="31">
        <v>92</v>
      </c>
      <c r="G16" s="31">
        <v>46</v>
      </c>
      <c r="H16" s="31">
        <v>61</v>
      </c>
      <c r="I16" s="31">
        <v>31</v>
      </c>
      <c r="J16" s="31">
        <v>8</v>
      </c>
      <c r="K16" s="31">
        <v>14</v>
      </c>
      <c r="L16" s="31">
        <v>5</v>
      </c>
      <c r="M16" s="31">
        <v>20</v>
      </c>
      <c r="N16" s="31">
        <v>133</v>
      </c>
    </row>
    <row r="17" spans="2:14" ht="15" customHeight="1" x14ac:dyDescent="0.15">
      <c r="B17" s="24"/>
      <c r="C17" s="84"/>
      <c r="D17" s="25">
        <v>100</v>
      </c>
      <c r="E17" s="26">
        <v>33.9</v>
      </c>
      <c r="F17" s="27">
        <v>14.8</v>
      </c>
      <c r="G17" s="27">
        <v>7.4</v>
      </c>
      <c r="H17" s="27">
        <v>9.8000000000000007</v>
      </c>
      <c r="I17" s="27">
        <v>5</v>
      </c>
      <c r="J17" s="27">
        <v>1.3</v>
      </c>
      <c r="K17" s="27">
        <v>2.2999999999999998</v>
      </c>
      <c r="L17" s="27">
        <v>0.8</v>
      </c>
      <c r="M17" s="27">
        <v>3.2</v>
      </c>
      <c r="N17" s="27">
        <v>21.5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326</v>
      </c>
      <c r="F18" s="16">
        <v>133</v>
      </c>
      <c r="G18" s="16">
        <v>65</v>
      </c>
      <c r="H18" s="16">
        <v>93</v>
      </c>
      <c r="I18" s="16">
        <v>53</v>
      </c>
      <c r="J18" s="16">
        <v>10</v>
      </c>
      <c r="K18" s="16">
        <v>16</v>
      </c>
      <c r="L18" s="16">
        <v>6</v>
      </c>
      <c r="M18" s="16">
        <v>26</v>
      </c>
      <c r="N18" s="16">
        <v>194</v>
      </c>
    </row>
    <row r="19" spans="2:14" ht="15" customHeight="1" x14ac:dyDescent="0.15">
      <c r="B19" s="24"/>
      <c r="C19" s="84"/>
      <c r="D19" s="25">
        <v>100</v>
      </c>
      <c r="E19" s="26">
        <v>35.4</v>
      </c>
      <c r="F19" s="27">
        <v>14.4</v>
      </c>
      <c r="G19" s="27">
        <v>7</v>
      </c>
      <c r="H19" s="27">
        <v>10.1</v>
      </c>
      <c r="I19" s="27">
        <v>5.7</v>
      </c>
      <c r="J19" s="27">
        <v>1.1000000000000001</v>
      </c>
      <c r="K19" s="27">
        <v>1.7</v>
      </c>
      <c r="L19" s="27">
        <v>0.7</v>
      </c>
      <c r="M19" s="27">
        <v>2.8</v>
      </c>
      <c r="N19" s="27">
        <v>21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481</v>
      </c>
      <c r="F20" s="16">
        <v>264</v>
      </c>
      <c r="G20" s="16">
        <v>151</v>
      </c>
      <c r="H20" s="16">
        <v>187</v>
      </c>
      <c r="I20" s="16">
        <v>103</v>
      </c>
      <c r="J20" s="16">
        <v>12</v>
      </c>
      <c r="K20" s="16">
        <v>13</v>
      </c>
      <c r="L20" s="16">
        <v>4</v>
      </c>
      <c r="M20" s="16">
        <v>47</v>
      </c>
      <c r="N20" s="16">
        <v>354</v>
      </c>
    </row>
    <row r="21" spans="2:14" ht="15" customHeight="1" x14ac:dyDescent="0.15">
      <c r="B21" s="24"/>
      <c r="C21" s="84"/>
      <c r="D21" s="25">
        <v>100</v>
      </c>
      <c r="E21" s="26">
        <v>29.8</v>
      </c>
      <c r="F21" s="27">
        <v>16.3</v>
      </c>
      <c r="G21" s="27">
        <v>9.3000000000000007</v>
      </c>
      <c r="H21" s="27">
        <v>11.6</v>
      </c>
      <c r="I21" s="27">
        <v>6.4</v>
      </c>
      <c r="J21" s="27">
        <v>0.7</v>
      </c>
      <c r="K21" s="27">
        <v>0.8</v>
      </c>
      <c r="L21" s="27">
        <v>0.2</v>
      </c>
      <c r="M21" s="27">
        <v>2.9</v>
      </c>
      <c r="N21" s="27">
        <v>21.9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879</v>
      </c>
      <c r="F22" s="16">
        <v>579</v>
      </c>
      <c r="G22" s="16">
        <v>306</v>
      </c>
      <c r="H22" s="16">
        <v>383</v>
      </c>
      <c r="I22" s="16">
        <v>142</v>
      </c>
      <c r="J22" s="16">
        <v>42</v>
      </c>
      <c r="K22" s="16">
        <v>35</v>
      </c>
      <c r="L22" s="16">
        <v>9</v>
      </c>
      <c r="M22" s="16">
        <v>75</v>
      </c>
      <c r="N22" s="16">
        <v>690</v>
      </c>
    </row>
    <row r="23" spans="2:14" ht="15" customHeight="1" x14ac:dyDescent="0.15">
      <c r="B23" s="24"/>
      <c r="C23" s="84"/>
      <c r="D23" s="25">
        <v>100</v>
      </c>
      <c r="E23" s="26">
        <v>28</v>
      </c>
      <c r="F23" s="27">
        <v>18.399999999999999</v>
      </c>
      <c r="G23" s="27">
        <v>9.6999999999999993</v>
      </c>
      <c r="H23" s="27">
        <v>12.2</v>
      </c>
      <c r="I23" s="27">
        <v>4.5</v>
      </c>
      <c r="J23" s="27">
        <v>1.3</v>
      </c>
      <c r="K23" s="27">
        <v>1.1000000000000001</v>
      </c>
      <c r="L23" s="27">
        <v>0.3</v>
      </c>
      <c r="M23" s="27">
        <v>2.4</v>
      </c>
      <c r="N23" s="27">
        <v>22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1183</v>
      </c>
      <c r="F24" s="16">
        <v>949</v>
      </c>
      <c r="G24" s="16">
        <v>472</v>
      </c>
      <c r="H24" s="16">
        <v>575</v>
      </c>
      <c r="I24" s="16">
        <v>234</v>
      </c>
      <c r="J24" s="16">
        <v>50</v>
      </c>
      <c r="K24" s="16">
        <v>43</v>
      </c>
      <c r="L24" s="16">
        <v>10</v>
      </c>
      <c r="M24" s="16">
        <v>142</v>
      </c>
      <c r="N24" s="16">
        <v>848</v>
      </c>
    </row>
    <row r="25" spans="2:14" ht="15" customHeight="1" x14ac:dyDescent="0.15">
      <c r="B25" s="24"/>
      <c r="C25" s="84"/>
      <c r="D25" s="25">
        <v>100</v>
      </c>
      <c r="E25" s="26">
        <v>26.3</v>
      </c>
      <c r="F25" s="27">
        <v>21.1</v>
      </c>
      <c r="G25" s="27">
        <v>10.5</v>
      </c>
      <c r="H25" s="27">
        <v>12.8</v>
      </c>
      <c r="I25" s="27">
        <v>5.2</v>
      </c>
      <c r="J25" s="27">
        <v>1.1000000000000001</v>
      </c>
      <c r="K25" s="27">
        <v>1</v>
      </c>
      <c r="L25" s="27">
        <v>0.2</v>
      </c>
      <c r="M25" s="27">
        <v>3.2</v>
      </c>
      <c r="N25" s="27">
        <v>18.8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1066</v>
      </c>
      <c r="F26" s="16">
        <v>1003</v>
      </c>
      <c r="G26" s="16">
        <v>502</v>
      </c>
      <c r="H26" s="16">
        <v>548</v>
      </c>
      <c r="I26" s="16">
        <v>243</v>
      </c>
      <c r="J26" s="16">
        <v>51</v>
      </c>
      <c r="K26" s="16">
        <v>51</v>
      </c>
      <c r="L26" s="16">
        <v>3</v>
      </c>
      <c r="M26" s="16">
        <v>194</v>
      </c>
      <c r="N26" s="16">
        <v>777</v>
      </c>
    </row>
    <row r="27" spans="2:14" ht="15" customHeight="1" x14ac:dyDescent="0.15">
      <c r="B27" s="28"/>
      <c r="C27" s="85"/>
      <c r="D27" s="17">
        <v>100</v>
      </c>
      <c r="E27" s="18">
        <v>24</v>
      </c>
      <c r="F27" s="19">
        <v>22.6</v>
      </c>
      <c r="G27" s="19">
        <v>11.3</v>
      </c>
      <c r="H27" s="19">
        <v>12.3</v>
      </c>
      <c r="I27" s="19">
        <v>5.5</v>
      </c>
      <c r="J27" s="19">
        <v>1.1000000000000001</v>
      </c>
      <c r="K27" s="19">
        <v>1.1000000000000001</v>
      </c>
      <c r="L27" s="19">
        <v>0.1</v>
      </c>
      <c r="M27" s="19">
        <v>4.4000000000000004</v>
      </c>
      <c r="N27" s="19">
        <v>17.5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1829</v>
      </c>
      <c r="F28" s="16">
        <v>1247</v>
      </c>
      <c r="G28" s="16">
        <v>548</v>
      </c>
      <c r="H28" s="16">
        <v>545</v>
      </c>
      <c r="I28" s="16">
        <v>184</v>
      </c>
      <c r="J28" s="16">
        <v>41</v>
      </c>
      <c r="K28" s="16">
        <v>28</v>
      </c>
      <c r="L28" s="16">
        <v>15</v>
      </c>
      <c r="M28" s="16">
        <v>180</v>
      </c>
      <c r="N28" s="16">
        <v>1049</v>
      </c>
    </row>
    <row r="29" spans="2:14" ht="15" customHeight="1" x14ac:dyDescent="0.15">
      <c r="B29" s="24"/>
      <c r="C29" s="84"/>
      <c r="D29" s="25">
        <v>100</v>
      </c>
      <c r="E29" s="26">
        <v>32.299999999999997</v>
      </c>
      <c r="F29" s="27">
        <v>22</v>
      </c>
      <c r="G29" s="27">
        <v>9.6999999999999993</v>
      </c>
      <c r="H29" s="27">
        <v>9.6</v>
      </c>
      <c r="I29" s="27">
        <v>3.2</v>
      </c>
      <c r="J29" s="27">
        <v>0.7</v>
      </c>
      <c r="K29" s="27">
        <v>0.5</v>
      </c>
      <c r="L29" s="27">
        <v>0.3</v>
      </c>
      <c r="M29" s="27">
        <v>3.2</v>
      </c>
      <c r="N29" s="27">
        <v>18.5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1059</v>
      </c>
      <c r="F30" s="16">
        <v>726</v>
      </c>
      <c r="G30" s="16">
        <v>382</v>
      </c>
      <c r="H30" s="16">
        <v>523</v>
      </c>
      <c r="I30" s="16">
        <v>233</v>
      </c>
      <c r="J30" s="16">
        <v>62</v>
      </c>
      <c r="K30" s="16">
        <v>56</v>
      </c>
      <c r="L30" s="16">
        <v>9</v>
      </c>
      <c r="M30" s="16">
        <v>85</v>
      </c>
      <c r="N30" s="16">
        <v>789</v>
      </c>
    </row>
    <row r="31" spans="2:14" ht="15" customHeight="1" x14ac:dyDescent="0.15">
      <c r="B31" s="24"/>
      <c r="C31" s="84"/>
      <c r="D31" s="25">
        <v>100</v>
      </c>
      <c r="E31" s="26">
        <v>27</v>
      </c>
      <c r="F31" s="27">
        <v>18.5</v>
      </c>
      <c r="G31" s="27">
        <v>9.6999999999999993</v>
      </c>
      <c r="H31" s="27">
        <v>13.3</v>
      </c>
      <c r="I31" s="27">
        <v>5.9</v>
      </c>
      <c r="J31" s="27">
        <v>1.6</v>
      </c>
      <c r="K31" s="27">
        <v>1.4</v>
      </c>
      <c r="L31" s="27">
        <v>0.2</v>
      </c>
      <c r="M31" s="27">
        <v>2.2000000000000002</v>
      </c>
      <c r="N31" s="27">
        <v>20.100000000000001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101</v>
      </c>
      <c r="F32" s="31">
        <v>57</v>
      </c>
      <c r="G32" s="31">
        <v>27</v>
      </c>
      <c r="H32" s="31">
        <v>31</v>
      </c>
      <c r="I32" s="31">
        <v>23</v>
      </c>
      <c r="J32" s="31">
        <v>3</v>
      </c>
      <c r="K32" s="31">
        <v>8</v>
      </c>
      <c r="L32" s="31">
        <v>0</v>
      </c>
      <c r="M32" s="31">
        <v>4</v>
      </c>
      <c r="N32" s="31">
        <v>52</v>
      </c>
    </row>
    <row r="33" spans="2:14" ht="15" customHeight="1" x14ac:dyDescent="0.15">
      <c r="B33" s="24"/>
      <c r="C33" s="84"/>
      <c r="D33" s="25">
        <v>100</v>
      </c>
      <c r="E33" s="26">
        <v>33</v>
      </c>
      <c r="F33" s="27">
        <v>18.600000000000001</v>
      </c>
      <c r="G33" s="27">
        <v>8.8000000000000007</v>
      </c>
      <c r="H33" s="27">
        <v>10.1</v>
      </c>
      <c r="I33" s="27">
        <v>7.5</v>
      </c>
      <c r="J33" s="27">
        <v>1</v>
      </c>
      <c r="K33" s="27">
        <v>2.6</v>
      </c>
      <c r="L33" s="27">
        <v>0</v>
      </c>
      <c r="M33" s="27">
        <v>1.3</v>
      </c>
      <c r="N33" s="27">
        <v>17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696</v>
      </c>
      <c r="F34" s="16">
        <v>590</v>
      </c>
      <c r="G34" s="16">
        <v>331</v>
      </c>
      <c r="H34" s="16">
        <v>396</v>
      </c>
      <c r="I34" s="16">
        <v>207</v>
      </c>
      <c r="J34" s="16">
        <v>29</v>
      </c>
      <c r="K34" s="16">
        <v>44</v>
      </c>
      <c r="L34" s="16">
        <v>4</v>
      </c>
      <c r="M34" s="16">
        <v>148</v>
      </c>
      <c r="N34" s="16">
        <v>597</v>
      </c>
    </row>
    <row r="35" spans="2:14" ht="15" customHeight="1" x14ac:dyDescent="0.15">
      <c r="B35" s="24"/>
      <c r="C35" s="84"/>
      <c r="D35" s="25">
        <v>100</v>
      </c>
      <c r="E35" s="26">
        <v>22.9</v>
      </c>
      <c r="F35" s="27">
        <v>19.399999999999999</v>
      </c>
      <c r="G35" s="27">
        <v>10.9</v>
      </c>
      <c r="H35" s="27">
        <v>13</v>
      </c>
      <c r="I35" s="27">
        <v>6.8</v>
      </c>
      <c r="J35" s="27">
        <v>1</v>
      </c>
      <c r="K35" s="27">
        <v>1.4</v>
      </c>
      <c r="L35" s="27">
        <v>0.1</v>
      </c>
      <c r="M35" s="27">
        <v>4.9000000000000004</v>
      </c>
      <c r="N35" s="27">
        <v>19.600000000000001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568</v>
      </c>
      <c r="F36" s="16">
        <v>430</v>
      </c>
      <c r="G36" s="16">
        <v>260</v>
      </c>
      <c r="H36" s="16">
        <v>357</v>
      </c>
      <c r="I36" s="16">
        <v>166</v>
      </c>
      <c r="J36" s="16">
        <v>38</v>
      </c>
      <c r="K36" s="16">
        <v>32</v>
      </c>
      <c r="L36" s="16">
        <v>11</v>
      </c>
      <c r="M36" s="16">
        <v>92</v>
      </c>
      <c r="N36" s="16">
        <v>455</v>
      </c>
    </row>
    <row r="37" spans="2:14" ht="15" customHeight="1" x14ac:dyDescent="0.15">
      <c r="B37" s="33"/>
      <c r="C37" s="82"/>
      <c r="D37" s="34">
        <v>100</v>
      </c>
      <c r="E37" s="35">
        <v>23.6</v>
      </c>
      <c r="F37" s="36">
        <v>17.8</v>
      </c>
      <c r="G37" s="36">
        <v>10.8</v>
      </c>
      <c r="H37" s="36">
        <v>14.8</v>
      </c>
      <c r="I37" s="36">
        <v>6.9</v>
      </c>
      <c r="J37" s="36">
        <v>1.6</v>
      </c>
      <c r="K37" s="36">
        <v>1.3</v>
      </c>
      <c r="L37" s="36">
        <v>0.5</v>
      </c>
      <c r="M37" s="36">
        <v>3.8</v>
      </c>
      <c r="N37" s="36">
        <v>18.899999999999999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375</v>
      </c>
      <c r="F38" s="23">
        <v>241</v>
      </c>
      <c r="G38" s="23">
        <v>108</v>
      </c>
      <c r="H38" s="23">
        <v>90</v>
      </c>
      <c r="I38" s="23">
        <v>19</v>
      </c>
      <c r="J38" s="23">
        <v>5</v>
      </c>
      <c r="K38" s="23">
        <v>2</v>
      </c>
      <c r="L38" s="23">
        <v>4</v>
      </c>
      <c r="M38" s="23">
        <v>39</v>
      </c>
      <c r="N38" s="23">
        <v>375</v>
      </c>
    </row>
    <row r="39" spans="2:14" ht="15" customHeight="1" x14ac:dyDescent="0.15">
      <c r="B39" s="24"/>
      <c r="C39" s="89"/>
      <c r="D39" s="25">
        <v>100</v>
      </c>
      <c r="E39" s="26">
        <v>29.8</v>
      </c>
      <c r="F39" s="27">
        <v>19.2</v>
      </c>
      <c r="G39" s="27">
        <v>8.6</v>
      </c>
      <c r="H39" s="27">
        <v>7.2</v>
      </c>
      <c r="I39" s="27">
        <v>1.5</v>
      </c>
      <c r="J39" s="27">
        <v>0.4</v>
      </c>
      <c r="K39" s="27">
        <v>0.2</v>
      </c>
      <c r="L39" s="27">
        <v>0.3</v>
      </c>
      <c r="M39" s="27">
        <v>3.1</v>
      </c>
      <c r="N39" s="27">
        <v>29.8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431</v>
      </c>
      <c r="F40" s="16">
        <v>267</v>
      </c>
      <c r="G40" s="16">
        <v>116</v>
      </c>
      <c r="H40" s="16">
        <v>117</v>
      </c>
      <c r="I40" s="16">
        <v>39</v>
      </c>
      <c r="J40" s="16">
        <v>8</v>
      </c>
      <c r="K40" s="16">
        <v>4</v>
      </c>
      <c r="L40" s="16">
        <v>0</v>
      </c>
      <c r="M40" s="16">
        <v>26</v>
      </c>
      <c r="N40" s="16">
        <v>351</v>
      </c>
    </row>
    <row r="41" spans="2:14" ht="15" customHeight="1" x14ac:dyDescent="0.15">
      <c r="B41" s="24"/>
      <c r="C41" s="89"/>
      <c r="D41" s="25">
        <v>100</v>
      </c>
      <c r="E41" s="26">
        <v>31.7</v>
      </c>
      <c r="F41" s="27">
        <v>19.600000000000001</v>
      </c>
      <c r="G41" s="27">
        <v>8.5</v>
      </c>
      <c r="H41" s="27">
        <v>8.6</v>
      </c>
      <c r="I41" s="27">
        <v>2.9</v>
      </c>
      <c r="J41" s="27">
        <v>0.6</v>
      </c>
      <c r="K41" s="27">
        <v>0.3</v>
      </c>
      <c r="L41" s="27">
        <v>0</v>
      </c>
      <c r="M41" s="27">
        <v>1.9</v>
      </c>
      <c r="N41" s="27">
        <v>25.8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3429</v>
      </c>
      <c r="F42" s="16">
        <v>2526</v>
      </c>
      <c r="G42" s="16">
        <v>1316</v>
      </c>
      <c r="H42" s="16">
        <v>1648</v>
      </c>
      <c r="I42" s="16">
        <v>754</v>
      </c>
      <c r="J42" s="16">
        <v>158</v>
      </c>
      <c r="K42" s="16">
        <v>165</v>
      </c>
      <c r="L42" s="16">
        <v>33</v>
      </c>
      <c r="M42" s="16">
        <v>442</v>
      </c>
      <c r="N42" s="16">
        <v>2165</v>
      </c>
    </row>
    <row r="43" spans="2:14" ht="15" customHeight="1" x14ac:dyDescent="0.15">
      <c r="B43" s="28"/>
      <c r="C43" s="91"/>
      <c r="D43" s="17">
        <v>100</v>
      </c>
      <c r="E43" s="18">
        <v>27.1</v>
      </c>
      <c r="F43" s="19">
        <v>20</v>
      </c>
      <c r="G43" s="19">
        <v>10.4</v>
      </c>
      <c r="H43" s="19">
        <v>13</v>
      </c>
      <c r="I43" s="19">
        <v>6</v>
      </c>
      <c r="J43" s="19">
        <v>1.3</v>
      </c>
      <c r="K43" s="19">
        <v>1.3</v>
      </c>
      <c r="L43" s="19">
        <v>0.3</v>
      </c>
      <c r="M43" s="19">
        <v>3.5</v>
      </c>
      <c r="N43" s="19">
        <v>17.100000000000001</v>
      </c>
    </row>
    <row r="44" spans="2:14" ht="15" customHeight="1" x14ac:dyDescent="0.15">
      <c r="B44" s="20" t="s">
        <v>70</v>
      </c>
      <c r="C44" s="88" t="s">
        <v>532</v>
      </c>
      <c r="D44" s="21">
        <v>567</v>
      </c>
      <c r="E44" s="22">
        <v>124</v>
      </c>
      <c r="F44" s="23">
        <v>106</v>
      </c>
      <c r="G44" s="23">
        <v>74</v>
      </c>
      <c r="H44" s="23">
        <v>91</v>
      </c>
      <c r="I44" s="23">
        <v>34</v>
      </c>
      <c r="J44" s="23">
        <v>9</v>
      </c>
      <c r="K44" s="23">
        <v>2</v>
      </c>
      <c r="L44" s="23">
        <v>1</v>
      </c>
      <c r="M44" s="23">
        <v>25</v>
      </c>
      <c r="N44" s="23">
        <v>101</v>
      </c>
    </row>
    <row r="45" spans="2:14" ht="15" customHeight="1" x14ac:dyDescent="0.15">
      <c r="B45" s="24"/>
      <c r="C45" s="89"/>
      <c r="D45" s="25">
        <v>100</v>
      </c>
      <c r="E45" s="26">
        <v>21.9</v>
      </c>
      <c r="F45" s="27">
        <v>18.7</v>
      </c>
      <c r="G45" s="27">
        <v>13.1</v>
      </c>
      <c r="H45" s="27">
        <v>16</v>
      </c>
      <c r="I45" s="27">
        <v>6</v>
      </c>
      <c r="J45" s="27">
        <v>1.6</v>
      </c>
      <c r="K45" s="27">
        <v>0.4</v>
      </c>
      <c r="L45" s="27">
        <v>0.2</v>
      </c>
      <c r="M45" s="27">
        <v>4.4000000000000004</v>
      </c>
      <c r="N45" s="27">
        <v>17.8</v>
      </c>
    </row>
    <row r="46" spans="2:14" ht="15" customHeight="1" x14ac:dyDescent="0.15">
      <c r="B46" s="24"/>
      <c r="C46" s="86" t="s">
        <v>480</v>
      </c>
      <c r="D46" s="14">
        <v>8280</v>
      </c>
      <c r="E46" s="15">
        <v>2115</v>
      </c>
      <c r="F46" s="16">
        <v>1627</v>
      </c>
      <c r="G46" s="16">
        <v>883</v>
      </c>
      <c r="H46" s="16">
        <v>1045</v>
      </c>
      <c r="I46" s="16">
        <v>469</v>
      </c>
      <c r="J46" s="16">
        <v>88</v>
      </c>
      <c r="K46" s="16">
        <v>99</v>
      </c>
      <c r="L46" s="16">
        <v>18</v>
      </c>
      <c r="M46" s="16">
        <v>295</v>
      </c>
      <c r="N46" s="16">
        <v>1641</v>
      </c>
    </row>
    <row r="47" spans="2:14" ht="15" customHeight="1" x14ac:dyDescent="0.15">
      <c r="B47" s="24"/>
      <c r="C47" s="89"/>
      <c r="D47" s="25">
        <v>100</v>
      </c>
      <c r="E47" s="26">
        <v>25.5</v>
      </c>
      <c r="F47" s="27">
        <v>19.600000000000001</v>
      </c>
      <c r="G47" s="27">
        <v>10.7</v>
      </c>
      <c r="H47" s="27">
        <v>12.6</v>
      </c>
      <c r="I47" s="27">
        <v>5.7</v>
      </c>
      <c r="J47" s="27">
        <v>1.1000000000000001</v>
      </c>
      <c r="K47" s="27">
        <v>1.2</v>
      </c>
      <c r="L47" s="27">
        <v>0.2</v>
      </c>
      <c r="M47" s="27">
        <v>3.6</v>
      </c>
      <c r="N47" s="27">
        <v>19.8</v>
      </c>
    </row>
    <row r="48" spans="2:14" ht="15" customHeight="1" x14ac:dyDescent="0.15">
      <c r="B48" s="24"/>
      <c r="C48" s="86" t="s">
        <v>428</v>
      </c>
      <c r="D48" s="14">
        <v>4863</v>
      </c>
      <c r="E48" s="15">
        <v>1505</v>
      </c>
      <c r="F48" s="16">
        <v>984</v>
      </c>
      <c r="G48" s="16">
        <v>457</v>
      </c>
      <c r="H48" s="16">
        <v>521</v>
      </c>
      <c r="I48" s="16">
        <v>215</v>
      </c>
      <c r="J48" s="16">
        <v>51</v>
      </c>
      <c r="K48" s="16">
        <v>37</v>
      </c>
      <c r="L48" s="16">
        <v>11</v>
      </c>
      <c r="M48" s="16">
        <v>144</v>
      </c>
      <c r="N48" s="16">
        <v>938</v>
      </c>
    </row>
    <row r="49" spans="2:14" ht="15" customHeight="1" x14ac:dyDescent="0.15">
      <c r="B49" s="24"/>
      <c r="C49" s="89"/>
      <c r="D49" s="25">
        <v>100</v>
      </c>
      <c r="E49" s="26">
        <v>30.9</v>
      </c>
      <c r="F49" s="27">
        <v>20.2</v>
      </c>
      <c r="G49" s="27">
        <v>9.4</v>
      </c>
      <c r="H49" s="27">
        <v>10.7</v>
      </c>
      <c r="I49" s="27">
        <v>4.4000000000000004</v>
      </c>
      <c r="J49" s="27">
        <v>1</v>
      </c>
      <c r="K49" s="27">
        <v>0.8</v>
      </c>
      <c r="L49" s="27">
        <v>0.2</v>
      </c>
      <c r="M49" s="27">
        <v>3</v>
      </c>
      <c r="N49" s="27">
        <v>19.3</v>
      </c>
    </row>
    <row r="50" spans="2:14" ht="15" customHeight="1" x14ac:dyDescent="0.15">
      <c r="B50" s="24"/>
      <c r="C50" s="86" t="s">
        <v>461</v>
      </c>
      <c r="D50" s="14">
        <v>1583</v>
      </c>
      <c r="E50" s="15">
        <v>495</v>
      </c>
      <c r="F50" s="16">
        <v>330</v>
      </c>
      <c r="G50" s="16">
        <v>129</v>
      </c>
      <c r="H50" s="16">
        <v>174</v>
      </c>
      <c r="I50" s="16">
        <v>93</v>
      </c>
      <c r="J50" s="16">
        <v>22</v>
      </c>
      <c r="K50" s="16">
        <v>32</v>
      </c>
      <c r="L50" s="16">
        <v>4</v>
      </c>
      <c r="M50" s="16">
        <v>39</v>
      </c>
      <c r="N50" s="16">
        <v>265</v>
      </c>
    </row>
    <row r="51" spans="2:14" ht="15" customHeight="1" x14ac:dyDescent="0.15">
      <c r="B51" s="28"/>
      <c r="C51" s="91"/>
      <c r="D51" s="17">
        <v>100</v>
      </c>
      <c r="E51" s="18">
        <v>31.3</v>
      </c>
      <c r="F51" s="19">
        <v>20.8</v>
      </c>
      <c r="G51" s="19">
        <v>8.1</v>
      </c>
      <c r="H51" s="19">
        <v>11</v>
      </c>
      <c r="I51" s="19">
        <v>5.9</v>
      </c>
      <c r="J51" s="19">
        <v>1.4</v>
      </c>
      <c r="K51" s="19">
        <v>2</v>
      </c>
      <c r="L51" s="19">
        <v>0.3</v>
      </c>
      <c r="M51" s="19">
        <v>2.5</v>
      </c>
      <c r="N51" s="19">
        <v>16.7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189</v>
      </c>
      <c r="F52" s="23">
        <v>163</v>
      </c>
      <c r="G52" s="23">
        <v>116</v>
      </c>
      <c r="H52" s="23">
        <v>91</v>
      </c>
      <c r="I52" s="23">
        <v>41</v>
      </c>
      <c r="J52" s="23">
        <v>16</v>
      </c>
      <c r="K52" s="23">
        <v>12</v>
      </c>
      <c r="L52" s="23">
        <v>2</v>
      </c>
      <c r="M52" s="23">
        <v>53</v>
      </c>
      <c r="N52" s="23">
        <v>2298</v>
      </c>
    </row>
    <row r="53" spans="2:14" ht="15" customHeight="1" x14ac:dyDescent="0.15">
      <c r="B53" s="24"/>
      <c r="C53" s="84"/>
      <c r="D53" s="25">
        <v>100</v>
      </c>
      <c r="E53" s="26">
        <v>6.3</v>
      </c>
      <c r="F53" s="27">
        <v>5.5</v>
      </c>
      <c r="G53" s="27">
        <v>3.9</v>
      </c>
      <c r="H53" s="27">
        <v>3.1</v>
      </c>
      <c r="I53" s="27">
        <v>1.4</v>
      </c>
      <c r="J53" s="27">
        <v>0.5</v>
      </c>
      <c r="K53" s="27">
        <v>0.4</v>
      </c>
      <c r="L53" s="27">
        <v>0.1</v>
      </c>
      <c r="M53" s="27">
        <v>1.8</v>
      </c>
      <c r="N53" s="27">
        <v>77.099999999999994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486</v>
      </c>
      <c r="F54" s="31">
        <v>412</v>
      </c>
      <c r="G54" s="31">
        <v>239</v>
      </c>
      <c r="H54" s="31">
        <v>182</v>
      </c>
      <c r="I54" s="31">
        <v>74</v>
      </c>
      <c r="J54" s="31">
        <v>6</v>
      </c>
      <c r="K54" s="31">
        <v>3</v>
      </c>
      <c r="L54" s="31">
        <v>0</v>
      </c>
      <c r="M54" s="31">
        <v>12</v>
      </c>
      <c r="N54" s="31">
        <v>532</v>
      </c>
    </row>
    <row r="55" spans="2:14" ht="15" customHeight="1" x14ac:dyDescent="0.15">
      <c r="B55" s="24"/>
      <c r="C55" s="84"/>
      <c r="D55" s="25">
        <v>100</v>
      </c>
      <c r="E55" s="26">
        <v>25</v>
      </c>
      <c r="F55" s="27">
        <v>21.2</v>
      </c>
      <c r="G55" s="27">
        <v>12.3</v>
      </c>
      <c r="H55" s="27">
        <v>9.4</v>
      </c>
      <c r="I55" s="27">
        <v>3.8</v>
      </c>
      <c r="J55" s="27">
        <v>0.3</v>
      </c>
      <c r="K55" s="27">
        <v>0.2</v>
      </c>
      <c r="L55" s="27">
        <v>0</v>
      </c>
      <c r="M55" s="27">
        <v>0.6</v>
      </c>
      <c r="N55" s="27">
        <v>27.3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266</v>
      </c>
      <c r="F56" s="16">
        <v>257</v>
      </c>
      <c r="G56" s="16">
        <v>152</v>
      </c>
      <c r="H56" s="16">
        <v>103</v>
      </c>
      <c r="I56" s="16">
        <v>47</v>
      </c>
      <c r="J56" s="16">
        <v>9</v>
      </c>
      <c r="K56" s="16">
        <v>11</v>
      </c>
      <c r="L56" s="16">
        <v>3</v>
      </c>
      <c r="M56" s="16">
        <v>0</v>
      </c>
      <c r="N56" s="16">
        <v>6</v>
      </c>
    </row>
    <row r="57" spans="2:14" ht="15" customHeight="1" x14ac:dyDescent="0.15">
      <c r="B57" s="24"/>
      <c r="C57" s="84"/>
      <c r="D57" s="25">
        <v>100</v>
      </c>
      <c r="E57" s="26">
        <v>31.1</v>
      </c>
      <c r="F57" s="27">
        <v>30.1</v>
      </c>
      <c r="G57" s="27">
        <v>17.8</v>
      </c>
      <c r="H57" s="27">
        <v>12.1</v>
      </c>
      <c r="I57" s="27">
        <v>5.5</v>
      </c>
      <c r="J57" s="27">
        <v>1.1000000000000001</v>
      </c>
      <c r="K57" s="27">
        <v>1.3</v>
      </c>
      <c r="L57" s="27">
        <v>0.4</v>
      </c>
      <c r="M57" s="27">
        <v>0</v>
      </c>
      <c r="N57" s="27">
        <v>0.7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390</v>
      </c>
      <c r="F58" s="16">
        <v>299</v>
      </c>
      <c r="G58" s="16">
        <v>209</v>
      </c>
      <c r="H58" s="16">
        <v>204</v>
      </c>
      <c r="I58" s="16">
        <v>77</v>
      </c>
      <c r="J58" s="16">
        <v>20</v>
      </c>
      <c r="K58" s="16">
        <v>19</v>
      </c>
      <c r="L58" s="16">
        <v>2</v>
      </c>
      <c r="M58" s="16">
        <v>11</v>
      </c>
      <c r="N58" s="16">
        <v>80</v>
      </c>
    </row>
    <row r="59" spans="2:14" ht="15" customHeight="1" x14ac:dyDescent="0.15">
      <c r="B59" s="24"/>
      <c r="C59" s="84"/>
      <c r="D59" s="25">
        <v>100</v>
      </c>
      <c r="E59" s="26">
        <v>29.7</v>
      </c>
      <c r="F59" s="27">
        <v>22.8</v>
      </c>
      <c r="G59" s="27">
        <v>15.9</v>
      </c>
      <c r="H59" s="27">
        <v>15.6</v>
      </c>
      <c r="I59" s="27">
        <v>5.9</v>
      </c>
      <c r="J59" s="27">
        <v>1.5</v>
      </c>
      <c r="K59" s="27">
        <v>1.4</v>
      </c>
      <c r="L59" s="27">
        <v>0.2</v>
      </c>
      <c r="M59" s="27">
        <v>0.8</v>
      </c>
      <c r="N59" s="27">
        <v>6.1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736</v>
      </c>
      <c r="F60" s="16">
        <v>424</v>
      </c>
      <c r="G60" s="16">
        <v>186</v>
      </c>
      <c r="H60" s="16">
        <v>250</v>
      </c>
      <c r="I60" s="16">
        <v>71</v>
      </c>
      <c r="J60" s="16">
        <v>23</v>
      </c>
      <c r="K60" s="16">
        <v>23</v>
      </c>
      <c r="L60" s="16">
        <v>15</v>
      </c>
      <c r="M60" s="16">
        <v>6</v>
      </c>
      <c r="N60" s="16">
        <v>49</v>
      </c>
    </row>
    <row r="61" spans="2:14" ht="15" customHeight="1" x14ac:dyDescent="0.15">
      <c r="B61" s="24"/>
      <c r="C61" s="84"/>
      <c r="D61" s="25">
        <v>100</v>
      </c>
      <c r="E61" s="26">
        <v>41.3</v>
      </c>
      <c r="F61" s="27">
        <v>23.8</v>
      </c>
      <c r="G61" s="27">
        <v>10.4</v>
      </c>
      <c r="H61" s="27">
        <v>14</v>
      </c>
      <c r="I61" s="27">
        <v>4</v>
      </c>
      <c r="J61" s="27">
        <v>1.3</v>
      </c>
      <c r="K61" s="27">
        <v>1.3</v>
      </c>
      <c r="L61" s="27">
        <v>0.8</v>
      </c>
      <c r="M61" s="27">
        <v>0.3</v>
      </c>
      <c r="N61" s="27">
        <v>2.7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472</v>
      </c>
      <c r="F62" s="16">
        <v>232</v>
      </c>
      <c r="G62" s="16">
        <v>158</v>
      </c>
      <c r="H62" s="16">
        <v>135</v>
      </c>
      <c r="I62" s="16">
        <v>65</v>
      </c>
      <c r="J62" s="16">
        <v>14</v>
      </c>
      <c r="K62" s="16">
        <v>19</v>
      </c>
      <c r="L62" s="16">
        <v>4</v>
      </c>
      <c r="M62" s="16">
        <v>78</v>
      </c>
      <c r="N62" s="16">
        <v>57</v>
      </c>
    </row>
    <row r="63" spans="2:14" ht="15" customHeight="1" x14ac:dyDescent="0.15">
      <c r="B63" s="24"/>
      <c r="C63" s="84"/>
      <c r="D63" s="25">
        <v>100</v>
      </c>
      <c r="E63" s="26">
        <v>38.200000000000003</v>
      </c>
      <c r="F63" s="27">
        <v>18.8</v>
      </c>
      <c r="G63" s="27">
        <v>12.8</v>
      </c>
      <c r="H63" s="27">
        <v>10.9</v>
      </c>
      <c r="I63" s="27">
        <v>5.3</v>
      </c>
      <c r="J63" s="27">
        <v>1.1000000000000001</v>
      </c>
      <c r="K63" s="27">
        <v>1.5</v>
      </c>
      <c r="L63" s="27">
        <v>0.3</v>
      </c>
      <c r="M63" s="27">
        <v>6.3</v>
      </c>
      <c r="N63" s="27">
        <v>4.5999999999999996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724</v>
      </c>
      <c r="F64" s="16">
        <v>578</v>
      </c>
      <c r="G64" s="16">
        <v>204</v>
      </c>
      <c r="H64" s="16">
        <v>420</v>
      </c>
      <c r="I64" s="16">
        <v>174</v>
      </c>
      <c r="J64" s="16">
        <v>24</v>
      </c>
      <c r="K64" s="16">
        <v>38</v>
      </c>
      <c r="L64" s="16">
        <v>8</v>
      </c>
      <c r="M64" s="16">
        <v>48</v>
      </c>
      <c r="N64" s="16">
        <v>35</v>
      </c>
    </row>
    <row r="65" spans="2:14" ht="15" customHeight="1" x14ac:dyDescent="0.15">
      <c r="B65" s="24"/>
      <c r="C65" s="84"/>
      <c r="D65" s="25">
        <v>100</v>
      </c>
      <c r="E65" s="26">
        <v>32.1</v>
      </c>
      <c r="F65" s="27">
        <v>25.7</v>
      </c>
      <c r="G65" s="27">
        <v>9.1</v>
      </c>
      <c r="H65" s="27">
        <v>18.600000000000001</v>
      </c>
      <c r="I65" s="27">
        <v>7.7</v>
      </c>
      <c r="J65" s="27">
        <v>1.1000000000000001</v>
      </c>
      <c r="K65" s="27">
        <v>1.7</v>
      </c>
      <c r="L65" s="27">
        <v>0.4</v>
      </c>
      <c r="M65" s="27">
        <v>2.1</v>
      </c>
      <c r="N65" s="27">
        <v>1.6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280</v>
      </c>
      <c r="F66" s="16">
        <v>224</v>
      </c>
      <c r="G66" s="16">
        <v>97</v>
      </c>
      <c r="H66" s="16">
        <v>167</v>
      </c>
      <c r="I66" s="16">
        <v>182</v>
      </c>
      <c r="J66" s="16">
        <v>33</v>
      </c>
      <c r="K66" s="16">
        <v>32</v>
      </c>
      <c r="L66" s="16">
        <v>3</v>
      </c>
      <c r="M66" s="16">
        <v>172</v>
      </c>
      <c r="N66" s="16">
        <v>19</v>
      </c>
    </row>
    <row r="67" spans="2:14" ht="15" customHeight="1" x14ac:dyDescent="0.15">
      <c r="B67" s="24"/>
      <c r="C67" s="84"/>
      <c r="D67" s="25">
        <v>100</v>
      </c>
      <c r="E67" s="26">
        <v>23.2</v>
      </c>
      <c r="F67" s="27">
        <v>18.5</v>
      </c>
      <c r="G67" s="27">
        <v>8</v>
      </c>
      <c r="H67" s="27">
        <v>13.8</v>
      </c>
      <c r="I67" s="27">
        <v>15.1</v>
      </c>
      <c r="J67" s="27">
        <v>2.7</v>
      </c>
      <c r="K67" s="27">
        <v>2.6</v>
      </c>
      <c r="L67" s="27">
        <v>0.2</v>
      </c>
      <c r="M67" s="27">
        <v>14.2</v>
      </c>
      <c r="N67" s="27">
        <v>1.6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821</v>
      </c>
      <c r="F68" s="16">
        <v>542</v>
      </c>
      <c r="G68" s="16">
        <v>227</v>
      </c>
      <c r="H68" s="16">
        <v>366</v>
      </c>
      <c r="I68" s="16">
        <v>108</v>
      </c>
      <c r="J68" s="16">
        <v>32</v>
      </c>
      <c r="K68" s="16">
        <v>20</v>
      </c>
      <c r="L68" s="16">
        <v>3</v>
      </c>
      <c r="M68" s="16">
        <v>138</v>
      </c>
      <c r="N68" s="16">
        <v>94</v>
      </c>
    </row>
    <row r="69" spans="2:14" ht="15" customHeight="1" x14ac:dyDescent="0.15">
      <c r="B69" s="28"/>
      <c r="C69" s="85"/>
      <c r="D69" s="17">
        <v>100</v>
      </c>
      <c r="E69" s="18">
        <v>34.9</v>
      </c>
      <c r="F69" s="19">
        <v>23.1</v>
      </c>
      <c r="G69" s="19">
        <v>9.6999999999999993</v>
      </c>
      <c r="H69" s="19">
        <v>15.6</v>
      </c>
      <c r="I69" s="19">
        <v>4.5999999999999996</v>
      </c>
      <c r="J69" s="19">
        <v>1.4</v>
      </c>
      <c r="K69" s="19">
        <v>0.9</v>
      </c>
      <c r="L69" s="19">
        <v>0.1</v>
      </c>
      <c r="M69" s="19">
        <v>5.9</v>
      </c>
      <c r="N69" s="19">
        <v>4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1159</v>
      </c>
      <c r="F70" s="23">
        <v>603</v>
      </c>
      <c r="G70" s="23">
        <v>158</v>
      </c>
      <c r="H70" s="23">
        <v>141</v>
      </c>
      <c r="I70" s="23">
        <v>40</v>
      </c>
      <c r="J70" s="23">
        <v>5</v>
      </c>
      <c r="K70" s="23">
        <v>2</v>
      </c>
      <c r="L70" s="23">
        <v>6</v>
      </c>
      <c r="M70" s="23">
        <v>49</v>
      </c>
      <c r="N70" s="23">
        <v>587</v>
      </c>
    </row>
    <row r="71" spans="2:14" ht="15" customHeight="1" x14ac:dyDescent="0.15">
      <c r="B71" s="24"/>
      <c r="C71" s="89"/>
      <c r="D71" s="25">
        <v>100</v>
      </c>
      <c r="E71" s="26">
        <v>42.1</v>
      </c>
      <c r="F71" s="27">
        <v>21.9</v>
      </c>
      <c r="G71" s="27">
        <v>5.7</v>
      </c>
      <c r="H71" s="27">
        <v>5.0999999999999996</v>
      </c>
      <c r="I71" s="27">
        <v>1.5</v>
      </c>
      <c r="J71" s="27">
        <v>0.2</v>
      </c>
      <c r="K71" s="27">
        <v>0.1</v>
      </c>
      <c r="L71" s="27">
        <v>0.2</v>
      </c>
      <c r="M71" s="27">
        <v>1.8</v>
      </c>
      <c r="N71" s="27">
        <v>21.3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1293</v>
      </c>
      <c r="F72" s="16">
        <v>716</v>
      </c>
      <c r="G72" s="16">
        <v>151</v>
      </c>
      <c r="H72" s="16">
        <v>94</v>
      </c>
      <c r="I72" s="16">
        <v>27</v>
      </c>
      <c r="J72" s="16">
        <v>6</v>
      </c>
      <c r="K72" s="16">
        <v>6</v>
      </c>
      <c r="L72" s="16">
        <v>1</v>
      </c>
      <c r="M72" s="16">
        <v>53</v>
      </c>
      <c r="N72" s="16">
        <v>653</v>
      </c>
    </row>
    <row r="73" spans="2:14" ht="15" customHeight="1" x14ac:dyDescent="0.15">
      <c r="B73" s="24"/>
      <c r="C73" s="89"/>
      <c r="D73" s="25">
        <v>100</v>
      </c>
      <c r="E73" s="26">
        <v>43.1</v>
      </c>
      <c r="F73" s="27">
        <v>23.9</v>
      </c>
      <c r="G73" s="27">
        <v>5</v>
      </c>
      <c r="H73" s="27">
        <v>3.1</v>
      </c>
      <c r="I73" s="27">
        <v>0.9</v>
      </c>
      <c r="J73" s="27">
        <v>0.2</v>
      </c>
      <c r="K73" s="27">
        <v>0.2</v>
      </c>
      <c r="L73" s="27">
        <v>0</v>
      </c>
      <c r="M73" s="27">
        <v>1.8</v>
      </c>
      <c r="N73" s="27">
        <v>21.8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674</v>
      </c>
      <c r="F74" s="16">
        <v>735</v>
      </c>
      <c r="G74" s="16">
        <v>640</v>
      </c>
      <c r="H74" s="16">
        <v>711</v>
      </c>
      <c r="I74" s="16">
        <v>187</v>
      </c>
      <c r="J74" s="16">
        <v>36</v>
      </c>
      <c r="K74" s="16">
        <v>27</v>
      </c>
      <c r="L74" s="16">
        <v>12</v>
      </c>
      <c r="M74" s="16">
        <v>113</v>
      </c>
      <c r="N74" s="16">
        <v>706</v>
      </c>
    </row>
    <row r="75" spans="2:14" ht="15" customHeight="1" x14ac:dyDescent="0.15">
      <c r="B75" s="24"/>
      <c r="C75" s="89"/>
      <c r="D75" s="25">
        <v>100</v>
      </c>
      <c r="E75" s="26">
        <v>17.5</v>
      </c>
      <c r="F75" s="27">
        <v>19.100000000000001</v>
      </c>
      <c r="G75" s="27">
        <v>16.7</v>
      </c>
      <c r="H75" s="27">
        <v>18.5</v>
      </c>
      <c r="I75" s="27">
        <v>4.9000000000000004</v>
      </c>
      <c r="J75" s="27">
        <v>0.9</v>
      </c>
      <c r="K75" s="27">
        <v>0.7</v>
      </c>
      <c r="L75" s="27">
        <v>0.3</v>
      </c>
      <c r="M75" s="27">
        <v>2.9</v>
      </c>
      <c r="N75" s="27">
        <v>18.399999999999999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648</v>
      </c>
      <c r="F76" s="16">
        <v>550</v>
      </c>
      <c r="G76" s="16">
        <v>326</v>
      </c>
      <c r="H76" s="16">
        <v>460</v>
      </c>
      <c r="I76" s="16">
        <v>222</v>
      </c>
      <c r="J76" s="16">
        <v>47</v>
      </c>
      <c r="K76" s="16">
        <v>29</v>
      </c>
      <c r="L76" s="16">
        <v>2</v>
      </c>
      <c r="M76" s="16">
        <v>89</v>
      </c>
      <c r="N76" s="16">
        <v>444</v>
      </c>
    </row>
    <row r="77" spans="2:14" ht="15" customHeight="1" x14ac:dyDescent="0.15">
      <c r="B77" s="24"/>
      <c r="C77" s="89"/>
      <c r="D77" s="25">
        <v>100</v>
      </c>
      <c r="E77" s="26">
        <v>23</v>
      </c>
      <c r="F77" s="27">
        <v>19.5</v>
      </c>
      <c r="G77" s="27">
        <v>11.6</v>
      </c>
      <c r="H77" s="27">
        <v>16.3</v>
      </c>
      <c r="I77" s="27">
        <v>7.9</v>
      </c>
      <c r="J77" s="27">
        <v>1.7</v>
      </c>
      <c r="K77" s="27">
        <v>1</v>
      </c>
      <c r="L77" s="27">
        <v>0.1</v>
      </c>
      <c r="M77" s="27">
        <v>3.2</v>
      </c>
      <c r="N77" s="27">
        <v>15.8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319</v>
      </c>
      <c r="F78" s="16">
        <v>274</v>
      </c>
      <c r="G78" s="16">
        <v>186</v>
      </c>
      <c r="H78" s="16">
        <v>270</v>
      </c>
      <c r="I78" s="16">
        <v>155</v>
      </c>
      <c r="J78" s="16">
        <v>36</v>
      </c>
      <c r="K78" s="16">
        <v>40</v>
      </c>
      <c r="L78" s="16">
        <v>7</v>
      </c>
      <c r="M78" s="16">
        <v>72</v>
      </c>
      <c r="N78" s="16">
        <v>264</v>
      </c>
    </row>
    <row r="79" spans="2:14" ht="15" customHeight="1" x14ac:dyDescent="0.15">
      <c r="B79" s="24"/>
      <c r="C79" s="89"/>
      <c r="D79" s="25">
        <v>100</v>
      </c>
      <c r="E79" s="26">
        <v>19.7</v>
      </c>
      <c r="F79" s="27">
        <v>16.899999999999999</v>
      </c>
      <c r="G79" s="27">
        <v>11.5</v>
      </c>
      <c r="H79" s="27">
        <v>16.600000000000001</v>
      </c>
      <c r="I79" s="27">
        <v>9.6</v>
      </c>
      <c r="J79" s="27">
        <v>2.2000000000000002</v>
      </c>
      <c r="K79" s="27">
        <v>2.5</v>
      </c>
      <c r="L79" s="27">
        <v>0.4</v>
      </c>
      <c r="M79" s="27">
        <v>4.4000000000000004</v>
      </c>
      <c r="N79" s="27">
        <v>16.3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180</v>
      </c>
      <c r="F80" s="16">
        <v>173</v>
      </c>
      <c r="G80" s="16">
        <v>90</v>
      </c>
      <c r="H80" s="16">
        <v>147</v>
      </c>
      <c r="I80" s="16">
        <v>125</v>
      </c>
      <c r="J80" s="16">
        <v>28</v>
      </c>
      <c r="K80" s="16">
        <v>32</v>
      </c>
      <c r="L80" s="16">
        <v>5</v>
      </c>
      <c r="M80" s="16">
        <v>83</v>
      </c>
      <c r="N80" s="16">
        <v>145</v>
      </c>
    </row>
    <row r="81" spans="2:14" ht="15" customHeight="1" x14ac:dyDescent="0.15">
      <c r="B81" s="24"/>
      <c r="C81" s="89"/>
      <c r="D81" s="25">
        <v>100</v>
      </c>
      <c r="E81" s="26">
        <v>17.899999999999999</v>
      </c>
      <c r="F81" s="27">
        <v>17.2</v>
      </c>
      <c r="G81" s="27">
        <v>8.9</v>
      </c>
      <c r="H81" s="27">
        <v>14.6</v>
      </c>
      <c r="I81" s="27">
        <v>12.4</v>
      </c>
      <c r="J81" s="27">
        <v>2.8</v>
      </c>
      <c r="K81" s="27">
        <v>3.2</v>
      </c>
      <c r="L81" s="27">
        <v>0.5</v>
      </c>
      <c r="M81" s="27">
        <v>8.1999999999999993</v>
      </c>
      <c r="N81" s="27">
        <v>14.4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86</v>
      </c>
      <c r="F82" s="16">
        <v>66</v>
      </c>
      <c r="G82" s="16">
        <v>34</v>
      </c>
      <c r="H82" s="16">
        <v>88</v>
      </c>
      <c r="I82" s="16">
        <v>80</v>
      </c>
      <c r="J82" s="16">
        <v>19</v>
      </c>
      <c r="K82" s="16">
        <v>41</v>
      </c>
      <c r="L82" s="16">
        <v>7</v>
      </c>
      <c r="M82" s="16">
        <v>53</v>
      </c>
      <c r="N82" s="16">
        <v>128</v>
      </c>
    </row>
    <row r="83" spans="2:14" ht="15" customHeight="1" x14ac:dyDescent="0.15">
      <c r="B83" s="24"/>
      <c r="C83" s="86"/>
      <c r="D83" s="34">
        <v>100</v>
      </c>
      <c r="E83" s="35">
        <v>14.3</v>
      </c>
      <c r="F83" s="36">
        <v>11</v>
      </c>
      <c r="G83" s="36">
        <v>5.6</v>
      </c>
      <c r="H83" s="36">
        <v>14.6</v>
      </c>
      <c r="I83" s="36">
        <v>13.3</v>
      </c>
      <c r="J83" s="36">
        <v>3.2</v>
      </c>
      <c r="K83" s="36">
        <v>6.8</v>
      </c>
      <c r="L83" s="36">
        <v>1.2</v>
      </c>
      <c r="M83" s="36">
        <v>8.8000000000000007</v>
      </c>
      <c r="N83" s="36">
        <v>21.3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2411</v>
      </c>
      <c r="F84" s="23">
        <v>370</v>
      </c>
      <c r="G84" s="23">
        <v>89</v>
      </c>
      <c r="H84" s="23">
        <v>81</v>
      </c>
      <c r="I84" s="23">
        <v>37</v>
      </c>
      <c r="J84" s="23">
        <v>5</v>
      </c>
      <c r="K84" s="23">
        <v>2</v>
      </c>
      <c r="L84" s="23">
        <v>0</v>
      </c>
      <c r="M84" s="23">
        <v>87</v>
      </c>
      <c r="N84" s="23">
        <v>345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70.400000000000006</v>
      </c>
      <c r="F85" s="27">
        <v>10.8</v>
      </c>
      <c r="G85" s="27">
        <v>2.6</v>
      </c>
      <c r="H85" s="27">
        <v>2.4</v>
      </c>
      <c r="I85" s="27">
        <v>1.1000000000000001</v>
      </c>
      <c r="J85" s="27">
        <v>0.1</v>
      </c>
      <c r="K85" s="27">
        <v>0.1</v>
      </c>
      <c r="L85" s="27">
        <v>0</v>
      </c>
      <c r="M85" s="27">
        <v>2.5</v>
      </c>
      <c r="N85" s="27">
        <v>10.1</v>
      </c>
    </row>
    <row r="86" spans="2:14" ht="15" customHeight="1" x14ac:dyDescent="0.15">
      <c r="B86" s="24" t="s">
        <v>431</v>
      </c>
      <c r="C86" s="82" t="s">
        <v>481</v>
      </c>
      <c r="D86" s="14">
        <v>3344</v>
      </c>
      <c r="E86" s="15">
        <v>944</v>
      </c>
      <c r="F86" s="16">
        <v>1500</v>
      </c>
      <c r="G86" s="16">
        <v>190</v>
      </c>
      <c r="H86" s="16">
        <v>123</v>
      </c>
      <c r="I86" s="16">
        <v>40</v>
      </c>
      <c r="J86" s="16">
        <v>6</v>
      </c>
      <c r="K86" s="16">
        <v>5</v>
      </c>
      <c r="L86" s="16">
        <v>5</v>
      </c>
      <c r="M86" s="16">
        <v>77</v>
      </c>
      <c r="N86" s="16">
        <v>454</v>
      </c>
    </row>
    <row r="87" spans="2:14" ht="15" customHeight="1" x14ac:dyDescent="0.15">
      <c r="B87" s="24"/>
      <c r="C87" s="84"/>
      <c r="D87" s="25">
        <v>100</v>
      </c>
      <c r="E87" s="26">
        <v>28.2</v>
      </c>
      <c r="F87" s="27">
        <v>44.9</v>
      </c>
      <c r="G87" s="27">
        <v>5.7</v>
      </c>
      <c r="H87" s="27">
        <v>3.7</v>
      </c>
      <c r="I87" s="27">
        <v>1.2</v>
      </c>
      <c r="J87" s="27">
        <v>0.2</v>
      </c>
      <c r="K87" s="27">
        <v>0.1</v>
      </c>
      <c r="L87" s="27">
        <v>0.1</v>
      </c>
      <c r="M87" s="27">
        <v>2.2999999999999998</v>
      </c>
      <c r="N87" s="27">
        <v>13.6</v>
      </c>
    </row>
    <row r="88" spans="2:14" ht="15" customHeight="1" x14ac:dyDescent="0.15">
      <c r="B88" s="24"/>
      <c r="C88" s="83" t="s">
        <v>487</v>
      </c>
      <c r="D88" s="29">
        <v>2063</v>
      </c>
      <c r="E88" s="30">
        <v>374</v>
      </c>
      <c r="F88" s="31">
        <v>464</v>
      </c>
      <c r="G88" s="31">
        <v>674</v>
      </c>
      <c r="H88" s="31">
        <v>159</v>
      </c>
      <c r="I88" s="31">
        <v>52</v>
      </c>
      <c r="J88" s="31">
        <v>14</v>
      </c>
      <c r="K88" s="31">
        <v>11</v>
      </c>
      <c r="L88" s="31">
        <v>1</v>
      </c>
      <c r="M88" s="31">
        <v>57</v>
      </c>
      <c r="N88" s="31">
        <v>257</v>
      </c>
    </row>
    <row r="89" spans="2:14" ht="15" customHeight="1" x14ac:dyDescent="0.15">
      <c r="B89" s="24"/>
      <c r="C89" s="84"/>
      <c r="D89" s="25">
        <v>100</v>
      </c>
      <c r="E89" s="26">
        <v>18.100000000000001</v>
      </c>
      <c r="F89" s="27">
        <v>22.5</v>
      </c>
      <c r="G89" s="27">
        <v>32.700000000000003</v>
      </c>
      <c r="H89" s="27">
        <v>7.7</v>
      </c>
      <c r="I89" s="27">
        <v>2.5</v>
      </c>
      <c r="J89" s="27">
        <v>0.7</v>
      </c>
      <c r="K89" s="27">
        <v>0.5</v>
      </c>
      <c r="L89" s="27">
        <v>0</v>
      </c>
      <c r="M89" s="27">
        <v>2.8</v>
      </c>
      <c r="N89" s="27">
        <v>12.5</v>
      </c>
    </row>
    <row r="90" spans="2:14" ht="15" customHeight="1" x14ac:dyDescent="0.15">
      <c r="B90" s="24"/>
      <c r="C90" s="82" t="s">
        <v>489</v>
      </c>
      <c r="D90" s="14">
        <v>3201</v>
      </c>
      <c r="E90" s="15">
        <v>421</v>
      </c>
      <c r="F90" s="16">
        <v>521</v>
      </c>
      <c r="G90" s="16">
        <v>434</v>
      </c>
      <c r="H90" s="16">
        <v>1094</v>
      </c>
      <c r="I90" s="16">
        <v>165</v>
      </c>
      <c r="J90" s="16">
        <v>30</v>
      </c>
      <c r="K90" s="16">
        <v>26</v>
      </c>
      <c r="L90" s="16">
        <v>3</v>
      </c>
      <c r="M90" s="16">
        <v>121</v>
      </c>
      <c r="N90" s="16">
        <v>386</v>
      </c>
    </row>
    <row r="91" spans="2:14" ht="15" customHeight="1" x14ac:dyDescent="0.15">
      <c r="B91" s="24"/>
      <c r="C91" s="84"/>
      <c r="D91" s="25">
        <v>100</v>
      </c>
      <c r="E91" s="26">
        <v>13.2</v>
      </c>
      <c r="F91" s="27">
        <v>16.3</v>
      </c>
      <c r="G91" s="27">
        <v>13.6</v>
      </c>
      <c r="H91" s="27">
        <v>34.200000000000003</v>
      </c>
      <c r="I91" s="27">
        <v>5.2</v>
      </c>
      <c r="J91" s="27">
        <v>0.9</v>
      </c>
      <c r="K91" s="27">
        <v>0.8</v>
      </c>
      <c r="L91" s="27">
        <v>0.1</v>
      </c>
      <c r="M91" s="27">
        <v>3.8</v>
      </c>
      <c r="N91" s="27">
        <v>12.1</v>
      </c>
    </row>
    <row r="92" spans="2:14" ht="15" customHeight="1" x14ac:dyDescent="0.15">
      <c r="B92" s="24"/>
      <c r="C92" s="82" t="s">
        <v>488</v>
      </c>
      <c r="D92" s="14">
        <v>1503</v>
      </c>
      <c r="E92" s="15">
        <v>146</v>
      </c>
      <c r="F92" s="16">
        <v>200</v>
      </c>
      <c r="G92" s="16">
        <v>149</v>
      </c>
      <c r="H92" s="16">
        <v>344</v>
      </c>
      <c r="I92" s="16">
        <v>432</v>
      </c>
      <c r="J92" s="16">
        <v>21</v>
      </c>
      <c r="K92" s="16">
        <v>22</v>
      </c>
      <c r="L92" s="16">
        <v>7</v>
      </c>
      <c r="M92" s="16">
        <v>82</v>
      </c>
      <c r="N92" s="16">
        <v>100</v>
      </c>
    </row>
    <row r="93" spans="2:14" ht="15" customHeight="1" x14ac:dyDescent="0.15">
      <c r="B93" s="24"/>
      <c r="C93" s="84"/>
      <c r="D93" s="25">
        <v>100</v>
      </c>
      <c r="E93" s="26">
        <v>9.6999999999999993</v>
      </c>
      <c r="F93" s="27">
        <v>13.3</v>
      </c>
      <c r="G93" s="27">
        <v>9.9</v>
      </c>
      <c r="H93" s="27">
        <v>22.9</v>
      </c>
      <c r="I93" s="27">
        <v>28.7</v>
      </c>
      <c r="J93" s="27">
        <v>1.4</v>
      </c>
      <c r="K93" s="27">
        <v>1.5</v>
      </c>
      <c r="L93" s="27">
        <v>0.5</v>
      </c>
      <c r="M93" s="27">
        <v>5.5</v>
      </c>
      <c r="N93" s="27">
        <v>6.7</v>
      </c>
    </row>
    <row r="94" spans="2:14" ht="15" customHeight="1" x14ac:dyDescent="0.15">
      <c r="B94" s="24"/>
      <c r="C94" s="82" t="s">
        <v>473</v>
      </c>
      <c r="D94" s="14">
        <v>330</v>
      </c>
      <c r="E94" s="15">
        <v>27</v>
      </c>
      <c r="F94" s="16">
        <v>43</v>
      </c>
      <c r="G94" s="16">
        <v>33</v>
      </c>
      <c r="H94" s="16">
        <v>46</v>
      </c>
      <c r="I94" s="16">
        <v>39</v>
      </c>
      <c r="J94" s="16">
        <v>90</v>
      </c>
      <c r="K94" s="16">
        <v>11</v>
      </c>
      <c r="L94" s="16">
        <v>1</v>
      </c>
      <c r="M94" s="16">
        <v>24</v>
      </c>
      <c r="N94" s="16">
        <v>16</v>
      </c>
    </row>
    <row r="95" spans="2:14" ht="15" customHeight="1" x14ac:dyDescent="0.15">
      <c r="B95" s="24"/>
      <c r="C95" s="82"/>
      <c r="D95" s="34">
        <v>100</v>
      </c>
      <c r="E95" s="35">
        <v>8.1999999999999993</v>
      </c>
      <c r="F95" s="36">
        <v>13</v>
      </c>
      <c r="G95" s="36">
        <v>10</v>
      </c>
      <c r="H95" s="36">
        <v>13.9</v>
      </c>
      <c r="I95" s="36">
        <v>11.8</v>
      </c>
      <c r="J95" s="36">
        <v>27.3</v>
      </c>
      <c r="K95" s="36">
        <v>3.3</v>
      </c>
      <c r="L95" s="36">
        <v>0.3</v>
      </c>
      <c r="M95" s="36">
        <v>7.3</v>
      </c>
      <c r="N95" s="36">
        <v>4.8</v>
      </c>
    </row>
    <row r="96" spans="2:14" ht="15" customHeight="1" x14ac:dyDescent="0.15">
      <c r="B96" s="24"/>
      <c r="C96" s="83" t="s">
        <v>490</v>
      </c>
      <c r="D96" s="29">
        <v>359</v>
      </c>
      <c r="E96" s="30">
        <v>23</v>
      </c>
      <c r="F96" s="31">
        <v>20</v>
      </c>
      <c r="G96" s="31">
        <v>16</v>
      </c>
      <c r="H96" s="31">
        <v>53</v>
      </c>
      <c r="I96" s="31">
        <v>67</v>
      </c>
      <c r="J96" s="31">
        <v>9</v>
      </c>
      <c r="K96" s="31">
        <v>100</v>
      </c>
      <c r="L96" s="31">
        <v>5</v>
      </c>
      <c r="M96" s="31">
        <v>54</v>
      </c>
      <c r="N96" s="31">
        <v>12</v>
      </c>
    </row>
    <row r="97" spans="2:14" ht="15" customHeight="1" x14ac:dyDescent="0.15">
      <c r="B97" s="24"/>
      <c r="C97" s="84"/>
      <c r="D97" s="25">
        <v>100</v>
      </c>
      <c r="E97" s="26">
        <v>6.4</v>
      </c>
      <c r="F97" s="27">
        <v>5.6</v>
      </c>
      <c r="G97" s="27">
        <v>4.5</v>
      </c>
      <c r="H97" s="27">
        <v>14.8</v>
      </c>
      <c r="I97" s="27">
        <v>18.7</v>
      </c>
      <c r="J97" s="27">
        <v>2.5</v>
      </c>
      <c r="K97" s="27">
        <v>27.9</v>
      </c>
      <c r="L97" s="27">
        <v>1.4</v>
      </c>
      <c r="M97" s="27">
        <v>15</v>
      </c>
      <c r="N97" s="27">
        <v>3.3</v>
      </c>
    </row>
    <row r="98" spans="2:14" ht="15" customHeight="1" x14ac:dyDescent="0.15">
      <c r="B98" s="24"/>
      <c r="C98" s="82" t="s">
        <v>474</v>
      </c>
      <c r="D98" s="14">
        <v>47</v>
      </c>
      <c r="E98" s="15">
        <v>3</v>
      </c>
      <c r="F98" s="16">
        <v>3</v>
      </c>
      <c r="G98" s="16">
        <v>1</v>
      </c>
      <c r="H98" s="16">
        <v>10</v>
      </c>
      <c r="I98" s="16">
        <v>4</v>
      </c>
      <c r="J98" s="16">
        <v>2</v>
      </c>
      <c r="K98" s="16">
        <v>0</v>
      </c>
      <c r="L98" s="16">
        <v>17</v>
      </c>
      <c r="M98" s="16">
        <v>5</v>
      </c>
      <c r="N98" s="16">
        <v>2</v>
      </c>
    </row>
    <row r="99" spans="2:14" ht="15" customHeight="1" x14ac:dyDescent="0.15">
      <c r="B99" s="24"/>
      <c r="C99" s="84"/>
      <c r="D99" s="25">
        <v>100</v>
      </c>
      <c r="E99" s="26">
        <v>6.4</v>
      </c>
      <c r="F99" s="27">
        <v>6.4</v>
      </c>
      <c r="G99" s="27">
        <v>2.1</v>
      </c>
      <c r="H99" s="27">
        <v>21.3</v>
      </c>
      <c r="I99" s="27">
        <v>8.5</v>
      </c>
      <c r="J99" s="27">
        <v>4.3</v>
      </c>
      <c r="K99" s="27">
        <v>0</v>
      </c>
      <c r="L99" s="27">
        <v>36.200000000000003</v>
      </c>
      <c r="M99" s="27">
        <v>10.6</v>
      </c>
      <c r="N99" s="27">
        <v>4.3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11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41</v>
      </c>
    </row>
    <row r="101" spans="2:14" ht="15" customHeight="1" x14ac:dyDescent="0.15">
      <c r="B101" s="28"/>
      <c r="C101" s="85"/>
      <c r="D101" s="17">
        <v>100</v>
      </c>
      <c r="E101" s="18">
        <v>21.2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78.8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93" priority="4701" rank="1"/>
  </conditionalFormatting>
  <conditionalFormatting sqref="E11:N11">
    <cfRule type="top10" dxfId="92" priority="4702" rank="1"/>
  </conditionalFormatting>
  <conditionalFormatting sqref="E13:N13">
    <cfRule type="top10" dxfId="91" priority="4703" rank="1"/>
  </conditionalFormatting>
  <conditionalFormatting sqref="E15:N15">
    <cfRule type="top10" dxfId="90" priority="4704" rank="1"/>
  </conditionalFormatting>
  <conditionalFormatting sqref="E17:N17">
    <cfRule type="top10" dxfId="89" priority="4705" rank="1"/>
  </conditionalFormatting>
  <conditionalFormatting sqref="E19:N19">
    <cfRule type="top10" dxfId="88" priority="4706" rank="1"/>
  </conditionalFormatting>
  <conditionalFormatting sqref="E21:N21">
    <cfRule type="top10" dxfId="87" priority="4707" rank="1"/>
  </conditionalFormatting>
  <conditionalFormatting sqref="E23:N23">
    <cfRule type="top10" dxfId="86" priority="4708" rank="1"/>
  </conditionalFormatting>
  <conditionalFormatting sqref="E25:N25">
    <cfRule type="top10" dxfId="85" priority="4709" rank="1"/>
  </conditionalFormatting>
  <conditionalFormatting sqref="E27:N27">
    <cfRule type="top10" dxfId="84" priority="4710" rank="1"/>
  </conditionalFormatting>
  <conditionalFormatting sqref="E29:N29">
    <cfRule type="top10" dxfId="83" priority="4711" rank="1"/>
  </conditionalFormatting>
  <conditionalFormatting sqref="E31:N31">
    <cfRule type="top10" dxfId="82" priority="4712" rank="1"/>
  </conditionalFormatting>
  <conditionalFormatting sqref="E33:N33">
    <cfRule type="top10" dxfId="81" priority="4713" rank="1"/>
  </conditionalFormatting>
  <conditionalFormatting sqref="E35:N35">
    <cfRule type="top10" dxfId="80" priority="4714" rank="1"/>
  </conditionalFormatting>
  <conditionalFormatting sqref="E37:N37">
    <cfRule type="top10" dxfId="79" priority="4715" rank="1"/>
  </conditionalFormatting>
  <conditionalFormatting sqref="E39:N39">
    <cfRule type="top10" dxfId="78" priority="4716" rank="1"/>
  </conditionalFormatting>
  <conditionalFormatting sqref="E41:N41">
    <cfRule type="top10" dxfId="77" priority="4717" rank="1"/>
  </conditionalFormatting>
  <conditionalFormatting sqref="E43:N43">
    <cfRule type="top10" dxfId="76" priority="4718" rank="1"/>
  </conditionalFormatting>
  <conditionalFormatting sqref="E45:N45">
    <cfRule type="top10" dxfId="75" priority="4719" rank="1"/>
  </conditionalFormatting>
  <conditionalFormatting sqref="E47:N47">
    <cfRule type="top10" dxfId="74" priority="4720" rank="1"/>
  </conditionalFormatting>
  <conditionalFormatting sqref="E49:N49">
    <cfRule type="top10" dxfId="73" priority="4721" rank="1"/>
  </conditionalFormatting>
  <conditionalFormatting sqref="E51:N51">
    <cfRule type="top10" dxfId="72" priority="4722" rank="1"/>
  </conditionalFormatting>
  <conditionalFormatting sqref="E53:N53">
    <cfRule type="top10" dxfId="71" priority="4723" rank="1"/>
  </conditionalFormatting>
  <conditionalFormatting sqref="E55:N55">
    <cfRule type="top10" dxfId="70" priority="4724" rank="1"/>
  </conditionalFormatting>
  <conditionalFormatting sqref="E57:N57">
    <cfRule type="top10" dxfId="69" priority="4725" rank="1"/>
  </conditionalFormatting>
  <conditionalFormatting sqref="E59:N59">
    <cfRule type="top10" dxfId="68" priority="4726" rank="1"/>
  </conditionalFormatting>
  <conditionalFormatting sqref="E61:N61">
    <cfRule type="top10" dxfId="67" priority="4727" rank="1"/>
  </conditionalFormatting>
  <conditionalFormatting sqref="E63:N63">
    <cfRule type="top10" dxfId="66" priority="4728" rank="1"/>
  </conditionalFormatting>
  <conditionalFormatting sqref="E65:N65">
    <cfRule type="top10" dxfId="65" priority="4729" rank="1"/>
  </conditionalFormatting>
  <conditionalFormatting sqref="E67:N67">
    <cfRule type="top10" dxfId="64" priority="4730" rank="1"/>
  </conditionalFormatting>
  <conditionalFormatting sqref="E69:N69">
    <cfRule type="top10" dxfId="63" priority="4731" rank="1"/>
  </conditionalFormatting>
  <conditionalFormatting sqref="E71:N71">
    <cfRule type="top10" dxfId="62" priority="4732" rank="1"/>
  </conditionalFormatting>
  <conditionalFormatting sqref="E73:N73">
    <cfRule type="top10" dxfId="61" priority="4733" rank="1"/>
  </conditionalFormatting>
  <conditionalFormatting sqref="E75:N75">
    <cfRule type="top10" dxfId="60" priority="4734" rank="1"/>
  </conditionalFormatting>
  <conditionalFormatting sqref="E77:N77">
    <cfRule type="top10" dxfId="59" priority="4735" rank="1"/>
  </conditionalFormatting>
  <conditionalFormatting sqref="E79:N79">
    <cfRule type="top10" dxfId="58" priority="4736" rank="1"/>
  </conditionalFormatting>
  <conditionalFormatting sqref="E81:N81">
    <cfRule type="top10" dxfId="57" priority="4737" rank="1"/>
  </conditionalFormatting>
  <conditionalFormatting sqref="E83:N83">
    <cfRule type="top10" dxfId="56" priority="4738" rank="1"/>
  </conditionalFormatting>
  <conditionalFormatting sqref="E85:N85">
    <cfRule type="top10" dxfId="55" priority="4739" rank="1"/>
  </conditionalFormatting>
  <conditionalFormatting sqref="E87:N87">
    <cfRule type="top10" dxfId="54" priority="4740" rank="1"/>
  </conditionalFormatting>
  <conditionalFormatting sqref="E89:N89">
    <cfRule type="top10" dxfId="53" priority="4741" rank="1"/>
  </conditionalFormatting>
  <conditionalFormatting sqref="E91:N91">
    <cfRule type="top10" dxfId="52" priority="4742" rank="1"/>
  </conditionalFormatting>
  <conditionalFormatting sqref="E93:N93">
    <cfRule type="top10" dxfId="51" priority="4743" rank="1"/>
  </conditionalFormatting>
  <conditionalFormatting sqref="E95:N95">
    <cfRule type="top10" dxfId="50" priority="4744" rank="1"/>
  </conditionalFormatting>
  <conditionalFormatting sqref="E97:N97">
    <cfRule type="top10" dxfId="49" priority="4745" rank="1"/>
  </conditionalFormatting>
  <conditionalFormatting sqref="E99:N99">
    <cfRule type="top10" dxfId="48" priority="4746" rank="1"/>
  </conditionalFormatting>
  <conditionalFormatting sqref="E101:N101">
    <cfRule type="top10" dxfId="47" priority="474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83" width="8.625" style="1" customWidth="1"/>
    <col min="8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882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  <c r="R5" s="37"/>
      <c r="S5" s="37"/>
      <c r="T5" s="37"/>
      <c r="U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117</v>
      </c>
      <c r="F7" s="69" t="s">
        <v>118</v>
      </c>
      <c r="G7" s="69" t="s">
        <v>119</v>
      </c>
      <c r="H7" s="68" t="s">
        <v>120</v>
      </c>
      <c r="I7" s="69" t="s">
        <v>121</v>
      </c>
      <c r="J7" s="69" t="s">
        <v>122</v>
      </c>
      <c r="K7" s="69" t="s">
        <v>123</v>
      </c>
      <c r="L7" s="69" t="s">
        <v>124</v>
      </c>
      <c r="M7" s="69" t="s">
        <v>125</v>
      </c>
      <c r="N7" s="69" t="s">
        <v>126</v>
      </c>
      <c r="O7" s="69" t="s">
        <v>127</v>
      </c>
      <c r="P7" s="69" t="s">
        <v>55</v>
      </c>
      <c r="Q7" s="69" t="s">
        <v>128</v>
      </c>
      <c r="R7" s="69" t="s">
        <v>129</v>
      </c>
      <c r="S7" s="69" t="s">
        <v>4</v>
      </c>
      <c r="T7" s="69" t="s">
        <v>115</v>
      </c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3029</v>
      </c>
      <c r="F8" s="16">
        <v>173</v>
      </c>
      <c r="G8" s="16">
        <v>1256</v>
      </c>
      <c r="H8" s="16">
        <v>631</v>
      </c>
      <c r="I8" s="16">
        <v>4989</v>
      </c>
      <c r="J8" s="16">
        <v>4189</v>
      </c>
      <c r="K8" s="16">
        <v>1543</v>
      </c>
      <c r="L8" s="16">
        <v>6925</v>
      </c>
      <c r="M8" s="16">
        <v>2719</v>
      </c>
      <c r="N8" s="16">
        <v>38</v>
      </c>
      <c r="O8" s="16">
        <v>11</v>
      </c>
      <c r="P8" s="16">
        <v>104</v>
      </c>
      <c r="Q8" s="16">
        <v>525</v>
      </c>
      <c r="R8" s="16">
        <v>38</v>
      </c>
      <c r="S8" s="16">
        <v>158</v>
      </c>
      <c r="T8" s="16">
        <v>3011</v>
      </c>
    </row>
    <row r="9" spans="2:24" ht="15" customHeight="1" x14ac:dyDescent="0.15">
      <c r="B9" s="93"/>
      <c r="C9" s="91"/>
      <c r="D9" s="17">
        <v>100</v>
      </c>
      <c r="E9" s="18">
        <v>19</v>
      </c>
      <c r="F9" s="19">
        <v>1.1000000000000001</v>
      </c>
      <c r="G9" s="19">
        <v>7.9</v>
      </c>
      <c r="H9" s="19">
        <v>4</v>
      </c>
      <c r="I9" s="19">
        <v>31.3</v>
      </c>
      <c r="J9" s="19">
        <v>26.3</v>
      </c>
      <c r="K9" s="19">
        <v>9.6999999999999993</v>
      </c>
      <c r="L9" s="19">
        <v>43.5</v>
      </c>
      <c r="M9" s="19">
        <v>17.100000000000001</v>
      </c>
      <c r="N9" s="19">
        <v>0.2</v>
      </c>
      <c r="O9" s="19">
        <v>0.1</v>
      </c>
      <c r="P9" s="19">
        <v>0.7</v>
      </c>
      <c r="Q9" s="19">
        <v>3.3</v>
      </c>
      <c r="R9" s="19">
        <v>0.2</v>
      </c>
      <c r="S9" s="19">
        <v>1</v>
      </c>
      <c r="T9" s="19">
        <v>18.899999999999999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904</v>
      </c>
      <c r="F10" s="23">
        <v>55</v>
      </c>
      <c r="G10" s="23">
        <v>453</v>
      </c>
      <c r="H10" s="23">
        <v>211</v>
      </c>
      <c r="I10" s="23">
        <v>1379</v>
      </c>
      <c r="J10" s="23">
        <v>1446</v>
      </c>
      <c r="K10" s="23">
        <v>454</v>
      </c>
      <c r="L10" s="23">
        <v>2205</v>
      </c>
      <c r="M10" s="23">
        <v>815</v>
      </c>
      <c r="N10" s="23">
        <v>15</v>
      </c>
      <c r="O10" s="23">
        <v>5</v>
      </c>
      <c r="P10" s="23">
        <v>23</v>
      </c>
      <c r="Q10" s="23">
        <v>131</v>
      </c>
      <c r="R10" s="23">
        <v>11</v>
      </c>
      <c r="S10" s="23">
        <v>44</v>
      </c>
      <c r="T10" s="23">
        <v>976</v>
      </c>
    </row>
    <row r="11" spans="2:24" ht="15" customHeight="1" x14ac:dyDescent="0.15">
      <c r="B11" s="24"/>
      <c r="C11" s="89"/>
      <c r="D11" s="25">
        <v>100</v>
      </c>
      <c r="E11" s="26">
        <v>18.3</v>
      </c>
      <c r="F11" s="27">
        <v>1.1000000000000001</v>
      </c>
      <c r="G11" s="27">
        <v>9.1999999999999993</v>
      </c>
      <c r="H11" s="27">
        <v>4.3</v>
      </c>
      <c r="I11" s="27">
        <v>27.9</v>
      </c>
      <c r="J11" s="27">
        <v>29.2</v>
      </c>
      <c r="K11" s="27">
        <v>9.1999999999999993</v>
      </c>
      <c r="L11" s="27">
        <v>44.6</v>
      </c>
      <c r="M11" s="27">
        <v>16.5</v>
      </c>
      <c r="N11" s="27">
        <v>0.3</v>
      </c>
      <c r="O11" s="27">
        <v>0.1</v>
      </c>
      <c r="P11" s="27">
        <v>0.5</v>
      </c>
      <c r="Q11" s="27">
        <v>2.6</v>
      </c>
      <c r="R11" s="27">
        <v>0.2</v>
      </c>
      <c r="S11" s="27">
        <v>0.9</v>
      </c>
      <c r="T11" s="27">
        <v>19.7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2108</v>
      </c>
      <c r="F12" s="16">
        <v>118</v>
      </c>
      <c r="G12" s="16">
        <v>790</v>
      </c>
      <c r="H12" s="16">
        <v>418</v>
      </c>
      <c r="I12" s="16">
        <v>3577</v>
      </c>
      <c r="J12" s="16">
        <v>2731</v>
      </c>
      <c r="K12" s="16">
        <v>1078</v>
      </c>
      <c r="L12" s="16">
        <v>4681</v>
      </c>
      <c r="M12" s="16">
        <v>1887</v>
      </c>
      <c r="N12" s="16">
        <v>22</v>
      </c>
      <c r="O12" s="16">
        <v>6</v>
      </c>
      <c r="P12" s="16">
        <v>81</v>
      </c>
      <c r="Q12" s="16">
        <v>394</v>
      </c>
      <c r="R12" s="16">
        <v>26</v>
      </c>
      <c r="S12" s="16">
        <v>114</v>
      </c>
      <c r="T12" s="16">
        <v>1985</v>
      </c>
    </row>
    <row r="13" spans="2:24" ht="15" customHeight="1" x14ac:dyDescent="0.15">
      <c r="B13" s="28"/>
      <c r="C13" s="91"/>
      <c r="D13" s="17">
        <v>100</v>
      </c>
      <c r="E13" s="18">
        <v>19.399999999999999</v>
      </c>
      <c r="F13" s="19">
        <v>1.1000000000000001</v>
      </c>
      <c r="G13" s="19">
        <v>7.3</v>
      </c>
      <c r="H13" s="19">
        <v>3.9</v>
      </c>
      <c r="I13" s="19">
        <v>33</v>
      </c>
      <c r="J13" s="19">
        <v>25.2</v>
      </c>
      <c r="K13" s="19">
        <v>9.9</v>
      </c>
      <c r="L13" s="19">
        <v>43.2</v>
      </c>
      <c r="M13" s="19">
        <v>17.399999999999999</v>
      </c>
      <c r="N13" s="19">
        <v>0.2</v>
      </c>
      <c r="O13" s="19">
        <v>0.1</v>
      </c>
      <c r="P13" s="19">
        <v>0.7</v>
      </c>
      <c r="Q13" s="19">
        <v>3.6</v>
      </c>
      <c r="R13" s="19">
        <v>0.2</v>
      </c>
      <c r="S13" s="19">
        <v>1.1000000000000001</v>
      </c>
      <c r="T13" s="19">
        <v>18.3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80</v>
      </c>
      <c r="F14" s="23">
        <v>4</v>
      </c>
      <c r="G14" s="23">
        <v>36</v>
      </c>
      <c r="H14" s="23">
        <v>26</v>
      </c>
      <c r="I14" s="23">
        <v>77</v>
      </c>
      <c r="J14" s="23">
        <v>100</v>
      </c>
      <c r="K14" s="23">
        <v>24</v>
      </c>
      <c r="L14" s="23">
        <v>182</v>
      </c>
      <c r="M14" s="23">
        <v>36</v>
      </c>
      <c r="N14" s="23">
        <v>2</v>
      </c>
      <c r="O14" s="23">
        <v>1</v>
      </c>
      <c r="P14" s="23">
        <v>4</v>
      </c>
      <c r="Q14" s="23">
        <v>6</v>
      </c>
      <c r="R14" s="23">
        <v>1</v>
      </c>
      <c r="S14" s="23">
        <v>0</v>
      </c>
      <c r="T14" s="23">
        <v>78</v>
      </c>
    </row>
    <row r="15" spans="2:24" ht="15" customHeight="1" x14ac:dyDescent="0.15">
      <c r="B15" s="24"/>
      <c r="C15" s="84"/>
      <c r="D15" s="25">
        <v>100</v>
      </c>
      <c r="E15" s="26">
        <v>22.7</v>
      </c>
      <c r="F15" s="27">
        <v>1.1000000000000001</v>
      </c>
      <c r="G15" s="27">
        <v>10.199999999999999</v>
      </c>
      <c r="H15" s="27">
        <v>7.4</v>
      </c>
      <c r="I15" s="27">
        <v>21.8</v>
      </c>
      <c r="J15" s="27">
        <v>28.3</v>
      </c>
      <c r="K15" s="27">
        <v>6.8</v>
      </c>
      <c r="L15" s="27">
        <v>51.6</v>
      </c>
      <c r="M15" s="27">
        <v>10.199999999999999</v>
      </c>
      <c r="N15" s="27">
        <v>0.6</v>
      </c>
      <c r="O15" s="27">
        <v>0.3</v>
      </c>
      <c r="P15" s="27">
        <v>1.1000000000000001</v>
      </c>
      <c r="Q15" s="27">
        <v>1.7</v>
      </c>
      <c r="R15" s="27">
        <v>0.3</v>
      </c>
      <c r="S15" s="27">
        <v>0</v>
      </c>
      <c r="T15" s="27">
        <v>22.1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144</v>
      </c>
      <c r="F16" s="31">
        <v>12</v>
      </c>
      <c r="G16" s="31">
        <v>60</v>
      </c>
      <c r="H16" s="31">
        <v>27</v>
      </c>
      <c r="I16" s="31">
        <v>122</v>
      </c>
      <c r="J16" s="31">
        <v>190</v>
      </c>
      <c r="K16" s="31">
        <v>38</v>
      </c>
      <c r="L16" s="31">
        <v>289</v>
      </c>
      <c r="M16" s="31">
        <v>107</v>
      </c>
      <c r="N16" s="31">
        <v>2</v>
      </c>
      <c r="O16" s="31">
        <v>0</v>
      </c>
      <c r="P16" s="31">
        <v>4</v>
      </c>
      <c r="Q16" s="31">
        <v>15</v>
      </c>
      <c r="R16" s="31">
        <v>2</v>
      </c>
      <c r="S16" s="31">
        <v>2</v>
      </c>
      <c r="T16" s="31">
        <v>124</v>
      </c>
    </row>
    <row r="17" spans="2:20" ht="15" customHeight="1" x14ac:dyDescent="0.15">
      <c r="B17" s="24"/>
      <c r="C17" s="84"/>
      <c r="D17" s="25">
        <v>100</v>
      </c>
      <c r="E17" s="26">
        <v>23.2</v>
      </c>
      <c r="F17" s="27">
        <v>1.9</v>
      </c>
      <c r="G17" s="27">
        <v>9.6999999999999993</v>
      </c>
      <c r="H17" s="27">
        <v>4.4000000000000004</v>
      </c>
      <c r="I17" s="27">
        <v>19.7</v>
      </c>
      <c r="J17" s="27">
        <v>30.6</v>
      </c>
      <c r="K17" s="27">
        <v>6.1</v>
      </c>
      <c r="L17" s="27">
        <v>46.6</v>
      </c>
      <c r="M17" s="27">
        <v>17.3</v>
      </c>
      <c r="N17" s="27">
        <v>0.3</v>
      </c>
      <c r="O17" s="27">
        <v>0</v>
      </c>
      <c r="P17" s="27">
        <v>0.6</v>
      </c>
      <c r="Q17" s="27">
        <v>2.4</v>
      </c>
      <c r="R17" s="27">
        <v>0.3</v>
      </c>
      <c r="S17" s="27">
        <v>0.3</v>
      </c>
      <c r="T17" s="27">
        <v>20</v>
      </c>
    </row>
    <row r="18" spans="2:20" ht="15" customHeight="1" x14ac:dyDescent="0.15">
      <c r="B18" s="24"/>
      <c r="C18" s="82" t="s">
        <v>411</v>
      </c>
      <c r="D18" s="14">
        <v>922</v>
      </c>
      <c r="E18" s="15">
        <v>198</v>
      </c>
      <c r="F18" s="16">
        <v>10</v>
      </c>
      <c r="G18" s="16">
        <v>97</v>
      </c>
      <c r="H18" s="16">
        <v>51</v>
      </c>
      <c r="I18" s="16">
        <v>213</v>
      </c>
      <c r="J18" s="16">
        <v>270</v>
      </c>
      <c r="K18" s="16">
        <v>66</v>
      </c>
      <c r="L18" s="16">
        <v>429</v>
      </c>
      <c r="M18" s="16">
        <v>161</v>
      </c>
      <c r="N18" s="16">
        <v>5</v>
      </c>
      <c r="O18" s="16">
        <v>0</v>
      </c>
      <c r="P18" s="16">
        <v>3</v>
      </c>
      <c r="Q18" s="16">
        <v>21</v>
      </c>
      <c r="R18" s="16">
        <v>2</v>
      </c>
      <c r="S18" s="16">
        <v>12</v>
      </c>
      <c r="T18" s="16">
        <v>189</v>
      </c>
    </row>
    <row r="19" spans="2:20" ht="15" customHeight="1" x14ac:dyDescent="0.15">
      <c r="B19" s="24"/>
      <c r="C19" s="84"/>
      <c r="D19" s="25">
        <v>100</v>
      </c>
      <c r="E19" s="26">
        <v>21.5</v>
      </c>
      <c r="F19" s="27">
        <v>1.1000000000000001</v>
      </c>
      <c r="G19" s="27">
        <v>10.5</v>
      </c>
      <c r="H19" s="27">
        <v>5.5</v>
      </c>
      <c r="I19" s="27">
        <v>23.1</v>
      </c>
      <c r="J19" s="27">
        <v>29.3</v>
      </c>
      <c r="K19" s="27">
        <v>7.2</v>
      </c>
      <c r="L19" s="27">
        <v>46.5</v>
      </c>
      <c r="M19" s="27">
        <v>17.5</v>
      </c>
      <c r="N19" s="27">
        <v>0.5</v>
      </c>
      <c r="O19" s="27">
        <v>0</v>
      </c>
      <c r="P19" s="27">
        <v>0.3</v>
      </c>
      <c r="Q19" s="27">
        <v>2.2999999999999998</v>
      </c>
      <c r="R19" s="27">
        <v>0.2</v>
      </c>
      <c r="S19" s="27">
        <v>1.3</v>
      </c>
      <c r="T19" s="27">
        <v>20.5</v>
      </c>
    </row>
    <row r="20" spans="2:20" ht="15" customHeight="1" x14ac:dyDescent="0.15">
      <c r="B20" s="24"/>
      <c r="C20" s="82" t="s">
        <v>412</v>
      </c>
      <c r="D20" s="14">
        <v>1616</v>
      </c>
      <c r="E20" s="15">
        <v>315</v>
      </c>
      <c r="F20" s="16">
        <v>13</v>
      </c>
      <c r="G20" s="16">
        <v>142</v>
      </c>
      <c r="H20" s="16">
        <v>61</v>
      </c>
      <c r="I20" s="16">
        <v>400</v>
      </c>
      <c r="J20" s="16">
        <v>455</v>
      </c>
      <c r="K20" s="16">
        <v>134</v>
      </c>
      <c r="L20" s="16">
        <v>679</v>
      </c>
      <c r="M20" s="16">
        <v>292</v>
      </c>
      <c r="N20" s="16">
        <v>5</v>
      </c>
      <c r="O20" s="16">
        <v>1</v>
      </c>
      <c r="P20" s="16">
        <v>8</v>
      </c>
      <c r="Q20" s="16">
        <v>39</v>
      </c>
      <c r="R20" s="16">
        <v>1</v>
      </c>
      <c r="S20" s="16">
        <v>14</v>
      </c>
      <c r="T20" s="16">
        <v>364</v>
      </c>
    </row>
    <row r="21" spans="2:20" ht="15" customHeight="1" x14ac:dyDescent="0.15">
      <c r="B21" s="24"/>
      <c r="C21" s="84"/>
      <c r="D21" s="25">
        <v>100</v>
      </c>
      <c r="E21" s="26">
        <v>19.5</v>
      </c>
      <c r="F21" s="27">
        <v>0.8</v>
      </c>
      <c r="G21" s="27">
        <v>8.8000000000000007</v>
      </c>
      <c r="H21" s="27">
        <v>3.8</v>
      </c>
      <c r="I21" s="27">
        <v>24.8</v>
      </c>
      <c r="J21" s="27">
        <v>28.2</v>
      </c>
      <c r="K21" s="27">
        <v>8.3000000000000007</v>
      </c>
      <c r="L21" s="27">
        <v>42</v>
      </c>
      <c r="M21" s="27">
        <v>18.100000000000001</v>
      </c>
      <c r="N21" s="27">
        <v>0.3</v>
      </c>
      <c r="O21" s="27">
        <v>0.1</v>
      </c>
      <c r="P21" s="27">
        <v>0.5</v>
      </c>
      <c r="Q21" s="27">
        <v>2.4</v>
      </c>
      <c r="R21" s="27">
        <v>0.1</v>
      </c>
      <c r="S21" s="27">
        <v>0.9</v>
      </c>
      <c r="T21" s="27">
        <v>22.5</v>
      </c>
    </row>
    <row r="22" spans="2:20" ht="15" customHeight="1" x14ac:dyDescent="0.15">
      <c r="B22" s="24"/>
      <c r="C22" s="82" t="s">
        <v>413</v>
      </c>
      <c r="D22" s="14">
        <v>3140</v>
      </c>
      <c r="E22" s="15">
        <v>550</v>
      </c>
      <c r="F22" s="16">
        <v>21</v>
      </c>
      <c r="G22" s="16">
        <v>215</v>
      </c>
      <c r="H22" s="16">
        <v>129</v>
      </c>
      <c r="I22" s="16">
        <v>1001</v>
      </c>
      <c r="J22" s="16">
        <v>841</v>
      </c>
      <c r="K22" s="16">
        <v>250</v>
      </c>
      <c r="L22" s="16">
        <v>1306</v>
      </c>
      <c r="M22" s="16">
        <v>538</v>
      </c>
      <c r="N22" s="16">
        <v>13</v>
      </c>
      <c r="O22" s="16">
        <v>2</v>
      </c>
      <c r="P22" s="16">
        <v>22</v>
      </c>
      <c r="Q22" s="16">
        <v>89</v>
      </c>
      <c r="R22" s="16">
        <v>11</v>
      </c>
      <c r="S22" s="16">
        <v>23</v>
      </c>
      <c r="T22" s="16">
        <v>627</v>
      </c>
    </row>
    <row r="23" spans="2:20" ht="15" customHeight="1" x14ac:dyDescent="0.15">
      <c r="B23" s="24"/>
      <c r="C23" s="84"/>
      <c r="D23" s="25">
        <v>100</v>
      </c>
      <c r="E23" s="26">
        <v>17.5</v>
      </c>
      <c r="F23" s="27">
        <v>0.7</v>
      </c>
      <c r="G23" s="27">
        <v>6.8</v>
      </c>
      <c r="H23" s="27">
        <v>4.0999999999999996</v>
      </c>
      <c r="I23" s="27">
        <v>31.9</v>
      </c>
      <c r="J23" s="27">
        <v>26.8</v>
      </c>
      <c r="K23" s="27">
        <v>8</v>
      </c>
      <c r="L23" s="27">
        <v>41.6</v>
      </c>
      <c r="M23" s="27">
        <v>17.100000000000001</v>
      </c>
      <c r="N23" s="27">
        <v>0.4</v>
      </c>
      <c r="O23" s="27">
        <v>0.1</v>
      </c>
      <c r="P23" s="27">
        <v>0.7</v>
      </c>
      <c r="Q23" s="27">
        <v>2.8</v>
      </c>
      <c r="R23" s="27">
        <v>0.4</v>
      </c>
      <c r="S23" s="27">
        <v>0.7</v>
      </c>
      <c r="T23" s="27">
        <v>20</v>
      </c>
    </row>
    <row r="24" spans="2:20" ht="15" customHeight="1" x14ac:dyDescent="0.15">
      <c r="B24" s="24"/>
      <c r="C24" s="82" t="s">
        <v>414</v>
      </c>
      <c r="D24" s="14">
        <v>4506</v>
      </c>
      <c r="E24" s="15">
        <v>846</v>
      </c>
      <c r="F24" s="16">
        <v>34</v>
      </c>
      <c r="G24" s="16">
        <v>284</v>
      </c>
      <c r="H24" s="16">
        <v>163</v>
      </c>
      <c r="I24" s="16">
        <v>1483</v>
      </c>
      <c r="J24" s="16">
        <v>1189</v>
      </c>
      <c r="K24" s="16">
        <v>404</v>
      </c>
      <c r="L24" s="16">
        <v>1850</v>
      </c>
      <c r="M24" s="16">
        <v>765</v>
      </c>
      <c r="N24" s="16">
        <v>2</v>
      </c>
      <c r="O24" s="16">
        <v>3</v>
      </c>
      <c r="P24" s="16">
        <v>28</v>
      </c>
      <c r="Q24" s="16">
        <v>162</v>
      </c>
      <c r="R24" s="16">
        <v>14</v>
      </c>
      <c r="S24" s="16">
        <v>58</v>
      </c>
      <c r="T24" s="16">
        <v>820</v>
      </c>
    </row>
    <row r="25" spans="2:20" ht="15" customHeight="1" x14ac:dyDescent="0.15">
      <c r="B25" s="24"/>
      <c r="C25" s="84"/>
      <c r="D25" s="25">
        <v>100</v>
      </c>
      <c r="E25" s="26">
        <v>18.8</v>
      </c>
      <c r="F25" s="27">
        <v>0.8</v>
      </c>
      <c r="G25" s="27">
        <v>6.3</v>
      </c>
      <c r="H25" s="27">
        <v>3.6</v>
      </c>
      <c r="I25" s="27">
        <v>32.9</v>
      </c>
      <c r="J25" s="27">
        <v>26.4</v>
      </c>
      <c r="K25" s="27">
        <v>9</v>
      </c>
      <c r="L25" s="27">
        <v>41.1</v>
      </c>
      <c r="M25" s="27">
        <v>17</v>
      </c>
      <c r="N25" s="27">
        <v>0</v>
      </c>
      <c r="O25" s="27">
        <v>0.1</v>
      </c>
      <c r="P25" s="27">
        <v>0.6</v>
      </c>
      <c r="Q25" s="27">
        <v>3.6</v>
      </c>
      <c r="R25" s="27">
        <v>0.3</v>
      </c>
      <c r="S25" s="27">
        <v>1.3</v>
      </c>
      <c r="T25" s="27">
        <v>18.2</v>
      </c>
    </row>
    <row r="26" spans="2:20" ht="15" customHeight="1" x14ac:dyDescent="0.15">
      <c r="B26" s="24"/>
      <c r="C26" s="82" t="s">
        <v>415</v>
      </c>
      <c r="D26" s="14">
        <v>4438</v>
      </c>
      <c r="E26" s="15">
        <v>853</v>
      </c>
      <c r="F26" s="16">
        <v>78</v>
      </c>
      <c r="G26" s="16">
        <v>387</v>
      </c>
      <c r="H26" s="16">
        <v>165</v>
      </c>
      <c r="I26" s="16">
        <v>1618</v>
      </c>
      <c r="J26" s="16">
        <v>1097</v>
      </c>
      <c r="K26" s="16">
        <v>597</v>
      </c>
      <c r="L26" s="16">
        <v>2074</v>
      </c>
      <c r="M26" s="16">
        <v>757</v>
      </c>
      <c r="N26" s="16">
        <v>8</v>
      </c>
      <c r="O26" s="16">
        <v>4</v>
      </c>
      <c r="P26" s="16">
        <v>35</v>
      </c>
      <c r="Q26" s="16">
        <v>192</v>
      </c>
      <c r="R26" s="16">
        <v>6</v>
      </c>
      <c r="S26" s="16">
        <v>49</v>
      </c>
      <c r="T26" s="16">
        <v>722</v>
      </c>
    </row>
    <row r="27" spans="2:20" ht="15" customHeight="1" x14ac:dyDescent="0.15">
      <c r="B27" s="28"/>
      <c r="C27" s="85"/>
      <c r="D27" s="17">
        <v>100</v>
      </c>
      <c r="E27" s="18">
        <v>19.2</v>
      </c>
      <c r="F27" s="19">
        <v>1.8</v>
      </c>
      <c r="G27" s="19">
        <v>8.6999999999999993</v>
      </c>
      <c r="H27" s="19">
        <v>3.7</v>
      </c>
      <c r="I27" s="19">
        <v>36.5</v>
      </c>
      <c r="J27" s="19">
        <v>24.7</v>
      </c>
      <c r="K27" s="19">
        <v>13.5</v>
      </c>
      <c r="L27" s="19">
        <v>46.7</v>
      </c>
      <c r="M27" s="19">
        <v>17.100000000000001</v>
      </c>
      <c r="N27" s="19">
        <v>0.2</v>
      </c>
      <c r="O27" s="19">
        <v>0.1</v>
      </c>
      <c r="P27" s="19">
        <v>0.8</v>
      </c>
      <c r="Q27" s="19">
        <v>4.3</v>
      </c>
      <c r="R27" s="19">
        <v>0.1</v>
      </c>
      <c r="S27" s="19">
        <v>1.1000000000000001</v>
      </c>
      <c r="T27" s="19">
        <v>16.3</v>
      </c>
    </row>
    <row r="28" spans="2:20" ht="15" customHeight="1" x14ac:dyDescent="0.15">
      <c r="B28" s="20" t="s">
        <v>61</v>
      </c>
      <c r="C28" s="82" t="s">
        <v>62</v>
      </c>
      <c r="D28" s="14">
        <v>5666</v>
      </c>
      <c r="E28" s="15">
        <v>1624</v>
      </c>
      <c r="F28" s="16">
        <v>50</v>
      </c>
      <c r="G28" s="16">
        <v>407</v>
      </c>
      <c r="H28" s="16">
        <v>186</v>
      </c>
      <c r="I28" s="16">
        <v>1796</v>
      </c>
      <c r="J28" s="16">
        <v>1274</v>
      </c>
      <c r="K28" s="16">
        <v>438</v>
      </c>
      <c r="L28" s="16">
        <v>2170</v>
      </c>
      <c r="M28" s="16">
        <v>943</v>
      </c>
      <c r="N28" s="16">
        <v>11</v>
      </c>
      <c r="O28" s="16">
        <v>4</v>
      </c>
      <c r="P28" s="16">
        <v>28</v>
      </c>
      <c r="Q28" s="16">
        <v>205</v>
      </c>
      <c r="R28" s="16">
        <v>15</v>
      </c>
      <c r="S28" s="16">
        <v>68</v>
      </c>
      <c r="T28" s="16">
        <v>1078</v>
      </c>
    </row>
    <row r="29" spans="2:20" ht="15" customHeight="1" x14ac:dyDescent="0.15">
      <c r="B29" s="24"/>
      <c r="C29" s="84"/>
      <c r="D29" s="25">
        <v>100</v>
      </c>
      <c r="E29" s="26">
        <v>28.7</v>
      </c>
      <c r="F29" s="27">
        <v>0.9</v>
      </c>
      <c r="G29" s="27">
        <v>7.2</v>
      </c>
      <c r="H29" s="27">
        <v>3.3</v>
      </c>
      <c r="I29" s="27">
        <v>31.7</v>
      </c>
      <c r="J29" s="27">
        <v>22.5</v>
      </c>
      <c r="K29" s="27">
        <v>7.7</v>
      </c>
      <c r="L29" s="27">
        <v>38.299999999999997</v>
      </c>
      <c r="M29" s="27">
        <v>16.600000000000001</v>
      </c>
      <c r="N29" s="27">
        <v>0.2</v>
      </c>
      <c r="O29" s="27">
        <v>0.1</v>
      </c>
      <c r="P29" s="27">
        <v>0.5</v>
      </c>
      <c r="Q29" s="27">
        <v>3.6</v>
      </c>
      <c r="R29" s="27">
        <v>0.3</v>
      </c>
      <c r="S29" s="27">
        <v>1.2</v>
      </c>
      <c r="T29" s="27">
        <v>19</v>
      </c>
    </row>
    <row r="30" spans="2:20" ht="15" customHeight="1" x14ac:dyDescent="0.15">
      <c r="B30" s="24"/>
      <c r="C30" s="82" t="s">
        <v>63</v>
      </c>
      <c r="D30" s="14">
        <v>3924</v>
      </c>
      <c r="E30" s="15">
        <v>562</v>
      </c>
      <c r="F30" s="16">
        <v>46</v>
      </c>
      <c r="G30" s="16">
        <v>350</v>
      </c>
      <c r="H30" s="16">
        <v>175</v>
      </c>
      <c r="I30" s="16">
        <v>1063</v>
      </c>
      <c r="J30" s="16">
        <v>1167</v>
      </c>
      <c r="K30" s="16">
        <v>335</v>
      </c>
      <c r="L30" s="16">
        <v>1763</v>
      </c>
      <c r="M30" s="16">
        <v>717</v>
      </c>
      <c r="N30" s="16">
        <v>9</v>
      </c>
      <c r="O30" s="16">
        <v>3</v>
      </c>
      <c r="P30" s="16">
        <v>22</v>
      </c>
      <c r="Q30" s="16">
        <v>77</v>
      </c>
      <c r="R30" s="16">
        <v>10</v>
      </c>
      <c r="S30" s="16">
        <v>16</v>
      </c>
      <c r="T30" s="16">
        <v>812</v>
      </c>
    </row>
    <row r="31" spans="2:20" ht="15" customHeight="1" x14ac:dyDescent="0.15">
      <c r="B31" s="24"/>
      <c r="C31" s="84"/>
      <c r="D31" s="25">
        <v>100</v>
      </c>
      <c r="E31" s="26">
        <v>14.3</v>
      </c>
      <c r="F31" s="27">
        <v>1.2</v>
      </c>
      <c r="G31" s="27">
        <v>8.9</v>
      </c>
      <c r="H31" s="27">
        <v>4.5</v>
      </c>
      <c r="I31" s="27">
        <v>27.1</v>
      </c>
      <c r="J31" s="27">
        <v>29.7</v>
      </c>
      <c r="K31" s="27">
        <v>8.5</v>
      </c>
      <c r="L31" s="27">
        <v>44.9</v>
      </c>
      <c r="M31" s="27">
        <v>18.3</v>
      </c>
      <c r="N31" s="27">
        <v>0.2</v>
      </c>
      <c r="O31" s="27">
        <v>0.1</v>
      </c>
      <c r="P31" s="27">
        <v>0.6</v>
      </c>
      <c r="Q31" s="27">
        <v>2</v>
      </c>
      <c r="R31" s="27">
        <v>0.3</v>
      </c>
      <c r="S31" s="27">
        <v>0.4</v>
      </c>
      <c r="T31" s="27">
        <v>20.7</v>
      </c>
    </row>
    <row r="32" spans="2:20" ht="15" customHeight="1" x14ac:dyDescent="0.15">
      <c r="B32" s="24"/>
      <c r="C32" s="83" t="s">
        <v>64</v>
      </c>
      <c r="D32" s="29">
        <v>306</v>
      </c>
      <c r="E32" s="30">
        <v>43</v>
      </c>
      <c r="F32" s="31">
        <v>3</v>
      </c>
      <c r="G32" s="31">
        <v>24</v>
      </c>
      <c r="H32" s="31">
        <v>14</v>
      </c>
      <c r="I32" s="31">
        <v>82</v>
      </c>
      <c r="J32" s="31">
        <v>95</v>
      </c>
      <c r="K32" s="31">
        <v>29</v>
      </c>
      <c r="L32" s="31">
        <v>165</v>
      </c>
      <c r="M32" s="31">
        <v>58</v>
      </c>
      <c r="N32" s="31">
        <v>0</v>
      </c>
      <c r="O32" s="31">
        <v>0</v>
      </c>
      <c r="P32" s="31">
        <v>2</v>
      </c>
      <c r="Q32" s="31">
        <v>4</v>
      </c>
      <c r="R32" s="31">
        <v>1</v>
      </c>
      <c r="S32" s="31">
        <v>2</v>
      </c>
      <c r="T32" s="31">
        <v>45</v>
      </c>
    </row>
    <row r="33" spans="2:20" ht="15" customHeight="1" x14ac:dyDescent="0.15">
      <c r="B33" s="24"/>
      <c r="C33" s="84"/>
      <c r="D33" s="25">
        <v>100</v>
      </c>
      <c r="E33" s="26">
        <v>14.1</v>
      </c>
      <c r="F33" s="27">
        <v>1</v>
      </c>
      <c r="G33" s="27">
        <v>7.8</v>
      </c>
      <c r="H33" s="27">
        <v>4.5999999999999996</v>
      </c>
      <c r="I33" s="27">
        <v>26.8</v>
      </c>
      <c r="J33" s="27">
        <v>31</v>
      </c>
      <c r="K33" s="27">
        <v>9.5</v>
      </c>
      <c r="L33" s="27">
        <v>53.9</v>
      </c>
      <c r="M33" s="27">
        <v>19</v>
      </c>
      <c r="N33" s="27">
        <v>0</v>
      </c>
      <c r="O33" s="27">
        <v>0</v>
      </c>
      <c r="P33" s="27">
        <v>0.7</v>
      </c>
      <c r="Q33" s="27">
        <v>1.3</v>
      </c>
      <c r="R33" s="27">
        <v>0.3</v>
      </c>
      <c r="S33" s="27">
        <v>0.7</v>
      </c>
      <c r="T33" s="27">
        <v>14.7</v>
      </c>
    </row>
    <row r="34" spans="2:20" ht="15" customHeight="1" x14ac:dyDescent="0.15">
      <c r="B34" s="24"/>
      <c r="C34" s="82" t="s">
        <v>65</v>
      </c>
      <c r="D34" s="14">
        <v>3042</v>
      </c>
      <c r="E34" s="15">
        <v>343</v>
      </c>
      <c r="F34" s="16">
        <v>43</v>
      </c>
      <c r="G34" s="16">
        <v>224</v>
      </c>
      <c r="H34" s="16">
        <v>120</v>
      </c>
      <c r="I34" s="16">
        <v>1080</v>
      </c>
      <c r="J34" s="16">
        <v>910</v>
      </c>
      <c r="K34" s="16">
        <v>419</v>
      </c>
      <c r="L34" s="16">
        <v>1482</v>
      </c>
      <c r="M34" s="16">
        <v>559</v>
      </c>
      <c r="N34" s="16">
        <v>7</v>
      </c>
      <c r="O34" s="16">
        <v>1</v>
      </c>
      <c r="P34" s="16">
        <v>31</v>
      </c>
      <c r="Q34" s="16">
        <v>110</v>
      </c>
      <c r="R34" s="16">
        <v>6</v>
      </c>
      <c r="S34" s="16">
        <v>25</v>
      </c>
      <c r="T34" s="16">
        <v>455</v>
      </c>
    </row>
    <row r="35" spans="2:20" ht="15" customHeight="1" x14ac:dyDescent="0.15">
      <c r="B35" s="24"/>
      <c r="C35" s="84"/>
      <c r="D35" s="25">
        <v>100</v>
      </c>
      <c r="E35" s="26">
        <v>11.3</v>
      </c>
      <c r="F35" s="27">
        <v>1.4</v>
      </c>
      <c r="G35" s="27">
        <v>7.4</v>
      </c>
      <c r="H35" s="27">
        <v>3.9</v>
      </c>
      <c r="I35" s="27">
        <v>35.5</v>
      </c>
      <c r="J35" s="27">
        <v>29.9</v>
      </c>
      <c r="K35" s="27">
        <v>13.8</v>
      </c>
      <c r="L35" s="27">
        <v>48.7</v>
      </c>
      <c r="M35" s="27">
        <v>18.399999999999999</v>
      </c>
      <c r="N35" s="27">
        <v>0.2</v>
      </c>
      <c r="O35" s="27">
        <v>0</v>
      </c>
      <c r="P35" s="27">
        <v>1</v>
      </c>
      <c r="Q35" s="27">
        <v>3.6</v>
      </c>
      <c r="R35" s="27">
        <v>0.2</v>
      </c>
      <c r="S35" s="27">
        <v>0.8</v>
      </c>
      <c r="T35" s="27">
        <v>15</v>
      </c>
    </row>
    <row r="36" spans="2:20" ht="15" customHeight="1" x14ac:dyDescent="0.15">
      <c r="B36" s="32"/>
      <c r="C36" s="82" t="s">
        <v>408</v>
      </c>
      <c r="D36" s="14">
        <v>2409</v>
      </c>
      <c r="E36" s="15">
        <v>387</v>
      </c>
      <c r="F36" s="16">
        <v>29</v>
      </c>
      <c r="G36" s="16">
        <v>220</v>
      </c>
      <c r="H36" s="16">
        <v>127</v>
      </c>
      <c r="I36" s="16">
        <v>822</v>
      </c>
      <c r="J36" s="16">
        <v>644</v>
      </c>
      <c r="K36" s="16">
        <v>291</v>
      </c>
      <c r="L36" s="16">
        <v>1157</v>
      </c>
      <c r="M36" s="16">
        <v>384</v>
      </c>
      <c r="N36" s="16">
        <v>9</v>
      </c>
      <c r="O36" s="16">
        <v>3</v>
      </c>
      <c r="P36" s="16">
        <v>19</v>
      </c>
      <c r="Q36" s="16">
        <v>110</v>
      </c>
      <c r="R36" s="16">
        <v>6</v>
      </c>
      <c r="S36" s="16">
        <v>45</v>
      </c>
      <c r="T36" s="16">
        <v>392</v>
      </c>
    </row>
    <row r="37" spans="2:20" ht="15" customHeight="1" x14ac:dyDescent="0.15">
      <c r="B37" s="33"/>
      <c r="C37" s="82"/>
      <c r="D37" s="34">
        <v>100</v>
      </c>
      <c r="E37" s="35">
        <v>16.100000000000001</v>
      </c>
      <c r="F37" s="36">
        <v>1.2</v>
      </c>
      <c r="G37" s="36">
        <v>9.1</v>
      </c>
      <c r="H37" s="36">
        <v>5.3</v>
      </c>
      <c r="I37" s="36">
        <v>34.1</v>
      </c>
      <c r="J37" s="36">
        <v>26.7</v>
      </c>
      <c r="K37" s="36">
        <v>12.1</v>
      </c>
      <c r="L37" s="36">
        <v>48</v>
      </c>
      <c r="M37" s="36">
        <v>15.9</v>
      </c>
      <c r="N37" s="36">
        <v>0.4</v>
      </c>
      <c r="O37" s="36">
        <v>0.1</v>
      </c>
      <c r="P37" s="36">
        <v>0.8</v>
      </c>
      <c r="Q37" s="36">
        <v>4.5999999999999996</v>
      </c>
      <c r="R37" s="36">
        <v>0.2</v>
      </c>
      <c r="S37" s="36">
        <v>1.9</v>
      </c>
      <c r="T37" s="36">
        <v>16.3</v>
      </c>
    </row>
    <row r="38" spans="2:20" ht="15" customHeight="1" x14ac:dyDescent="0.15">
      <c r="B38" s="20" t="s">
        <v>66</v>
      </c>
      <c r="C38" s="88" t="s">
        <v>67</v>
      </c>
      <c r="D38" s="21">
        <v>1258</v>
      </c>
      <c r="E38" s="22">
        <v>127</v>
      </c>
      <c r="F38" s="23">
        <v>3</v>
      </c>
      <c r="G38" s="23">
        <v>37</v>
      </c>
      <c r="H38" s="23">
        <v>30</v>
      </c>
      <c r="I38" s="23">
        <v>301</v>
      </c>
      <c r="J38" s="23">
        <v>265</v>
      </c>
      <c r="K38" s="23">
        <v>39</v>
      </c>
      <c r="L38" s="23">
        <v>330</v>
      </c>
      <c r="M38" s="23">
        <v>172</v>
      </c>
      <c r="N38" s="23">
        <v>2</v>
      </c>
      <c r="O38" s="23">
        <v>0</v>
      </c>
      <c r="P38" s="23">
        <v>5</v>
      </c>
      <c r="Q38" s="23">
        <v>12</v>
      </c>
      <c r="R38" s="23">
        <v>2</v>
      </c>
      <c r="S38" s="23">
        <v>11</v>
      </c>
      <c r="T38" s="23">
        <v>426</v>
      </c>
    </row>
    <row r="39" spans="2:20" ht="15" customHeight="1" x14ac:dyDescent="0.15">
      <c r="B39" s="24"/>
      <c r="C39" s="89"/>
      <c r="D39" s="25">
        <v>100</v>
      </c>
      <c r="E39" s="26">
        <v>10.1</v>
      </c>
      <c r="F39" s="27">
        <v>0.2</v>
      </c>
      <c r="G39" s="27">
        <v>2.9</v>
      </c>
      <c r="H39" s="27">
        <v>2.4</v>
      </c>
      <c r="I39" s="27">
        <v>23.9</v>
      </c>
      <c r="J39" s="27">
        <v>21.1</v>
      </c>
      <c r="K39" s="27">
        <v>3.1</v>
      </c>
      <c r="L39" s="27">
        <v>26.2</v>
      </c>
      <c r="M39" s="27">
        <v>13.7</v>
      </c>
      <c r="N39" s="27">
        <v>0.2</v>
      </c>
      <c r="O39" s="27">
        <v>0</v>
      </c>
      <c r="P39" s="27">
        <v>0.4</v>
      </c>
      <c r="Q39" s="27">
        <v>1</v>
      </c>
      <c r="R39" s="27">
        <v>0.2</v>
      </c>
      <c r="S39" s="27">
        <v>0.9</v>
      </c>
      <c r="T39" s="27">
        <v>33.9</v>
      </c>
    </row>
    <row r="40" spans="2:20" ht="15" customHeight="1" x14ac:dyDescent="0.15">
      <c r="B40" s="24"/>
      <c r="C40" s="90" t="s">
        <v>68</v>
      </c>
      <c r="D40" s="14">
        <v>1359</v>
      </c>
      <c r="E40" s="15">
        <v>107</v>
      </c>
      <c r="F40" s="16">
        <v>1</v>
      </c>
      <c r="G40" s="16">
        <v>47</v>
      </c>
      <c r="H40" s="16">
        <v>20</v>
      </c>
      <c r="I40" s="16">
        <v>327</v>
      </c>
      <c r="J40" s="16">
        <v>276</v>
      </c>
      <c r="K40" s="16">
        <v>41</v>
      </c>
      <c r="L40" s="16">
        <v>413</v>
      </c>
      <c r="M40" s="16">
        <v>226</v>
      </c>
      <c r="N40" s="16">
        <v>6</v>
      </c>
      <c r="O40" s="16">
        <v>0</v>
      </c>
      <c r="P40" s="16">
        <v>5</v>
      </c>
      <c r="Q40" s="16">
        <v>12</v>
      </c>
      <c r="R40" s="16">
        <v>1</v>
      </c>
      <c r="S40" s="16">
        <v>4</v>
      </c>
      <c r="T40" s="16">
        <v>470</v>
      </c>
    </row>
    <row r="41" spans="2:20" ht="15" customHeight="1" x14ac:dyDescent="0.15">
      <c r="B41" s="24"/>
      <c r="C41" s="89"/>
      <c r="D41" s="25">
        <v>100</v>
      </c>
      <c r="E41" s="26">
        <v>7.9</v>
      </c>
      <c r="F41" s="27">
        <v>0.1</v>
      </c>
      <c r="G41" s="27">
        <v>3.5</v>
      </c>
      <c r="H41" s="27">
        <v>1.5</v>
      </c>
      <c r="I41" s="27">
        <v>24.1</v>
      </c>
      <c r="J41" s="27">
        <v>20.3</v>
      </c>
      <c r="K41" s="27">
        <v>3</v>
      </c>
      <c r="L41" s="27">
        <v>30.4</v>
      </c>
      <c r="M41" s="27">
        <v>16.600000000000001</v>
      </c>
      <c r="N41" s="27">
        <v>0.4</v>
      </c>
      <c r="O41" s="27">
        <v>0</v>
      </c>
      <c r="P41" s="27">
        <v>0.4</v>
      </c>
      <c r="Q41" s="27">
        <v>0.9</v>
      </c>
      <c r="R41" s="27">
        <v>0.1</v>
      </c>
      <c r="S41" s="27">
        <v>0.3</v>
      </c>
      <c r="T41" s="27">
        <v>34.6</v>
      </c>
    </row>
    <row r="42" spans="2:20" ht="15" customHeight="1" x14ac:dyDescent="0.15">
      <c r="B42" s="24"/>
      <c r="C42" s="86" t="s">
        <v>69</v>
      </c>
      <c r="D42" s="14">
        <v>12636</v>
      </c>
      <c r="E42" s="15">
        <v>2703</v>
      </c>
      <c r="F42" s="16">
        <v>167</v>
      </c>
      <c r="G42" s="16">
        <v>1142</v>
      </c>
      <c r="H42" s="16">
        <v>572</v>
      </c>
      <c r="I42" s="16">
        <v>4198</v>
      </c>
      <c r="J42" s="16">
        <v>3532</v>
      </c>
      <c r="K42" s="16">
        <v>1428</v>
      </c>
      <c r="L42" s="16">
        <v>5961</v>
      </c>
      <c r="M42" s="16">
        <v>2250</v>
      </c>
      <c r="N42" s="16">
        <v>29</v>
      </c>
      <c r="O42" s="16">
        <v>11</v>
      </c>
      <c r="P42" s="16">
        <v>90</v>
      </c>
      <c r="Q42" s="16">
        <v>478</v>
      </c>
      <c r="R42" s="16">
        <v>34</v>
      </c>
      <c r="S42" s="16">
        <v>140</v>
      </c>
      <c r="T42" s="16">
        <v>1860</v>
      </c>
    </row>
    <row r="43" spans="2:20" ht="15" customHeight="1" x14ac:dyDescent="0.15">
      <c r="B43" s="28"/>
      <c r="C43" s="91"/>
      <c r="D43" s="17">
        <v>100</v>
      </c>
      <c r="E43" s="18">
        <v>21.4</v>
      </c>
      <c r="F43" s="19">
        <v>1.3</v>
      </c>
      <c r="G43" s="19">
        <v>9</v>
      </c>
      <c r="H43" s="19">
        <v>4.5</v>
      </c>
      <c r="I43" s="19">
        <v>33.200000000000003</v>
      </c>
      <c r="J43" s="19">
        <v>28</v>
      </c>
      <c r="K43" s="19">
        <v>11.3</v>
      </c>
      <c r="L43" s="19">
        <v>47.2</v>
      </c>
      <c r="M43" s="19">
        <v>17.8</v>
      </c>
      <c r="N43" s="19">
        <v>0.2</v>
      </c>
      <c r="O43" s="19">
        <v>0.1</v>
      </c>
      <c r="P43" s="19">
        <v>0.7</v>
      </c>
      <c r="Q43" s="19">
        <v>3.8</v>
      </c>
      <c r="R43" s="19">
        <v>0.3</v>
      </c>
      <c r="S43" s="19">
        <v>1.1000000000000001</v>
      </c>
      <c r="T43" s="19">
        <v>14.7</v>
      </c>
    </row>
    <row r="44" spans="2:20" ht="15" customHeight="1" x14ac:dyDescent="0.15">
      <c r="B44" s="20" t="s">
        <v>70</v>
      </c>
      <c r="C44" s="88" t="s">
        <v>467</v>
      </c>
      <c r="D44" s="21">
        <v>567</v>
      </c>
      <c r="E44" s="22">
        <v>108</v>
      </c>
      <c r="F44" s="23">
        <v>3</v>
      </c>
      <c r="G44" s="23">
        <v>37</v>
      </c>
      <c r="H44" s="23">
        <v>20</v>
      </c>
      <c r="I44" s="23">
        <v>224</v>
      </c>
      <c r="J44" s="23">
        <v>137</v>
      </c>
      <c r="K44" s="23">
        <v>51</v>
      </c>
      <c r="L44" s="23">
        <v>202</v>
      </c>
      <c r="M44" s="23">
        <v>71</v>
      </c>
      <c r="N44" s="23">
        <v>0</v>
      </c>
      <c r="O44" s="23">
        <v>2</v>
      </c>
      <c r="P44" s="23">
        <v>4</v>
      </c>
      <c r="Q44" s="23">
        <v>28</v>
      </c>
      <c r="R44" s="23">
        <v>3</v>
      </c>
      <c r="S44" s="23">
        <v>8</v>
      </c>
      <c r="T44" s="23">
        <v>92</v>
      </c>
    </row>
    <row r="45" spans="2:20" ht="15" customHeight="1" x14ac:dyDescent="0.15">
      <c r="B45" s="24"/>
      <c r="C45" s="89"/>
      <c r="D45" s="25">
        <v>100</v>
      </c>
      <c r="E45" s="26">
        <v>19</v>
      </c>
      <c r="F45" s="27">
        <v>0.5</v>
      </c>
      <c r="G45" s="27">
        <v>6.5</v>
      </c>
      <c r="H45" s="27">
        <v>3.5</v>
      </c>
      <c r="I45" s="27">
        <v>39.5</v>
      </c>
      <c r="J45" s="27">
        <v>24.2</v>
      </c>
      <c r="K45" s="27">
        <v>9</v>
      </c>
      <c r="L45" s="27">
        <v>35.6</v>
      </c>
      <c r="M45" s="27">
        <v>12.5</v>
      </c>
      <c r="N45" s="27">
        <v>0</v>
      </c>
      <c r="O45" s="27">
        <v>0.4</v>
      </c>
      <c r="P45" s="27">
        <v>0.7</v>
      </c>
      <c r="Q45" s="27">
        <v>4.9000000000000004</v>
      </c>
      <c r="R45" s="27">
        <v>0.5</v>
      </c>
      <c r="S45" s="27">
        <v>1.4</v>
      </c>
      <c r="T45" s="27">
        <v>16.2</v>
      </c>
    </row>
    <row r="46" spans="2:20" ht="15" customHeight="1" x14ac:dyDescent="0.15">
      <c r="B46" s="24"/>
      <c r="C46" s="86" t="s">
        <v>449</v>
      </c>
      <c r="D46" s="14">
        <v>8280</v>
      </c>
      <c r="E46" s="15">
        <v>1512</v>
      </c>
      <c r="F46" s="16">
        <v>84</v>
      </c>
      <c r="G46" s="16">
        <v>588</v>
      </c>
      <c r="H46" s="16">
        <v>340</v>
      </c>
      <c r="I46" s="16">
        <v>2767</v>
      </c>
      <c r="J46" s="16">
        <v>2308</v>
      </c>
      <c r="K46" s="16">
        <v>877</v>
      </c>
      <c r="L46" s="16">
        <v>3489</v>
      </c>
      <c r="M46" s="16">
        <v>1360</v>
      </c>
      <c r="N46" s="16">
        <v>16</v>
      </c>
      <c r="O46" s="16">
        <v>3</v>
      </c>
      <c r="P46" s="16">
        <v>71</v>
      </c>
      <c r="Q46" s="16">
        <v>300</v>
      </c>
      <c r="R46" s="16">
        <v>19</v>
      </c>
      <c r="S46" s="16">
        <v>89</v>
      </c>
      <c r="T46" s="16">
        <v>1404</v>
      </c>
    </row>
    <row r="47" spans="2:20" ht="15" customHeight="1" x14ac:dyDescent="0.15">
      <c r="B47" s="24"/>
      <c r="C47" s="89"/>
      <c r="D47" s="25">
        <v>100</v>
      </c>
      <c r="E47" s="26">
        <v>18.3</v>
      </c>
      <c r="F47" s="27">
        <v>1</v>
      </c>
      <c r="G47" s="27">
        <v>7.1</v>
      </c>
      <c r="H47" s="27">
        <v>4.0999999999999996</v>
      </c>
      <c r="I47" s="27">
        <v>33.4</v>
      </c>
      <c r="J47" s="27">
        <v>27.9</v>
      </c>
      <c r="K47" s="27">
        <v>10.6</v>
      </c>
      <c r="L47" s="27">
        <v>42.1</v>
      </c>
      <c r="M47" s="27">
        <v>16.399999999999999</v>
      </c>
      <c r="N47" s="27">
        <v>0.2</v>
      </c>
      <c r="O47" s="27">
        <v>0</v>
      </c>
      <c r="P47" s="27">
        <v>0.9</v>
      </c>
      <c r="Q47" s="27">
        <v>3.6</v>
      </c>
      <c r="R47" s="27">
        <v>0.2</v>
      </c>
      <c r="S47" s="27">
        <v>1.1000000000000001</v>
      </c>
      <c r="T47" s="27">
        <v>17</v>
      </c>
    </row>
    <row r="48" spans="2:20" ht="15" customHeight="1" x14ac:dyDescent="0.15">
      <c r="B48" s="24"/>
      <c r="C48" s="86" t="s">
        <v>428</v>
      </c>
      <c r="D48" s="14">
        <v>4863</v>
      </c>
      <c r="E48" s="15">
        <v>962</v>
      </c>
      <c r="F48" s="16">
        <v>52</v>
      </c>
      <c r="G48" s="16">
        <v>435</v>
      </c>
      <c r="H48" s="16">
        <v>185</v>
      </c>
      <c r="I48" s="16">
        <v>1447</v>
      </c>
      <c r="J48" s="16">
        <v>1265</v>
      </c>
      <c r="K48" s="16">
        <v>421</v>
      </c>
      <c r="L48" s="16">
        <v>2247</v>
      </c>
      <c r="M48" s="16">
        <v>925</v>
      </c>
      <c r="N48" s="16">
        <v>16</v>
      </c>
      <c r="O48" s="16">
        <v>5</v>
      </c>
      <c r="P48" s="16">
        <v>20</v>
      </c>
      <c r="Q48" s="16">
        <v>128</v>
      </c>
      <c r="R48" s="16">
        <v>11</v>
      </c>
      <c r="S48" s="16">
        <v>43</v>
      </c>
      <c r="T48" s="16">
        <v>917</v>
      </c>
    </row>
    <row r="49" spans="2:20" ht="15" customHeight="1" x14ac:dyDescent="0.15">
      <c r="B49" s="24"/>
      <c r="C49" s="89"/>
      <c r="D49" s="25">
        <v>100</v>
      </c>
      <c r="E49" s="26">
        <v>19.8</v>
      </c>
      <c r="F49" s="27">
        <v>1.1000000000000001</v>
      </c>
      <c r="G49" s="27">
        <v>8.9</v>
      </c>
      <c r="H49" s="27">
        <v>3.8</v>
      </c>
      <c r="I49" s="27">
        <v>29.8</v>
      </c>
      <c r="J49" s="27">
        <v>26</v>
      </c>
      <c r="K49" s="27">
        <v>8.6999999999999993</v>
      </c>
      <c r="L49" s="27">
        <v>46.2</v>
      </c>
      <c r="M49" s="27">
        <v>19</v>
      </c>
      <c r="N49" s="27">
        <v>0.3</v>
      </c>
      <c r="O49" s="27">
        <v>0.1</v>
      </c>
      <c r="P49" s="27">
        <v>0.4</v>
      </c>
      <c r="Q49" s="27">
        <v>2.6</v>
      </c>
      <c r="R49" s="27">
        <v>0.2</v>
      </c>
      <c r="S49" s="27">
        <v>0.9</v>
      </c>
      <c r="T49" s="27">
        <v>18.899999999999999</v>
      </c>
    </row>
    <row r="50" spans="2:20" ht="15" customHeight="1" x14ac:dyDescent="0.15">
      <c r="B50" s="24"/>
      <c r="C50" s="86" t="s">
        <v>429</v>
      </c>
      <c r="D50" s="14">
        <v>1583</v>
      </c>
      <c r="E50" s="15">
        <v>342</v>
      </c>
      <c r="F50" s="16">
        <v>24</v>
      </c>
      <c r="G50" s="16">
        <v>157</v>
      </c>
      <c r="H50" s="16">
        <v>66</v>
      </c>
      <c r="I50" s="16">
        <v>409</v>
      </c>
      <c r="J50" s="16">
        <v>357</v>
      </c>
      <c r="K50" s="16">
        <v>160</v>
      </c>
      <c r="L50" s="16">
        <v>763</v>
      </c>
      <c r="M50" s="16">
        <v>302</v>
      </c>
      <c r="N50" s="16">
        <v>5</v>
      </c>
      <c r="O50" s="16">
        <v>1</v>
      </c>
      <c r="P50" s="16">
        <v>6</v>
      </c>
      <c r="Q50" s="16">
        <v>42</v>
      </c>
      <c r="R50" s="16">
        <v>4</v>
      </c>
      <c r="S50" s="16">
        <v>11</v>
      </c>
      <c r="T50" s="16">
        <v>358</v>
      </c>
    </row>
    <row r="51" spans="2:20" ht="15" customHeight="1" x14ac:dyDescent="0.15">
      <c r="B51" s="28"/>
      <c r="C51" s="91"/>
      <c r="D51" s="17">
        <v>100</v>
      </c>
      <c r="E51" s="18">
        <v>21.6</v>
      </c>
      <c r="F51" s="19">
        <v>1.5</v>
      </c>
      <c r="G51" s="19">
        <v>9.9</v>
      </c>
      <c r="H51" s="19">
        <v>4.2</v>
      </c>
      <c r="I51" s="19">
        <v>25.8</v>
      </c>
      <c r="J51" s="19">
        <v>22.6</v>
      </c>
      <c r="K51" s="19">
        <v>10.1</v>
      </c>
      <c r="L51" s="19">
        <v>48.2</v>
      </c>
      <c r="M51" s="19">
        <v>19.100000000000001</v>
      </c>
      <c r="N51" s="19">
        <v>0.3</v>
      </c>
      <c r="O51" s="19">
        <v>0.1</v>
      </c>
      <c r="P51" s="19">
        <v>0.4</v>
      </c>
      <c r="Q51" s="19">
        <v>2.7</v>
      </c>
      <c r="R51" s="19">
        <v>0.3</v>
      </c>
      <c r="S51" s="19">
        <v>0.7</v>
      </c>
      <c r="T51" s="19">
        <v>22.6</v>
      </c>
    </row>
    <row r="52" spans="2:20" ht="15" customHeight="1" x14ac:dyDescent="0.15">
      <c r="B52" s="20" t="s">
        <v>75</v>
      </c>
      <c r="C52" s="87" t="s">
        <v>76</v>
      </c>
      <c r="D52" s="21">
        <v>2981</v>
      </c>
      <c r="E52" s="22">
        <v>437</v>
      </c>
      <c r="F52" s="23">
        <v>17</v>
      </c>
      <c r="G52" s="23">
        <v>209</v>
      </c>
      <c r="H52" s="23">
        <v>81</v>
      </c>
      <c r="I52" s="23">
        <v>717</v>
      </c>
      <c r="J52" s="23">
        <v>913</v>
      </c>
      <c r="K52" s="23">
        <v>163</v>
      </c>
      <c r="L52" s="23">
        <v>980</v>
      </c>
      <c r="M52" s="23">
        <v>183</v>
      </c>
      <c r="N52" s="23">
        <v>17</v>
      </c>
      <c r="O52" s="23">
        <v>0</v>
      </c>
      <c r="P52" s="23">
        <v>20</v>
      </c>
      <c r="Q52" s="23">
        <v>48</v>
      </c>
      <c r="R52" s="23">
        <v>0</v>
      </c>
      <c r="S52" s="23">
        <v>0</v>
      </c>
      <c r="T52" s="23">
        <v>1008</v>
      </c>
    </row>
    <row r="53" spans="2:20" ht="15" customHeight="1" x14ac:dyDescent="0.15">
      <c r="B53" s="24"/>
      <c r="C53" s="84"/>
      <c r="D53" s="25">
        <v>100</v>
      </c>
      <c r="E53" s="26">
        <v>14.7</v>
      </c>
      <c r="F53" s="27">
        <v>0.6</v>
      </c>
      <c r="G53" s="27">
        <v>7</v>
      </c>
      <c r="H53" s="27">
        <v>2.7</v>
      </c>
      <c r="I53" s="27">
        <v>24.1</v>
      </c>
      <c r="J53" s="27">
        <v>30.6</v>
      </c>
      <c r="K53" s="27">
        <v>5.5</v>
      </c>
      <c r="L53" s="27">
        <v>32.9</v>
      </c>
      <c r="M53" s="27">
        <v>6.1</v>
      </c>
      <c r="N53" s="27">
        <v>0.6</v>
      </c>
      <c r="O53" s="27">
        <v>0</v>
      </c>
      <c r="P53" s="27">
        <v>0.7</v>
      </c>
      <c r="Q53" s="27">
        <v>1.6</v>
      </c>
      <c r="R53" s="27">
        <v>0</v>
      </c>
      <c r="S53" s="27">
        <v>0</v>
      </c>
      <c r="T53" s="27">
        <v>33.799999999999997</v>
      </c>
    </row>
    <row r="54" spans="2:20" ht="15" customHeight="1" x14ac:dyDescent="0.15">
      <c r="B54" s="24"/>
      <c r="C54" s="83" t="s">
        <v>77</v>
      </c>
      <c r="D54" s="29">
        <v>1946</v>
      </c>
      <c r="E54" s="30">
        <v>235</v>
      </c>
      <c r="F54" s="31">
        <v>40</v>
      </c>
      <c r="G54" s="31">
        <v>63</v>
      </c>
      <c r="H54" s="31">
        <v>273</v>
      </c>
      <c r="I54" s="31">
        <v>747</v>
      </c>
      <c r="J54" s="31">
        <v>705</v>
      </c>
      <c r="K54" s="31">
        <v>380</v>
      </c>
      <c r="L54" s="31">
        <v>792</v>
      </c>
      <c r="M54" s="31">
        <v>249</v>
      </c>
      <c r="N54" s="31">
        <v>0</v>
      </c>
      <c r="O54" s="31">
        <v>0</v>
      </c>
      <c r="P54" s="31">
        <v>37</v>
      </c>
      <c r="Q54" s="31">
        <v>63</v>
      </c>
      <c r="R54" s="31">
        <v>4</v>
      </c>
      <c r="S54" s="31">
        <v>1</v>
      </c>
      <c r="T54" s="31">
        <v>64</v>
      </c>
    </row>
    <row r="55" spans="2:20" ht="15" customHeight="1" x14ac:dyDescent="0.15">
      <c r="B55" s="24"/>
      <c r="C55" s="84"/>
      <c r="D55" s="25">
        <v>100</v>
      </c>
      <c r="E55" s="26">
        <v>12.1</v>
      </c>
      <c r="F55" s="27">
        <v>2.1</v>
      </c>
      <c r="G55" s="27">
        <v>3.2</v>
      </c>
      <c r="H55" s="27">
        <v>14</v>
      </c>
      <c r="I55" s="27">
        <v>38.4</v>
      </c>
      <c r="J55" s="27">
        <v>36.200000000000003</v>
      </c>
      <c r="K55" s="27">
        <v>19.5</v>
      </c>
      <c r="L55" s="27">
        <v>40.700000000000003</v>
      </c>
      <c r="M55" s="27">
        <v>12.8</v>
      </c>
      <c r="N55" s="27">
        <v>0</v>
      </c>
      <c r="O55" s="27">
        <v>0</v>
      </c>
      <c r="P55" s="27">
        <v>1.9</v>
      </c>
      <c r="Q55" s="27">
        <v>3.2</v>
      </c>
      <c r="R55" s="27">
        <v>0.2</v>
      </c>
      <c r="S55" s="27">
        <v>0.1</v>
      </c>
      <c r="T55" s="27">
        <v>3.3</v>
      </c>
    </row>
    <row r="56" spans="2:20" ht="15" customHeight="1" x14ac:dyDescent="0.15">
      <c r="B56" s="24"/>
      <c r="C56" s="82" t="s">
        <v>78</v>
      </c>
      <c r="D56" s="14">
        <v>854</v>
      </c>
      <c r="E56" s="15">
        <v>100</v>
      </c>
      <c r="F56" s="16">
        <v>3</v>
      </c>
      <c r="G56" s="16">
        <v>45</v>
      </c>
      <c r="H56" s="16">
        <v>18</v>
      </c>
      <c r="I56" s="16">
        <v>190</v>
      </c>
      <c r="J56" s="16">
        <v>238</v>
      </c>
      <c r="K56" s="16">
        <v>67</v>
      </c>
      <c r="L56" s="16">
        <v>293</v>
      </c>
      <c r="M56" s="16">
        <v>72</v>
      </c>
      <c r="N56" s="16">
        <v>5</v>
      </c>
      <c r="O56" s="16">
        <v>0</v>
      </c>
      <c r="P56" s="16">
        <v>6</v>
      </c>
      <c r="Q56" s="16">
        <v>22</v>
      </c>
      <c r="R56" s="16">
        <v>5</v>
      </c>
      <c r="S56" s="16">
        <v>0</v>
      </c>
      <c r="T56" s="16">
        <v>280</v>
      </c>
    </row>
    <row r="57" spans="2:20" ht="15" customHeight="1" x14ac:dyDescent="0.15">
      <c r="B57" s="24"/>
      <c r="C57" s="84"/>
      <c r="D57" s="25">
        <v>100</v>
      </c>
      <c r="E57" s="26">
        <v>11.7</v>
      </c>
      <c r="F57" s="27">
        <v>0.4</v>
      </c>
      <c r="G57" s="27">
        <v>5.3</v>
      </c>
      <c r="H57" s="27">
        <v>2.1</v>
      </c>
      <c r="I57" s="27">
        <v>22.2</v>
      </c>
      <c r="J57" s="27">
        <v>27.9</v>
      </c>
      <c r="K57" s="27">
        <v>7.8</v>
      </c>
      <c r="L57" s="27">
        <v>34.299999999999997</v>
      </c>
      <c r="M57" s="27">
        <v>8.4</v>
      </c>
      <c r="N57" s="27">
        <v>0.6</v>
      </c>
      <c r="O57" s="27">
        <v>0</v>
      </c>
      <c r="P57" s="27">
        <v>0.7</v>
      </c>
      <c r="Q57" s="27">
        <v>2.6</v>
      </c>
      <c r="R57" s="27">
        <v>0.6</v>
      </c>
      <c r="S57" s="27">
        <v>0</v>
      </c>
      <c r="T57" s="27">
        <v>32.799999999999997</v>
      </c>
    </row>
    <row r="58" spans="2:20" ht="15" customHeight="1" x14ac:dyDescent="0.15">
      <c r="B58" s="24"/>
      <c r="C58" s="82" t="s">
        <v>79</v>
      </c>
      <c r="D58" s="14">
        <v>1311</v>
      </c>
      <c r="E58" s="15">
        <v>282</v>
      </c>
      <c r="F58" s="16">
        <v>6</v>
      </c>
      <c r="G58" s="16">
        <v>155</v>
      </c>
      <c r="H58" s="16">
        <v>25</v>
      </c>
      <c r="I58" s="16">
        <v>592</v>
      </c>
      <c r="J58" s="16">
        <v>274</v>
      </c>
      <c r="K58" s="16">
        <v>91</v>
      </c>
      <c r="L58" s="16">
        <v>683</v>
      </c>
      <c r="M58" s="16">
        <v>229</v>
      </c>
      <c r="N58" s="16">
        <v>0</v>
      </c>
      <c r="O58" s="16">
        <v>0</v>
      </c>
      <c r="P58" s="16">
        <v>0</v>
      </c>
      <c r="Q58" s="16">
        <v>58</v>
      </c>
      <c r="R58" s="16">
        <v>0</v>
      </c>
      <c r="S58" s="16">
        <v>0</v>
      </c>
      <c r="T58" s="16">
        <v>66</v>
      </c>
    </row>
    <row r="59" spans="2:20" ht="15" customHeight="1" x14ac:dyDescent="0.15">
      <c r="B59" s="24"/>
      <c r="C59" s="84"/>
      <c r="D59" s="25">
        <v>100</v>
      </c>
      <c r="E59" s="26">
        <v>21.5</v>
      </c>
      <c r="F59" s="27">
        <v>0.5</v>
      </c>
      <c r="G59" s="27">
        <v>11.8</v>
      </c>
      <c r="H59" s="27">
        <v>1.9</v>
      </c>
      <c r="I59" s="27">
        <v>45.2</v>
      </c>
      <c r="J59" s="27">
        <v>20.9</v>
      </c>
      <c r="K59" s="27">
        <v>6.9</v>
      </c>
      <c r="L59" s="27">
        <v>52.1</v>
      </c>
      <c r="M59" s="27">
        <v>17.5</v>
      </c>
      <c r="N59" s="27">
        <v>0</v>
      </c>
      <c r="O59" s="27">
        <v>0</v>
      </c>
      <c r="P59" s="27">
        <v>0</v>
      </c>
      <c r="Q59" s="27">
        <v>4.4000000000000004</v>
      </c>
      <c r="R59" s="27">
        <v>0</v>
      </c>
      <c r="S59" s="27">
        <v>0</v>
      </c>
      <c r="T59" s="27">
        <v>5</v>
      </c>
    </row>
    <row r="60" spans="2:20" ht="15" customHeight="1" x14ac:dyDescent="0.15">
      <c r="B60" s="24"/>
      <c r="C60" s="82" t="s">
        <v>80</v>
      </c>
      <c r="D60" s="14">
        <v>1783</v>
      </c>
      <c r="E60" s="15">
        <v>201</v>
      </c>
      <c r="F60" s="16">
        <v>8</v>
      </c>
      <c r="G60" s="16">
        <v>141</v>
      </c>
      <c r="H60" s="16">
        <v>55</v>
      </c>
      <c r="I60" s="16">
        <v>323</v>
      </c>
      <c r="J60" s="16">
        <v>402</v>
      </c>
      <c r="K60" s="16">
        <v>129</v>
      </c>
      <c r="L60" s="16">
        <v>677</v>
      </c>
      <c r="M60" s="16">
        <v>89</v>
      </c>
      <c r="N60" s="16">
        <v>0</v>
      </c>
      <c r="O60" s="16">
        <v>0</v>
      </c>
      <c r="P60" s="16">
        <v>11</v>
      </c>
      <c r="Q60" s="16">
        <v>64</v>
      </c>
      <c r="R60" s="16">
        <v>0</v>
      </c>
      <c r="S60" s="16">
        <v>0</v>
      </c>
      <c r="T60" s="16">
        <v>629</v>
      </c>
    </row>
    <row r="61" spans="2:20" ht="15" customHeight="1" x14ac:dyDescent="0.15">
      <c r="B61" s="24"/>
      <c r="C61" s="84"/>
      <c r="D61" s="25">
        <v>100</v>
      </c>
      <c r="E61" s="26">
        <v>11.3</v>
      </c>
      <c r="F61" s="27">
        <v>0.4</v>
      </c>
      <c r="G61" s="27">
        <v>7.9</v>
      </c>
      <c r="H61" s="27">
        <v>3.1</v>
      </c>
      <c r="I61" s="27">
        <v>18.100000000000001</v>
      </c>
      <c r="J61" s="27">
        <v>22.5</v>
      </c>
      <c r="K61" s="27">
        <v>7.2</v>
      </c>
      <c r="L61" s="27">
        <v>38</v>
      </c>
      <c r="M61" s="27">
        <v>5</v>
      </c>
      <c r="N61" s="27">
        <v>0</v>
      </c>
      <c r="O61" s="27">
        <v>0</v>
      </c>
      <c r="P61" s="27">
        <v>0.6</v>
      </c>
      <c r="Q61" s="27">
        <v>3.6</v>
      </c>
      <c r="R61" s="27">
        <v>0</v>
      </c>
      <c r="S61" s="27">
        <v>0</v>
      </c>
      <c r="T61" s="27">
        <v>35.299999999999997</v>
      </c>
    </row>
    <row r="62" spans="2:20" ht="15" customHeight="1" x14ac:dyDescent="0.15">
      <c r="B62" s="24"/>
      <c r="C62" s="82" t="s">
        <v>81</v>
      </c>
      <c r="D62" s="14">
        <v>1234</v>
      </c>
      <c r="E62" s="15">
        <v>244</v>
      </c>
      <c r="F62" s="16">
        <v>4</v>
      </c>
      <c r="G62" s="16">
        <v>99</v>
      </c>
      <c r="H62" s="16">
        <v>18</v>
      </c>
      <c r="I62" s="16">
        <v>523</v>
      </c>
      <c r="J62" s="16">
        <v>515</v>
      </c>
      <c r="K62" s="16">
        <v>143</v>
      </c>
      <c r="L62" s="16">
        <v>594</v>
      </c>
      <c r="M62" s="16">
        <v>69</v>
      </c>
      <c r="N62" s="16">
        <v>2</v>
      </c>
      <c r="O62" s="16">
        <v>0</v>
      </c>
      <c r="P62" s="16">
        <v>4</v>
      </c>
      <c r="Q62" s="16">
        <v>11</v>
      </c>
      <c r="R62" s="16">
        <v>0</v>
      </c>
      <c r="S62" s="16">
        <v>0</v>
      </c>
      <c r="T62" s="16">
        <v>25</v>
      </c>
    </row>
    <row r="63" spans="2:20" ht="15" customHeight="1" x14ac:dyDescent="0.15">
      <c r="B63" s="24"/>
      <c r="C63" s="84"/>
      <c r="D63" s="25">
        <v>100</v>
      </c>
      <c r="E63" s="26">
        <v>19.8</v>
      </c>
      <c r="F63" s="27">
        <v>0.3</v>
      </c>
      <c r="G63" s="27">
        <v>8</v>
      </c>
      <c r="H63" s="27">
        <v>1.5</v>
      </c>
      <c r="I63" s="27">
        <v>42.4</v>
      </c>
      <c r="J63" s="27">
        <v>41.7</v>
      </c>
      <c r="K63" s="27">
        <v>11.6</v>
      </c>
      <c r="L63" s="27">
        <v>48.1</v>
      </c>
      <c r="M63" s="27">
        <v>5.6</v>
      </c>
      <c r="N63" s="27">
        <v>0.2</v>
      </c>
      <c r="O63" s="27">
        <v>0</v>
      </c>
      <c r="P63" s="27">
        <v>0.3</v>
      </c>
      <c r="Q63" s="27">
        <v>0.9</v>
      </c>
      <c r="R63" s="27">
        <v>0</v>
      </c>
      <c r="S63" s="27">
        <v>0</v>
      </c>
      <c r="T63" s="27">
        <v>2</v>
      </c>
    </row>
    <row r="64" spans="2:20" ht="15" customHeight="1" x14ac:dyDescent="0.15">
      <c r="B64" s="24"/>
      <c r="C64" s="82" t="s">
        <v>82</v>
      </c>
      <c r="D64" s="14">
        <v>2253</v>
      </c>
      <c r="E64" s="15">
        <v>499</v>
      </c>
      <c r="F64" s="16">
        <v>18</v>
      </c>
      <c r="G64" s="16">
        <v>122</v>
      </c>
      <c r="H64" s="16">
        <v>77</v>
      </c>
      <c r="I64" s="16">
        <v>655</v>
      </c>
      <c r="J64" s="16">
        <v>504</v>
      </c>
      <c r="K64" s="16">
        <v>160</v>
      </c>
      <c r="L64" s="16">
        <v>1120</v>
      </c>
      <c r="M64" s="16">
        <v>839</v>
      </c>
      <c r="N64" s="16">
        <v>11</v>
      </c>
      <c r="O64" s="16">
        <v>11</v>
      </c>
      <c r="P64" s="16">
        <v>8</v>
      </c>
      <c r="Q64" s="16">
        <v>76</v>
      </c>
      <c r="R64" s="16">
        <v>28</v>
      </c>
      <c r="S64" s="16">
        <v>156</v>
      </c>
      <c r="T64" s="16">
        <v>249</v>
      </c>
    </row>
    <row r="65" spans="2:20" ht="15" customHeight="1" x14ac:dyDescent="0.15">
      <c r="B65" s="24"/>
      <c r="C65" s="84"/>
      <c r="D65" s="25">
        <v>100</v>
      </c>
      <c r="E65" s="26">
        <v>22.1</v>
      </c>
      <c r="F65" s="27">
        <v>0.8</v>
      </c>
      <c r="G65" s="27">
        <v>5.4</v>
      </c>
      <c r="H65" s="27">
        <v>3.4</v>
      </c>
      <c r="I65" s="27">
        <v>29.1</v>
      </c>
      <c r="J65" s="27">
        <v>22.4</v>
      </c>
      <c r="K65" s="27">
        <v>7.1</v>
      </c>
      <c r="L65" s="27">
        <v>49.7</v>
      </c>
      <c r="M65" s="27">
        <v>37.200000000000003</v>
      </c>
      <c r="N65" s="27">
        <v>0.5</v>
      </c>
      <c r="O65" s="27">
        <v>0.5</v>
      </c>
      <c r="P65" s="27">
        <v>0.4</v>
      </c>
      <c r="Q65" s="27">
        <v>3.4</v>
      </c>
      <c r="R65" s="27">
        <v>1.2</v>
      </c>
      <c r="S65" s="27">
        <v>6.9</v>
      </c>
      <c r="T65" s="27">
        <v>11.1</v>
      </c>
    </row>
    <row r="66" spans="2:20" ht="15" customHeight="1" x14ac:dyDescent="0.15">
      <c r="B66" s="24"/>
      <c r="C66" s="82" t="s">
        <v>83</v>
      </c>
      <c r="D66" s="14">
        <v>1209</v>
      </c>
      <c r="E66" s="15">
        <v>412</v>
      </c>
      <c r="F66" s="16">
        <v>65</v>
      </c>
      <c r="G66" s="16">
        <v>148</v>
      </c>
      <c r="H66" s="16">
        <v>3</v>
      </c>
      <c r="I66" s="16">
        <v>423</v>
      </c>
      <c r="J66" s="16">
        <v>87</v>
      </c>
      <c r="K66" s="16">
        <v>208</v>
      </c>
      <c r="L66" s="16">
        <v>551</v>
      </c>
      <c r="M66" s="16">
        <v>281</v>
      </c>
      <c r="N66" s="16">
        <v>1</v>
      </c>
      <c r="O66" s="16">
        <v>0</v>
      </c>
      <c r="P66" s="16">
        <v>0</v>
      </c>
      <c r="Q66" s="16">
        <v>35</v>
      </c>
      <c r="R66" s="16">
        <v>0</v>
      </c>
      <c r="S66" s="16">
        <v>0</v>
      </c>
      <c r="T66" s="16">
        <v>369</v>
      </c>
    </row>
    <row r="67" spans="2:20" ht="15" customHeight="1" x14ac:dyDescent="0.15">
      <c r="B67" s="24"/>
      <c r="C67" s="84"/>
      <c r="D67" s="25">
        <v>100</v>
      </c>
      <c r="E67" s="26">
        <v>34.1</v>
      </c>
      <c r="F67" s="27">
        <v>5.4</v>
      </c>
      <c r="G67" s="27">
        <v>12.2</v>
      </c>
      <c r="H67" s="27">
        <v>0.2</v>
      </c>
      <c r="I67" s="27">
        <v>35</v>
      </c>
      <c r="J67" s="27">
        <v>7.2</v>
      </c>
      <c r="K67" s="27">
        <v>17.2</v>
      </c>
      <c r="L67" s="27">
        <v>45.6</v>
      </c>
      <c r="M67" s="27">
        <v>23.2</v>
      </c>
      <c r="N67" s="27">
        <v>0.1</v>
      </c>
      <c r="O67" s="27">
        <v>0</v>
      </c>
      <c r="P67" s="27">
        <v>0</v>
      </c>
      <c r="Q67" s="27">
        <v>2.9</v>
      </c>
      <c r="R67" s="27">
        <v>0</v>
      </c>
      <c r="S67" s="27">
        <v>0</v>
      </c>
      <c r="T67" s="27">
        <v>30.5</v>
      </c>
    </row>
    <row r="68" spans="2:20" ht="15" customHeight="1" x14ac:dyDescent="0.15">
      <c r="B68" s="24"/>
      <c r="C68" s="82" t="s">
        <v>84</v>
      </c>
      <c r="D68" s="14">
        <v>2351</v>
      </c>
      <c r="E68" s="15">
        <v>619</v>
      </c>
      <c r="F68" s="16">
        <v>12</v>
      </c>
      <c r="G68" s="16">
        <v>274</v>
      </c>
      <c r="H68" s="16">
        <v>81</v>
      </c>
      <c r="I68" s="16">
        <v>819</v>
      </c>
      <c r="J68" s="16">
        <v>551</v>
      </c>
      <c r="K68" s="16">
        <v>202</v>
      </c>
      <c r="L68" s="16">
        <v>1235</v>
      </c>
      <c r="M68" s="16">
        <v>708</v>
      </c>
      <c r="N68" s="16">
        <v>2</v>
      </c>
      <c r="O68" s="16">
        <v>0</v>
      </c>
      <c r="P68" s="16">
        <v>18</v>
      </c>
      <c r="Q68" s="16">
        <v>148</v>
      </c>
      <c r="R68" s="16">
        <v>1</v>
      </c>
      <c r="S68" s="16">
        <v>1</v>
      </c>
      <c r="T68" s="16">
        <v>321</v>
      </c>
    </row>
    <row r="69" spans="2:20" ht="15" customHeight="1" x14ac:dyDescent="0.15">
      <c r="B69" s="28"/>
      <c r="C69" s="85"/>
      <c r="D69" s="17">
        <v>100</v>
      </c>
      <c r="E69" s="18">
        <v>26.3</v>
      </c>
      <c r="F69" s="19">
        <v>0.5</v>
      </c>
      <c r="G69" s="19">
        <v>11.7</v>
      </c>
      <c r="H69" s="19">
        <v>3.4</v>
      </c>
      <c r="I69" s="19">
        <v>34.799999999999997</v>
      </c>
      <c r="J69" s="19">
        <v>23.4</v>
      </c>
      <c r="K69" s="19">
        <v>8.6</v>
      </c>
      <c r="L69" s="19">
        <v>52.5</v>
      </c>
      <c r="M69" s="19">
        <v>30.1</v>
      </c>
      <c r="N69" s="19">
        <v>0.1</v>
      </c>
      <c r="O69" s="19">
        <v>0</v>
      </c>
      <c r="P69" s="19">
        <v>0.8</v>
      </c>
      <c r="Q69" s="19">
        <v>6.3</v>
      </c>
      <c r="R69" s="19">
        <v>0</v>
      </c>
      <c r="S69" s="19">
        <v>0</v>
      </c>
      <c r="T69" s="19">
        <v>13.7</v>
      </c>
    </row>
    <row r="70" spans="2:20" ht="15" customHeight="1" x14ac:dyDescent="0.15">
      <c r="B70" s="20" t="s">
        <v>85</v>
      </c>
      <c r="C70" s="88" t="s">
        <v>86</v>
      </c>
      <c r="D70" s="21">
        <v>2750</v>
      </c>
      <c r="E70" s="22">
        <v>378</v>
      </c>
      <c r="F70" s="23">
        <v>6</v>
      </c>
      <c r="G70" s="23">
        <v>99</v>
      </c>
      <c r="H70" s="23">
        <v>51</v>
      </c>
      <c r="I70" s="23">
        <v>583</v>
      </c>
      <c r="J70" s="23">
        <v>537</v>
      </c>
      <c r="K70" s="23">
        <v>97</v>
      </c>
      <c r="L70" s="23">
        <v>776</v>
      </c>
      <c r="M70" s="23">
        <v>444</v>
      </c>
      <c r="N70" s="23">
        <v>5</v>
      </c>
      <c r="O70" s="23">
        <v>0</v>
      </c>
      <c r="P70" s="23">
        <v>7</v>
      </c>
      <c r="Q70" s="23">
        <v>33</v>
      </c>
      <c r="R70" s="23">
        <v>5</v>
      </c>
      <c r="S70" s="23">
        <v>16</v>
      </c>
      <c r="T70" s="23">
        <v>871</v>
      </c>
    </row>
    <row r="71" spans="2:20" ht="15" customHeight="1" x14ac:dyDescent="0.15">
      <c r="B71" s="24"/>
      <c r="C71" s="89"/>
      <c r="D71" s="25">
        <v>100</v>
      </c>
      <c r="E71" s="26">
        <v>13.7</v>
      </c>
      <c r="F71" s="27">
        <v>0.2</v>
      </c>
      <c r="G71" s="27">
        <v>3.6</v>
      </c>
      <c r="H71" s="27">
        <v>1.9</v>
      </c>
      <c r="I71" s="27">
        <v>21.2</v>
      </c>
      <c r="J71" s="27">
        <v>19.5</v>
      </c>
      <c r="K71" s="27">
        <v>3.5</v>
      </c>
      <c r="L71" s="27">
        <v>28.2</v>
      </c>
      <c r="M71" s="27">
        <v>16.100000000000001</v>
      </c>
      <c r="N71" s="27">
        <v>0.2</v>
      </c>
      <c r="O71" s="27">
        <v>0</v>
      </c>
      <c r="P71" s="27">
        <v>0.3</v>
      </c>
      <c r="Q71" s="27">
        <v>1.2</v>
      </c>
      <c r="R71" s="27">
        <v>0.2</v>
      </c>
      <c r="S71" s="27">
        <v>0.6</v>
      </c>
      <c r="T71" s="27">
        <v>31.7</v>
      </c>
    </row>
    <row r="72" spans="2:20" ht="15" customHeight="1" x14ac:dyDescent="0.15">
      <c r="B72" s="24"/>
      <c r="C72" s="86" t="s">
        <v>87</v>
      </c>
      <c r="D72" s="14">
        <v>3000</v>
      </c>
      <c r="E72" s="15">
        <v>485</v>
      </c>
      <c r="F72" s="16">
        <v>20</v>
      </c>
      <c r="G72" s="16">
        <v>137</v>
      </c>
      <c r="H72" s="16">
        <v>123</v>
      </c>
      <c r="I72" s="16">
        <v>737</v>
      </c>
      <c r="J72" s="16">
        <v>756</v>
      </c>
      <c r="K72" s="16">
        <v>146</v>
      </c>
      <c r="L72" s="16">
        <v>1233</v>
      </c>
      <c r="M72" s="16">
        <v>649</v>
      </c>
      <c r="N72" s="16">
        <v>3</v>
      </c>
      <c r="O72" s="16">
        <v>1</v>
      </c>
      <c r="P72" s="16">
        <v>10</v>
      </c>
      <c r="Q72" s="16">
        <v>43</v>
      </c>
      <c r="R72" s="16">
        <v>13</v>
      </c>
      <c r="S72" s="16">
        <v>27</v>
      </c>
      <c r="T72" s="16">
        <v>585</v>
      </c>
    </row>
    <row r="73" spans="2:20" ht="15" customHeight="1" x14ac:dyDescent="0.15">
      <c r="B73" s="24"/>
      <c r="C73" s="89"/>
      <c r="D73" s="25">
        <v>100</v>
      </c>
      <c r="E73" s="26">
        <v>16.2</v>
      </c>
      <c r="F73" s="27">
        <v>0.7</v>
      </c>
      <c r="G73" s="27">
        <v>4.5999999999999996</v>
      </c>
      <c r="H73" s="27">
        <v>4.0999999999999996</v>
      </c>
      <c r="I73" s="27">
        <v>24.6</v>
      </c>
      <c r="J73" s="27">
        <v>25.2</v>
      </c>
      <c r="K73" s="27">
        <v>4.9000000000000004</v>
      </c>
      <c r="L73" s="27">
        <v>41.1</v>
      </c>
      <c r="M73" s="27">
        <v>21.6</v>
      </c>
      <c r="N73" s="27">
        <v>0.1</v>
      </c>
      <c r="O73" s="27">
        <v>0</v>
      </c>
      <c r="P73" s="27">
        <v>0.3</v>
      </c>
      <c r="Q73" s="27">
        <v>1.4</v>
      </c>
      <c r="R73" s="27">
        <v>0.4</v>
      </c>
      <c r="S73" s="27">
        <v>0.9</v>
      </c>
      <c r="T73" s="27">
        <v>19.5</v>
      </c>
    </row>
    <row r="74" spans="2:20" ht="15" customHeight="1" x14ac:dyDescent="0.15">
      <c r="B74" s="24"/>
      <c r="C74" s="86" t="s">
        <v>88</v>
      </c>
      <c r="D74" s="14">
        <v>3841</v>
      </c>
      <c r="E74" s="15">
        <v>814</v>
      </c>
      <c r="F74" s="16">
        <v>19</v>
      </c>
      <c r="G74" s="16">
        <v>265</v>
      </c>
      <c r="H74" s="16">
        <v>147</v>
      </c>
      <c r="I74" s="16">
        <v>1514</v>
      </c>
      <c r="J74" s="16">
        <v>1129</v>
      </c>
      <c r="K74" s="16">
        <v>305</v>
      </c>
      <c r="L74" s="16">
        <v>1393</v>
      </c>
      <c r="M74" s="16">
        <v>564</v>
      </c>
      <c r="N74" s="16">
        <v>8</v>
      </c>
      <c r="O74" s="16">
        <v>3</v>
      </c>
      <c r="P74" s="16">
        <v>25</v>
      </c>
      <c r="Q74" s="16">
        <v>141</v>
      </c>
      <c r="R74" s="16">
        <v>4</v>
      </c>
      <c r="S74" s="16">
        <v>29</v>
      </c>
      <c r="T74" s="16">
        <v>514</v>
      </c>
    </row>
    <row r="75" spans="2:20" ht="15" customHeight="1" x14ac:dyDescent="0.15">
      <c r="B75" s="24"/>
      <c r="C75" s="89"/>
      <c r="D75" s="25">
        <v>100</v>
      </c>
      <c r="E75" s="26">
        <v>21.2</v>
      </c>
      <c r="F75" s="27">
        <v>0.5</v>
      </c>
      <c r="G75" s="27">
        <v>6.9</v>
      </c>
      <c r="H75" s="27">
        <v>3.8</v>
      </c>
      <c r="I75" s="27">
        <v>39.4</v>
      </c>
      <c r="J75" s="27">
        <v>29.4</v>
      </c>
      <c r="K75" s="27">
        <v>7.9</v>
      </c>
      <c r="L75" s="27">
        <v>36.299999999999997</v>
      </c>
      <c r="M75" s="27">
        <v>14.7</v>
      </c>
      <c r="N75" s="27">
        <v>0.2</v>
      </c>
      <c r="O75" s="27">
        <v>0.1</v>
      </c>
      <c r="P75" s="27">
        <v>0.7</v>
      </c>
      <c r="Q75" s="27">
        <v>3.7</v>
      </c>
      <c r="R75" s="27">
        <v>0.1</v>
      </c>
      <c r="S75" s="27">
        <v>0.8</v>
      </c>
      <c r="T75" s="27">
        <v>13.4</v>
      </c>
    </row>
    <row r="76" spans="2:20" ht="15" customHeight="1" x14ac:dyDescent="0.15">
      <c r="B76" s="24"/>
      <c r="C76" s="86" t="s">
        <v>89</v>
      </c>
      <c r="D76" s="14">
        <v>2817</v>
      </c>
      <c r="E76" s="15">
        <v>627</v>
      </c>
      <c r="F76" s="16">
        <v>32</v>
      </c>
      <c r="G76" s="16">
        <v>275</v>
      </c>
      <c r="H76" s="16">
        <v>135</v>
      </c>
      <c r="I76" s="16">
        <v>1092</v>
      </c>
      <c r="J76" s="16">
        <v>887</v>
      </c>
      <c r="K76" s="16">
        <v>386</v>
      </c>
      <c r="L76" s="16">
        <v>1483</v>
      </c>
      <c r="M76" s="16">
        <v>485</v>
      </c>
      <c r="N76" s="16">
        <v>8</v>
      </c>
      <c r="O76" s="16">
        <v>1</v>
      </c>
      <c r="P76" s="16">
        <v>27</v>
      </c>
      <c r="Q76" s="16">
        <v>116</v>
      </c>
      <c r="R76" s="16">
        <v>6</v>
      </c>
      <c r="S76" s="16">
        <v>32</v>
      </c>
      <c r="T76" s="16">
        <v>296</v>
      </c>
    </row>
    <row r="77" spans="2:20" ht="15" customHeight="1" x14ac:dyDescent="0.15">
      <c r="B77" s="24"/>
      <c r="C77" s="89"/>
      <c r="D77" s="25">
        <v>100</v>
      </c>
      <c r="E77" s="26">
        <v>22.3</v>
      </c>
      <c r="F77" s="27">
        <v>1.1000000000000001</v>
      </c>
      <c r="G77" s="27">
        <v>9.8000000000000007</v>
      </c>
      <c r="H77" s="27">
        <v>4.8</v>
      </c>
      <c r="I77" s="27">
        <v>38.799999999999997</v>
      </c>
      <c r="J77" s="27">
        <v>31.5</v>
      </c>
      <c r="K77" s="27">
        <v>13.7</v>
      </c>
      <c r="L77" s="27">
        <v>52.6</v>
      </c>
      <c r="M77" s="27">
        <v>17.2</v>
      </c>
      <c r="N77" s="27">
        <v>0.3</v>
      </c>
      <c r="O77" s="27">
        <v>0</v>
      </c>
      <c r="P77" s="27">
        <v>1</v>
      </c>
      <c r="Q77" s="27">
        <v>4.0999999999999996</v>
      </c>
      <c r="R77" s="27">
        <v>0.2</v>
      </c>
      <c r="S77" s="27">
        <v>1.1000000000000001</v>
      </c>
      <c r="T77" s="27">
        <v>10.5</v>
      </c>
    </row>
    <row r="78" spans="2:20" ht="15" customHeight="1" x14ac:dyDescent="0.15">
      <c r="B78" s="24"/>
      <c r="C78" s="86" t="s">
        <v>90</v>
      </c>
      <c r="D78" s="14">
        <v>1623</v>
      </c>
      <c r="E78" s="15">
        <v>341</v>
      </c>
      <c r="F78" s="16">
        <v>25</v>
      </c>
      <c r="G78" s="16">
        <v>189</v>
      </c>
      <c r="H78" s="16">
        <v>82</v>
      </c>
      <c r="I78" s="16">
        <v>572</v>
      </c>
      <c r="J78" s="16">
        <v>481</v>
      </c>
      <c r="K78" s="16">
        <v>284</v>
      </c>
      <c r="L78" s="16">
        <v>986</v>
      </c>
      <c r="M78" s="16">
        <v>292</v>
      </c>
      <c r="N78" s="16">
        <v>4</v>
      </c>
      <c r="O78" s="16">
        <v>3</v>
      </c>
      <c r="P78" s="16">
        <v>22</v>
      </c>
      <c r="Q78" s="16">
        <v>92</v>
      </c>
      <c r="R78" s="16">
        <v>4</v>
      </c>
      <c r="S78" s="16">
        <v>26</v>
      </c>
      <c r="T78" s="16">
        <v>204</v>
      </c>
    </row>
    <row r="79" spans="2:20" ht="15" customHeight="1" x14ac:dyDescent="0.15">
      <c r="B79" s="24"/>
      <c r="C79" s="89"/>
      <c r="D79" s="25">
        <v>100</v>
      </c>
      <c r="E79" s="26">
        <v>21</v>
      </c>
      <c r="F79" s="27">
        <v>1.5</v>
      </c>
      <c r="G79" s="27">
        <v>11.6</v>
      </c>
      <c r="H79" s="27">
        <v>5.0999999999999996</v>
      </c>
      <c r="I79" s="27">
        <v>35.200000000000003</v>
      </c>
      <c r="J79" s="27">
        <v>29.6</v>
      </c>
      <c r="K79" s="27">
        <v>17.5</v>
      </c>
      <c r="L79" s="27">
        <v>60.8</v>
      </c>
      <c r="M79" s="27">
        <v>18</v>
      </c>
      <c r="N79" s="27">
        <v>0.2</v>
      </c>
      <c r="O79" s="27">
        <v>0.2</v>
      </c>
      <c r="P79" s="27">
        <v>1.4</v>
      </c>
      <c r="Q79" s="27">
        <v>5.7</v>
      </c>
      <c r="R79" s="27">
        <v>0.2</v>
      </c>
      <c r="S79" s="27">
        <v>1.6</v>
      </c>
      <c r="T79" s="27">
        <v>12.6</v>
      </c>
    </row>
    <row r="80" spans="2:20" ht="15" customHeight="1" x14ac:dyDescent="0.15">
      <c r="B80" s="24"/>
      <c r="C80" s="86" t="s">
        <v>91</v>
      </c>
      <c r="D80" s="14">
        <v>1008</v>
      </c>
      <c r="E80" s="15">
        <v>226</v>
      </c>
      <c r="F80" s="16">
        <v>35</v>
      </c>
      <c r="G80" s="16">
        <v>152</v>
      </c>
      <c r="H80" s="16">
        <v>52</v>
      </c>
      <c r="I80" s="16">
        <v>310</v>
      </c>
      <c r="J80" s="16">
        <v>270</v>
      </c>
      <c r="K80" s="16">
        <v>205</v>
      </c>
      <c r="L80" s="16">
        <v>664</v>
      </c>
      <c r="M80" s="16">
        <v>180</v>
      </c>
      <c r="N80" s="16">
        <v>5</v>
      </c>
      <c r="O80" s="16">
        <v>3</v>
      </c>
      <c r="P80" s="16">
        <v>11</v>
      </c>
      <c r="Q80" s="16">
        <v>63</v>
      </c>
      <c r="R80" s="16">
        <v>4</v>
      </c>
      <c r="S80" s="16">
        <v>11</v>
      </c>
      <c r="T80" s="16">
        <v>182</v>
      </c>
    </row>
    <row r="81" spans="2:20" ht="15" customHeight="1" x14ac:dyDescent="0.15">
      <c r="B81" s="24"/>
      <c r="C81" s="89"/>
      <c r="D81" s="25">
        <v>100</v>
      </c>
      <c r="E81" s="26">
        <v>22.4</v>
      </c>
      <c r="F81" s="27">
        <v>3.5</v>
      </c>
      <c r="G81" s="27">
        <v>15.1</v>
      </c>
      <c r="H81" s="27">
        <v>5.2</v>
      </c>
      <c r="I81" s="27">
        <v>30.8</v>
      </c>
      <c r="J81" s="27">
        <v>26.8</v>
      </c>
      <c r="K81" s="27">
        <v>20.3</v>
      </c>
      <c r="L81" s="27">
        <v>65.900000000000006</v>
      </c>
      <c r="M81" s="27">
        <v>17.899999999999999</v>
      </c>
      <c r="N81" s="27">
        <v>0.5</v>
      </c>
      <c r="O81" s="27">
        <v>0.3</v>
      </c>
      <c r="P81" s="27">
        <v>1.1000000000000001</v>
      </c>
      <c r="Q81" s="27">
        <v>6.3</v>
      </c>
      <c r="R81" s="27">
        <v>0.4</v>
      </c>
      <c r="S81" s="27">
        <v>1.1000000000000001</v>
      </c>
      <c r="T81" s="27">
        <v>18.100000000000001</v>
      </c>
    </row>
    <row r="82" spans="2:20" ht="15" customHeight="1" x14ac:dyDescent="0.15">
      <c r="B82" s="24"/>
      <c r="C82" s="86" t="s">
        <v>92</v>
      </c>
      <c r="D82" s="14">
        <v>602</v>
      </c>
      <c r="E82" s="15">
        <v>142</v>
      </c>
      <c r="F82" s="16">
        <v>35</v>
      </c>
      <c r="G82" s="16">
        <v>135</v>
      </c>
      <c r="H82" s="16">
        <v>38</v>
      </c>
      <c r="I82" s="16">
        <v>144</v>
      </c>
      <c r="J82" s="16">
        <v>126</v>
      </c>
      <c r="K82" s="16">
        <v>118</v>
      </c>
      <c r="L82" s="16">
        <v>377</v>
      </c>
      <c r="M82" s="16">
        <v>101</v>
      </c>
      <c r="N82" s="16">
        <v>4</v>
      </c>
      <c r="O82" s="16">
        <v>0</v>
      </c>
      <c r="P82" s="16">
        <v>2</v>
      </c>
      <c r="Q82" s="16">
        <v>37</v>
      </c>
      <c r="R82" s="16">
        <v>0</v>
      </c>
      <c r="S82" s="16">
        <v>16</v>
      </c>
      <c r="T82" s="16">
        <v>134</v>
      </c>
    </row>
    <row r="83" spans="2:20" ht="15" customHeight="1" x14ac:dyDescent="0.15">
      <c r="B83" s="24"/>
      <c r="C83" s="86"/>
      <c r="D83" s="34">
        <v>100</v>
      </c>
      <c r="E83" s="35">
        <v>23.6</v>
      </c>
      <c r="F83" s="36">
        <v>5.8</v>
      </c>
      <c r="G83" s="36">
        <v>22.4</v>
      </c>
      <c r="H83" s="36">
        <v>6.3</v>
      </c>
      <c r="I83" s="36">
        <v>23.9</v>
      </c>
      <c r="J83" s="36">
        <v>20.9</v>
      </c>
      <c r="K83" s="36">
        <v>19.600000000000001</v>
      </c>
      <c r="L83" s="36">
        <v>62.6</v>
      </c>
      <c r="M83" s="36">
        <v>16.8</v>
      </c>
      <c r="N83" s="36">
        <v>0.7</v>
      </c>
      <c r="O83" s="36">
        <v>0</v>
      </c>
      <c r="P83" s="36">
        <v>0.3</v>
      </c>
      <c r="Q83" s="36">
        <v>6.1</v>
      </c>
      <c r="R83" s="36">
        <v>0</v>
      </c>
      <c r="S83" s="36">
        <v>2.7</v>
      </c>
      <c r="T83" s="36">
        <v>22.3</v>
      </c>
    </row>
    <row r="84" spans="2:20" ht="15" customHeight="1" x14ac:dyDescent="0.15">
      <c r="B84" s="20" t="s">
        <v>93</v>
      </c>
      <c r="C84" s="87" t="s">
        <v>94</v>
      </c>
      <c r="D84" s="21">
        <v>3427</v>
      </c>
      <c r="E84" s="22">
        <v>679</v>
      </c>
      <c r="F84" s="23">
        <v>21</v>
      </c>
      <c r="G84" s="23">
        <v>258</v>
      </c>
      <c r="H84" s="23">
        <v>132</v>
      </c>
      <c r="I84" s="23">
        <v>767</v>
      </c>
      <c r="J84" s="23">
        <v>947</v>
      </c>
      <c r="K84" s="23">
        <v>132</v>
      </c>
      <c r="L84" s="23">
        <v>1686</v>
      </c>
      <c r="M84" s="23">
        <v>806</v>
      </c>
      <c r="N84" s="23">
        <v>1</v>
      </c>
      <c r="O84" s="23">
        <v>0</v>
      </c>
      <c r="P84" s="23">
        <v>6</v>
      </c>
      <c r="Q84" s="23">
        <v>49</v>
      </c>
      <c r="R84" s="23">
        <v>2</v>
      </c>
      <c r="S84" s="23">
        <v>4</v>
      </c>
      <c r="T84" s="23">
        <v>508</v>
      </c>
    </row>
    <row r="85" spans="2:20" ht="15" customHeight="1" x14ac:dyDescent="0.15">
      <c r="B85" s="24" t="s">
        <v>430</v>
      </c>
      <c r="C85" s="84"/>
      <c r="D85" s="25">
        <v>100</v>
      </c>
      <c r="E85" s="26">
        <v>19.8</v>
      </c>
      <c r="F85" s="27">
        <v>0.6</v>
      </c>
      <c r="G85" s="27">
        <v>7.5</v>
      </c>
      <c r="H85" s="27">
        <v>3.9</v>
      </c>
      <c r="I85" s="27">
        <v>22.4</v>
      </c>
      <c r="J85" s="27">
        <v>27.6</v>
      </c>
      <c r="K85" s="27">
        <v>3.9</v>
      </c>
      <c r="L85" s="27">
        <v>49.2</v>
      </c>
      <c r="M85" s="27">
        <v>23.5</v>
      </c>
      <c r="N85" s="27">
        <v>0</v>
      </c>
      <c r="O85" s="27">
        <v>0</v>
      </c>
      <c r="P85" s="27">
        <v>0.2</v>
      </c>
      <c r="Q85" s="27">
        <v>1.4</v>
      </c>
      <c r="R85" s="27">
        <v>0.1</v>
      </c>
      <c r="S85" s="27">
        <v>0.1</v>
      </c>
      <c r="T85" s="27">
        <v>14.8</v>
      </c>
    </row>
    <row r="86" spans="2:20" ht="15" customHeight="1" x14ac:dyDescent="0.15">
      <c r="B86" s="24" t="s">
        <v>491</v>
      </c>
      <c r="C86" s="82" t="s">
        <v>432</v>
      </c>
      <c r="D86" s="14">
        <v>3344</v>
      </c>
      <c r="E86" s="15">
        <v>642</v>
      </c>
      <c r="F86" s="16">
        <v>26</v>
      </c>
      <c r="G86" s="16">
        <v>215</v>
      </c>
      <c r="H86" s="16">
        <v>138</v>
      </c>
      <c r="I86" s="16">
        <v>996</v>
      </c>
      <c r="J86" s="16">
        <v>993</v>
      </c>
      <c r="K86" s="16">
        <v>246</v>
      </c>
      <c r="L86" s="16">
        <v>1490</v>
      </c>
      <c r="M86" s="16">
        <v>672</v>
      </c>
      <c r="N86" s="16">
        <v>4</v>
      </c>
      <c r="O86" s="16">
        <v>3</v>
      </c>
      <c r="P86" s="16">
        <v>11</v>
      </c>
      <c r="Q86" s="16">
        <v>68</v>
      </c>
      <c r="R86" s="16">
        <v>11</v>
      </c>
      <c r="S86" s="16">
        <v>34</v>
      </c>
      <c r="T86" s="16">
        <v>540</v>
      </c>
    </row>
    <row r="87" spans="2:20" ht="15" customHeight="1" x14ac:dyDescent="0.15">
      <c r="B87" s="24"/>
      <c r="C87" s="84"/>
      <c r="D87" s="25">
        <v>100</v>
      </c>
      <c r="E87" s="26">
        <v>19.2</v>
      </c>
      <c r="F87" s="27">
        <v>0.8</v>
      </c>
      <c r="G87" s="27">
        <v>6.4</v>
      </c>
      <c r="H87" s="27">
        <v>4.0999999999999996</v>
      </c>
      <c r="I87" s="27">
        <v>29.8</v>
      </c>
      <c r="J87" s="27">
        <v>29.7</v>
      </c>
      <c r="K87" s="27">
        <v>7.4</v>
      </c>
      <c r="L87" s="27">
        <v>44.6</v>
      </c>
      <c r="M87" s="27">
        <v>20.100000000000001</v>
      </c>
      <c r="N87" s="27">
        <v>0.1</v>
      </c>
      <c r="O87" s="27">
        <v>0.1</v>
      </c>
      <c r="P87" s="27">
        <v>0.3</v>
      </c>
      <c r="Q87" s="27">
        <v>2</v>
      </c>
      <c r="R87" s="27">
        <v>0.3</v>
      </c>
      <c r="S87" s="27">
        <v>1</v>
      </c>
      <c r="T87" s="27">
        <v>16.100000000000001</v>
      </c>
    </row>
    <row r="88" spans="2:20" ht="15" customHeight="1" x14ac:dyDescent="0.15">
      <c r="B88" s="24"/>
      <c r="C88" s="83" t="s">
        <v>487</v>
      </c>
      <c r="D88" s="29">
        <v>2063</v>
      </c>
      <c r="E88" s="30">
        <v>416</v>
      </c>
      <c r="F88" s="31">
        <v>20</v>
      </c>
      <c r="G88" s="31">
        <v>158</v>
      </c>
      <c r="H88" s="31">
        <v>116</v>
      </c>
      <c r="I88" s="31">
        <v>797</v>
      </c>
      <c r="J88" s="31">
        <v>672</v>
      </c>
      <c r="K88" s="31">
        <v>235</v>
      </c>
      <c r="L88" s="31">
        <v>898</v>
      </c>
      <c r="M88" s="31">
        <v>325</v>
      </c>
      <c r="N88" s="31">
        <v>0</v>
      </c>
      <c r="O88" s="31">
        <v>0</v>
      </c>
      <c r="P88" s="31">
        <v>15</v>
      </c>
      <c r="Q88" s="31">
        <v>77</v>
      </c>
      <c r="R88" s="31">
        <v>7</v>
      </c>
      <c r="S88" s="31">
        <v>12</v>
      </c>
      <c r="T88" s="31">
        <v>223</v>
      </c>
    </row>
    <row r="89" spans="2:20" ht="15" customHeight="1" x14ac:dyDescent="0.15">
      <c r="B89" s="24"/>
      <c r="C89" s="84"/>
      <c r="D89" s="25">
        <v>100</v>
      </c>
      <c r="E89" s="26">
        <v>20.2</v>
      </c>
      <c r="F89" s="27">
        <v>1</v>
      </c>
      <c r="G89" s="27">
        <v>7.7</v>
      </c>
      <c r="H89" s="27">
        <v>5.6</v>
      </c>
      <c r="I89" s="27">
        <v>38.6</v>
      </c>
      <c r="J89" s="27">
        <v>32.6</v>
      </c>
      <c r="K89" s="27">
        <v>11.4</v>
      </c>
      <c r="L89" s="27">
        <v>43.5</v>
      </c>
      <c r="M89" s="27">
        <v>15.8</v>
      </c>
      <c r="N89" s="27">
        <v>0</v>
      </c>
      <c r="O89" s="27">
        <v>0</v>
      </c>
      <c r="P89" s="27">
        <v>0.7</v>
      </c>
      <c r="Q89" s="27">
        <v>3.7</v>
      </c>
      <c r="R89" s="27">
        <v>0.3</v>
      </c>
      <c r="S89" s="27">
        <v>0.6</v>
      </c>
      <c r="T89" s="27">
        <v>10.8</v>
      </c>
    </row>
    <row r="90" spans="2:20" ht="15" customHeight="1" x14ac:dyDescent="0.15">
      <c r="B90" s="24"/>
      <c r="C90" s="82" t="s">
        <v>434</v>
      </c>
      <c r="D90" s="14">
        <v>3201</v>
      </c>
      <c r="E90" s="15">
        <v>643</v>
      </c>
      <c r="F90" s="16">
        <v>30</v>
      </c>
      <c r="G90" s="16">
        <v>252</v>
      </c>
      <c r="H90" s="16">
        <v>108</v>
      </c>
      <c r="I90" s="16">
        <v>1271</v>
      </c>
      <c r="J90" s="16">
        <v>893</v>
      </c>
      <c r="K90" s="16">
        <v>409</v>
      </c>
      <c r="L90" s="16">
        <v>1303</v>
      </c>
      <c r="M90" s="16">
        <v>523</v>
      </c>
      <c r="N90" s="16">
        <v>6</v>
      </c>
      <c r="O90" s="16">
        <v>3</v>
      </c>
      <c r="P90" s="16">
        <v>30</v>
      </c>
      <c r="Q90" s="16">
        <v>165</v>
      </c>
      <c r="R90" s="16">
        <v>9</v>
      </c>
      <c r="S90" s="16">
        <v>56</v>
      </c>
      <c r="T90" s="16">
        <v>436</v>
      </c>
    </row>
    <row r="91" spans="2:20" ht="15" customHeight="1" x14ac:dyDescent="0.15">
      <c r="B91" s="24"/>
      <c r="C91" s="84"/>
      <c r="D91" s="25">
        <v>100</v>
      </c>
      <c r="E91" s="26">
        <v>20.100000000000001</v>
      </c>
      <c r="F91" s="27">
        <v>0.9</v>
      </c>
      <c r="G91" s="27">
        <v>7.9</v>
      </c>
      <c r="H91" s="27">
        <v>3.4</v>
      </c>
      <c r="I91" s="27">
        <v>39.700000000000003</v>
      </c>
      <c r="J91" s="27">
        <v>27.9</v>
      </c>
      <c r="K91" s="27">
        <v>12.8</v>
      </c>
      <c r="L91" s="27">
        <v>40.700000000000003</v>
      </c>
      <c r="M91" s="27">
        <v>16.3</v>
      </c>
      <c r="N91" s="27">
        <v>0.2</v>
      </c>
      <c r="O91" s="27">
        <v>0.1</v>
      </c>
      <c r="P91" s="27">
        <v>0.9</v>
      </c>
      <c r="Q91" s="27">
        <v>5.2</v>
      </c>
      <c r="R91" s="27">
        <v>0.3</v>
      </c>
      <c r="S91" s="27">
        <v>1.7</v>
      </c>
      <c r="T91" s="27">
        <v>13.6</v>
      </c>
    </row>
    <row r="92" spans="2:20" ht="15" customHeight="1" x14ac:dyDescent="0.15">
      <c r="B92" s="24"/>
      <c r="C92" s="82" t="s">
        <v>504</v>
      </c>
      <c r="D92" s="14">
        <v>1503</v>
      </c>
      <c r="E92" s="15">
        <v>345</v>
      </c>
      <c r="F92" s="16">
        <v>26</v>
      </c>
      <c r="G92" s="16">
        <v>166</v>
      </c>
      <c r="H92" s="16">
        <v>39</v>
      </c>
      <c r="I92" s="16">
        <v>628</v>
      </c>
      <c r="J92" s="16">
        <v>351</v>
      </c>
      <c r="K92" s="16">
        <v>275</v>
      </c>
      <c r="L92" s="16">
        <v>738</v>
      </c>
      <c r="M92" s="16">
        <v>256</v>
      </c>
      <c r="N92" s="16">
        <v>3</v>
      </c>
      <c r="O92" s="16">
        <v>5</v>
      </c>
      <c r="P92" s="16">
        <v>26</v>
      </c>
      <c r="Q92" s="16">
        <v>98</v>
      </c>
      <c r="R92" s="16">
        <v>3</v>
      </c>
      <c r="S92" s="16">
        <v>39</v>
      </c>
      <c r="T92" s="16">
        <v>205</v>
      </c>
    </row>
    <row r="93" spans="2:20" ht="15" customHeight="1" x14ac:dyDescent="0.15">
      <c r="B93" s="24"/>
      <c r="C93" s="84"/>
      <c r="D93" s="25">
        <v>100</v>
      </c>
      <c r="E93" s="26">
        <v>23</v>
      </c>
      <c r="F93" s="27">
        <v>1.7</v>
      </c>
      <c r="G93" s="27">
        <v>11</v>
      </c>
      <c r="H93" s="27">
        <v>2.6</v>
      </c>
      <c r="I93" s="27">
        <v>41.8</v>
      </c>
      <c r="J93" s="27">
        <v>23.4</v>
      </c>
      <c r="K93" s="27">
        <v>18.3</v>
      </c>
      <c r="L93" s="27">
        <v>49.1</v>
      </c>
      <c r="M93" s="27">
        <v>17</v>
      </c>
      <c r="N93" s="27">
        <v>0.2</v>
      </c>
      <c r="O93" s="27">
        <v>0.3</v>
      </c>
      <c r="P93" s="27">
        <v>1.7</v>
      </c>
      <c r="Q93" s="27">
        <v>6.5</v>
      </c>
      <c r="R93" s="27">
        <v>0.2</v>
      </c>
      <c r="S93" s="27">
        <v>2.6</v>
      </c>
      <c r="T93" s="27">
        <v>13.6</v>
      </c>
    </row>
    <row r="94" spans="2:20" ht="15" customHeight="1" x14ac:dyDescent="0.15">
      <c r="B94" s="24"/>
      <c r="C94" s="82" t="s">
        <v>457</v>
      </c>
      <c r="D94" s="14">
        <v>330</v>
      </c>
      <c r="E94" s="15">
        <v>73</v>
      </c>
      <c r="F94" s="16">
        <v>11</v>
      </c>
      <c r="G94" s="16">
        <v>53</v>
      </c>
      <c r="H94" s="16">
        <v>11</v>
      </c>
      <c r="I94" s="16">
        <v>140</v>
      </c>
      <c r="J94" s="16">
        <v>68</v>
      </c>
      <c r="K94" s="16">
        <v>86</v>
      </c>
      <c r="L94" s="16">
        <v>187</v>
      </c>
      <c r="M94" s="16">
        <v>57</v>
      </c>
      <c r="N94" s="16">
        <v>0</v>
      </c>
      <c r="O94" s="16">
        <v>0</v>
      </c>
      <c r="P94" s="16">
        <v>4</v>
      </c>
      <c r="Q94" s="16">
        <v>18</v>
      </c>
      <c r="R94" s="16">
        <v>0</v>
      </c>
      <c r="S94" s="16">
        <v>2</v>
      </c>
      <c r="T94" s="16">
        <v>32</v>
      </c>
    </row>
    <row r="95" spans="2:20" ht="15" customHeight="1" x14ac:dyDescent="0.15">
      <c r="B95" s="24"/>
      <c r="C95" s="82"/>
      <c r="D95" s="34">
        <v>100</v>
      </c>
      <c r="E95" s="35">
        <v>22.1</v>
      </c>
      <c r="F95" s="36">
        <v>3.3</v>
      </c>
      <c r="G95" s="36">
        <v>16.100000000000001</v>
      </c>
      <c r="H95" s="36">
        <v>3.3</v>
      </c>
      <c r="I95" s="36">
        <v>42.4</v>
      </c>
      <c r="J95" s="36">
        <v>20.6</v>
      </c>
      <c r="K95" s="36">
        <v>26.1</v>
      </c>
      <c r="L95" s="36">
        <v>56.7</v>
      </c>
      <c r="M95" s="36">
        <v>17.3</v>
      </c>
      <c r="N95" s="36">
        <v>0</v>
      </c>
      <c r="O95" s="36">
        <v>0</v>
      </c>
      <c r="P95" s="36">
        <v>1.2</v>
      </c>
      <c r="Q95" s="36">
        <v>5.5</v>
      </c>
      <c r="R95" s="36">
        <v>0</v>
      </c>
      <c r="S95" s="36">
        <v>0.6</v>
      </c>
      <c r="T95" s="36">
        <v>9.6999999999999993</v>
      </c>
    </row>
    <row r="96" spans="2:20" ht="15" customHeight="1" x14ac:dyDescent="0.15">
      <c r="B96" s="24"/>
      <c r="C96" s="83" t="s">
        <v>490</v>
      </c>
      <c r="D96" s="29">
        <v>359</v>
      </c>
      <c r="E96" s="30">
        <v>83</v>
      </c>
      <c r="F96" s="31">
        <v>20</v>
      </c>
      <c r="G96" s="31">
        <v>71</v>
      </c>
      <c r="H96" s="31">
        <v>18</v>
      </c>
      <c r="I96" s="31">
        <v>117</v>
      </c>
      <c r="J96" s="31">
        <v>72</v>
      </c>
      <c r="K96" s="31">
        <v>84</v>
      </c>
      <c r="L96" s="31">
        <v>219</v>
      </c>
      <c r="M96" s="31">
        <v>64</v>
      </c>
      <c r="N96" s="31">
        <v>1</v>
      </c>
      <c r="O96" s="31">
        <v>0</v>
      </c>
      <c r="P96" s="31">
        <v>1</v>
      </c>
      <c r="Q96" s="31">
        <v>32</v>
      </c>
      <c r="R96" s="31">
        <v>0</v>
      </c>
      <c r="S96" s="31">
        <v>9</v>
      </c>
      <c r="T96" s="31">
        <v>47</v>
      </c>
    </row>
    <row r="97" spans="2:20" ht="15" customHeight="1" x14ac:dyDescent="0.15">
      <c r="B97" s="24"/>
      <c r="C97" s="84"/>
      <c r="D97" s="25">
        <v>100</v>
      </c>
      <c r="E97" s="26">
        <v>23.1</v>
      </c>
      <c r="F97" s="27">
        <v>5.6</v>
      </c>
      <c r="G97" s="27">
        <v>19.8</v>
      </c>
      <c r="H97" s="27">
        <v>5</v>
      </c>
      <c r="I97" s="27">
        <v>32.6</v>
      </c>
      <c r="J97" s="27">
        <v>20.100000000000001</v>
      </c>
      <c r="K97" s="27">
        <v>23.4</v>
      </c>
      <c r="L97" s="27">
        <v>61</v>
      </c>
      <c r="M97" s="27">
        <v>17.8</v>
      </c>
      <c r="N97" s="27">
        <v>0.3</v>
      </c>
      <c r="O97" s="27">
        <v>0</v>
      </c>
      <c r="P97" s="27">
        <v>0.3</v>
      </c>
      <c r="Q97" s="27">
        <v>8.9</v>
      </c>
      <c r="R97" s="27">
        <v>0</v>
      </c>
      <c r="S97" s="27">
        <v>2.5</v>
      </c>
      <c r="T97" s="27">
        <v>13.1</v>
      </c>
    </row>
    <row r="98" spans="2:20" ht="15" customHeight="1" x14ac:dyDescent="0.15">
      <c r="B98" s="24"/>
      <c r="C98" s="82" t="s">
        <v>474</v>
      </c>
      <c r="D98" s="14">
        <v>47</v>
      </c>
      <c r="E98" s="15">
        <v>8</v>
      </c>
      <c r="F98" s="16">
        <v>3</v>
      </c>
      <c r="G98" s="16">
        <v>5</v>
      </c>
      <c r="H98" s="16">
        <v>1</v>
      </c>
      <c r="I98" s="16">
        <v>9</v>
      </c>
      <c r="J98" s="16">
        <v>5</v>
      </c>
      <c r="K98" s="16">
        <v>5</v>
      </c>
      <c r="L98" s="16">
        <v>19</v>
      </c>
      <c r="M98" s="16">
        <v>4</v>
      </c>
      <c r="N98" s="16">
        <v>1</v>
      </c>
      <c r="O98" s="16">
        <v>0</v>
      </c>
      <c r="P98" s="16">
        <v>0</v>
      </c>
      <c r="Q98" s="16">
        <v>3</v>
      </c>
      <c r="R98" s="16">
        <v>0</v>
      </c>
      <c r="S98" s="16">
        <v>1</v>
      </c>
      <c r="T98" s="16">
        <v>20</v>
      </c>
    </row>
    <row r="99" spans="2:20" ht="15" customHeight="1" x14ac:dyDescent="0.15">
      <c r="B99" s="24"/>
      <c r="C99" s="84"/>
      <c r="D99" s="25">
        <v>100</v>
      </c>
      <c r="E99" s="26">
        <v>17</v>
      </c>
      <c r="F99" s="27">
        <v>6.4</v>
      </c>
      <c r="G99" s="27">
        <v>10.6</v>
      </c>
      <c r="H99" s="27">
        <v>2.1</v>
      </c>
      <c r="I99" s="27">
        <v>19.100000000000001</v>
      </c>
      <c r="J99" s="27">
        <v>10.6</v>
      </c>
      <c r="K99" s="27">
        <v>10.6</v>
      </c>
      <c r="L99" s="27">
        <v>40.4</v>
      </c>
      <c r="M99" s="27">
        <v>8.5</v>
      </c>
      <c r="N99" s="27">
        <v>2.1</v>
      </c>
      <c r="O99" s="27">
        <v>0</v>
      </c>
      <c r="P99" s="27">
        <v>0</v>
      </c>
      <c r="Q99" s="27">
        <v>6.4</v>
      </c>
      <c r="R99" s="27">
        <v>0</v>
      </c>
      <c r="S99" s="27">
        <v>2.1</v>
      </c>
      <c r="T99" s="27">
        <v>42.6</v>
      </c>
    </row>
    <row r="100" spans="2:20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7</v>
      </c>
      <c r="G100" s="16">
        <v>2</v>
      </c>
      <c r="H100" s="16">
        <v>15</v>
      </c>
      <c r="I100" s="16">
        <v>33</v>
      </c>
      <c r="J100" s="16">
        <v>15</v>
      </c>
      <c r="K100" s="16">
        <v>27</v>
      </c>
      <c r="L100" s="16">
        <v>14</v>
      </c>
      <c r="M100" s="16">
        <v>0</v>
      </c>
      <c r="N100" s="16">
        <v>0</v>
      </c>
      <c r="O100" s="16">
        <v>0</v>
      </c>
      <c r="P100" s="16">
        <v>3</v>
      </c>
      <c r="Q100" s="16">
        <v>0</v>
      </c>
      <c r="R100" s="16">
        <v>0</v>
      </c>
      <c r="S100" s="16">
        <v>0</v>
      </c>
      <c r="T100" s="16">
        <v>3</v>
      </c>
    </row>
    <row r="101" spans="2:20" ht="15" customHeight="1" x14ac:dyDescent="0.15">
      <c r="B101" s="28"/>
      <c r="C101" s="85"/>
      <c r="D101" s="17">
        <v>100</v>
      </c>
      <c r="E101" s="18">
        <v>0</v>
      </c>
      <c r="F101" s="19">
        <v>13.5</v>
      </c>
      <c r="G101" s="19">
        <v>3.8</v>
      </c>
      <c r="H101" s="19">
        <v>28.8</v>
      </c>
      <c r="I101" s="19">
        <v>63.5</v>
      </c>
      <c r="J101" s="19">
        <v>28.8</v>
      </c>
      <c r="K101" s="19">
        <v>51.9</v>
      </c>
      <c r="L101" s="19">
        <v>26.9</v>
      </c>
      <c r="M101" s="19">
        <v>0</v>
      </c>
      <c r="N101" s="19">
        <v>0</v>
      </c>
      <c r="O101" s="19">
        <v>0</v>
      </c>
      <c r="P101" s="19">
        <v>5.8</v>
      </c>
      <c r="Q101" s="19">
        <v>0</v>
      </c>
      <c r="R101" s="19">
        <v>0</v>
      </c>
      <c r="S101" s="19">
        <v>0</v>
      </c>
      <c r="T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T9">
    <cfRule type="top10" dxfId="46" priority="4748" rank="1"/>
  </conditionalFormatting>
  <conditionalFormatting sqref="E11:T11">
    <cfRule type="top10" dxfId="45" priority="4749" rank="1"/>
  </conditionalFormatting>
  <conditionalFormatting sqref="E13:T13">
    <cfRule type="top10" dxfId="44" priority="4750" rank="1"/>
  </conditionalFormatting>
  <conditionalFormatting sqref="E15:T15">
    <cfRule type="top10" dxfId="43" priority="4751" rank="1"/>
  </conditionalFormatting>
  <conditionalFormatting sqref="E17:T17">
    <cfRule type="top10" dxfId="42" priority="4752" rank="1"/>
  </conditionalFormatting>
  <conditionalFormatting sqref="E19:T19">
    <cfRule type="top10" dxfId="41" priority="4753" rank="1"/>
  </conditionalFormatting>
  <conditionalFormatting sqref="E21:T21">
    <cfRule type="top10" dxfId="40" priority="4754" rank="1"/>
  </conditionalFormatting>
  <conditionalFormatting sqref="E23:T23">
    <cfRule type="top10" dxfId="39" priority="4755" rank="1"/>
  </conditionalFormatting>
  <conditionalFormatting sqref="E25:T25">
    <cfRule type="top10" dxfId="38" priority="4756" rank="1"/>
  </conditionalFormatting>
  <conditionalFormatting sqref="E27:T27">
    <cfRule type="top10" dxfId="37" priority="4757" rank="1"/>
  </conditionalFormatting>
  <conditionalFormatting sqref="E29:T29">
    <cfRule type="top10" dxfId="36" priority="4758" rank="1"/>
  </conditionalFormatting>
  <conditionalFormatting sqref="E31:T31">
    <cfRule type="top10" dxfId="35" priority="4759" rank="1"/>
  </conditionalFormatting>
  <conditionalFormatting sqref="E33:T33">
    <cfRule type="top10" dxfId="34" priority="4760" rank="1"/>
  </conditionalFormatting>
  <conditionalFormatting sqref="E35:T35">
    <cfRule type="top10" dxfId="33" priority="4761" rank="1"/>
  </conditionalFormatting>
  <conditionalFormatting sqref="E37:T37">
    <cfRule type="top10" dxfId="32" priority="4762" rank="1"/>
  </conditionalFormatting>
  <conditionalFormatting sqref="E39:T39">
    <cfRule type="top10" dxfId="31" priority="4763" rank="1"/>
  </conditionalFormatting>
  <conditionalFormatting sqref="E41:T41">
    <cfRule type="top10" dxfId="30" priority="4764" rank="1"/>
  </conditionalFormatting>
  <conditionalFormatting sqref="E43:T43">
    <cfRule type="top10" dxfId="29" priority="4765" rank="1"/>
  </conditionalFormatting>
  <conditionalFormatting sqref="E45:T45">
    <cfRule type="top10" dxfId="28" priority="4766" rank="1"/>
  </conditionalFormatting>
  <conditionalFormatting sqref="E47:T47">
    <cfRule type="top10" dxfId="27" priority="4767" rank="1"/>
  </conditionalFormatting>
  <conditionalFormatting sqref="E49:T49">
    <cfRule type="top10" dxfId="26" priority="4768" rank="1"/>
  </conditionalFormatting>
  <conditionalFormatting sqref="E51:T51">
    <cfRule type="top10" dxfId="25" priority="4769" rank="1"/>
  </conditionalFormatting>
  <conditionalFormatting sqref="E53:T53">
    <cfRule type="top10" dxfId="24" priority="4770" rank="1"/>
  </conditionalFormatting>
  <conditionalFormatting sqref="E55:T55">
    <cfRule type="top10" dxfId="23" priority="4771" rank="1"/>
  </conditionalFormatting>
  <conditionalFormatting sqref="E57:T57">
    <cfRule type="top10" dxfId="22" priority="4772" rank="1"/>
  </conditionalFormatting>
  <conditionalFormatting sqref="E59:T59">
    <cfRule type="top10" dxfId="21" priority="4773" rank="1"/>
  </conditionalFormatting>
  <conditionalFormatting sqref="E61:T61">
    <cfRule type="top10" dxfId="20" priority="4774" rank="1"/>
  </conditionalFormatting>
  <conditionalFormatting sqref="E63:T63">
    <cfRule type="top10" dxfId="19" priority="4775" rank="1"/>
  </conditionalFormatting>
  <conditionalFormatting sqref="E65:T65">
    <cfRule type="top10" dxfId="18" priority="4776" rank="1"/>
  </conditionalFormatting>
  <conditionalFormatting sqref="E67:T67">
    <cfRule type="top10" dxfId="17" priority="4777" rank="1"/>
  </conditionalFormatting>
  <conditionalFormatting sqref="E69:T69">
    <cfRule type="top10" dxfId="16" priority="4778" rank="1"/>
  </conditionalFormatting>
  <conditionalFormatting sqref="E71:T71">
    <cfRule type="top10" dxfId="15" priority="4779" rank="1"/>
  </conditionalFormatting>
  <conditionalFormatting sqref="E73:T73">
    <cfRule type="top10" dxfId="14" priority="4780" rank="1"/>
  </conditionalFormatting>
  <conditionalFormatting sqref="E75:T75">
    <cfRule type="top10" dxfId="13" priority="4781" rank="1"/>
  </conditionalFormatting>
  <conditionalFormatting sqref="E77:T77">
    <cfRule type="top10" dxfId="12" priority="4782" rank="1"/>
  </conditionalFormatting>
  <conditionalFormatting sqref="E79:T79">
    <cfRule type="top10" dxfId="11" priority="4783" rank="1"/>
  </conditionalFormatting>
  <conditionalFormatting sqref="E81:T81">
    <cfRule type="top10" dxfId="10" priority="4784" rank="1"/>
  </conditionalFormatting>
  <conditionalFormatting sqref="E83:T83">
    <cfRule type="top10" dxfId="9" priority="4785" rank="1"/>
  </conditionalFormatting>
  <conditionalFormatting sqref="E85:T85">
    <cfRule type="top10" dxfId="8" priority="4786" rank="1"/>
  </conditionalFormatting>
  <conditionalFormatting sqref="E87:T87">
    <cfRule type="top10" dxfId="7" priority="4787" rank="1"/>
  </conditionalFormatting>
  <conditionalFormatting sqref="E89:T89">
    <cfRule type="top10" dxfId="6" priority="4788" rank="1"/>
  </conditionalFormatting>
  <conditionalFormatting sqref="E91:T91">
    <cfRule type="top10" dxfId="5" priority="4789" rank="1"/>
  </conditionalFormatting>
  <conditionalFormatting sqref="E93:T93">
    <cfRule type="top10" dxfId="4" priority="4790" rank="1"/>
  </conditionalFormatting>
  <conditionalFormatting sqref="E95:T95">
    <cfRule type="top10" dxfId="3" priority="4791" rank="1"/>
  </conditionalFormatting>
  <conditionalFormatting sqref="E97:T97">
    <cfRule type="top10" dxfId="2" priority="4792" rank="1"/>
  </conditionalFormatting>
  <conditionalFormatting sqref="E99:T99">
    <cfRule type="top10" dxfId="1" priority="4793" rank="1"/>
  </conditionalFormatting>
  <conditionalFormatting sqref="E101:T101">
    <cfRule type="top10" dxfId="0" priority="4794" rank="1"/>
  </conditionalFormatting>
  <pageMargins left="0.70866141732283472" right="0.70866141732283472" top="0.74803149606299213" bottom="0.74803149606299213" header="0.31496062992125984" footer="0.31496062992125984"/>
  <pageSetup paperSize="9" scale="48" orientation="portrait" useFirstPageNumber="1" r:id="rId1"/>
  <headerFooter>
    <oddHeader xml:space="preserve">&amp;C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609</v>
      </c>
    </row>
    <row r="4" spans="2:24" x14ac:dyDescent="0.15">
      <c r="B4" s="1" t="s">
        <v>771</v>
      </c>
    </row>
    <row r="5" spans="2:24" x14ac:dyDescent="0.15">
      <c r="B5" s="3"/>
      <c r="C5" s="3"/>
      <c r="D5" s="3"/>
      <c r="E5" s="3"/>
      <c r="F5" s="3"/>
      <c r="G5" s="3"/>
      <c r="H5" s="3"/>
    </row>
    <row r="6" spans="2:24" ht="3.75" customHeight="1" x14ac:dyDescent="0.15">
      <c r="B6" s="56"/>
      <c r="C6" s="38"/>
      <c r="D6" s="57"/>
      <c r="E6" s="39"/>
      <c r="F6" s="56"/>
      <c r="G6" s="40"/>
      <c r="H6" s="58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9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1740</v>
      </c>
      <c r="F8" s="16">
        <v>894</v>
      </c>
      <c r="G8" s="16">
        <v>12645</v>
      </c>
      <c r="H8" s="16">
        <v>643</v>
      </c>
    </row>
    <row r="9" spans="2:24" ht="15" customHeight="1" x14ac:dyDescent="0.15">
      <c r="B9" s="93"/>
      <c r="C9" s="91"/>
      <c r="D9" s="17">
        <v>100</v>
      </c>
      <c r="E9" s="18">
        <v>10.9</v>
      </c>
      <c r="F9" s="19">
        <v>5.6</v>
      </c>
      <c r="G9" s="19">
        <v>79.400000000000006</v>
      </c>
      <c r="H9" s="19">
        <v>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661</v>
      </c>
      <c r="F10" s="23">
        <v>328</v>
      </c>
      <c r="G10" s="23">
        <v>3743</v>
      </c>
      <c r="H10" s="23">
        <v>213</v>
      </c>
    </row>
    <row r="11" spans="2:24" ht="15" customHeight="1" x14ac:dyDescent="0.15">
      <c r="B11" s="24"/>
      <c r="C11" s="89"/>
      <c r="D11" s="25">
        <v>100</v>
      </c>
      <c r="E11" s="26">
        <v>13.4</v>
      </c>
      <c r="F11" s="27">
        <v>6.6</v>
      </c>
      <c r="G11" s="27">
        <v>75.7</v>
      </c>
      <c r="H11" s="27">
        <v>4.3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1074</v>
      </c>
      <c r="F12" s="16">
        <v>557</v>
      </c>
      <c r="G12" s="16">
        <v>8797</v>
      </c>
      <c r="H12" s="16">
        <v>414</v>
      </c>
    </row>
    <row r="13" spans="2:24" ht="15" customHeight="1" x14ac:dyDescent="0.15">
      <c r="B13" s="28"/>
      <c r="C13" s="91"/>
      <c r="D13" s="17">
        <v>100</v>
      </c>
      <c r="E13" s="18">
        <v>9.9</v>
      </c>
      <c r="F13" s="19">
        <v>5.0999999999999996</v>
      </c>
      <c r="G13" s="19">
        <v>81.099999999999994</v>
      </c>
      <c r="H13" s="19">
        <v>3.8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43</v>
      </c>
      <c r="F14" s="23">
        <v>19</v>
      </c>
      <c r="G14" s="23">
        <v>273</v>
      </c>
      <c r="H14" s="23">
        <v>18</v>
      </c>
    </row>
    <row r="15" spans="2:24" ht="15" customHeight="1" x14ac:dyDescent="0.15">
      <c r="B15" s="24"/>
      <c r="C15" s="84"/>
      <c r="D15" s="25">
        <v>100</v>
      </c>
      <c r="E15" s="26">
        <v>12.2</v>
      </c>
      <c r="F15" s="27">
        <v>5.4</v>
      </c>
      <c r="G15" s="27">
        <v>77.3</v>
      </c>
      <c r="H15" s="27">
        <v>5.0999999999999996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75</v>
      </c>
      <c r="F16" s="31">
        <v>33</v>
      </c>
      <c r="G16" s="31">
        <v>491</v>
      </c>
      <c r="H16" s="31">
        <v>21</v>
      </c>
    </row>
    <row r="17" spans="2:8" ht="15" customHeight="1" x14ac:dyDescent="0.15">
      <c r="B17" s="24"/>
      <c r="C17" s="84"/>
      <c r="D17" s="25">
        <v>100</v>
      </c>
      <c r="E17" s="26">
        <v>12.1</v>
      </c>
      <c r="F17" s="27">
        <v>5.3</v>
      </c>
      <c r="G17" s="27">
        <v>79.2</v>
      </c>
      <c r="H17" s="27">
        <v>3.4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119</v>
      </c>
      <c r="F18" s="16">
        <v>60</v>
      </c>
      <c r="G18" s="16">
        <v>700</v>
      </c>
      <c r="H18" s="16">
        <v>43</v>
      </c>
    </row>
    <row r="19" spans="2:8" ht="15" customHeight="1" x14ac:dyDescent="0.15">
      <c r="B19" s="24"/>
      <c r="C19" s="84"/>
      <c r="D19" s="25">
        <v>100</v>
      </c>
      <c r="E19" s="26">
        <v>12.9</v>
      </c>
      <c r="F19" s="27">
        <v>6.5</v>
      </c>
      <c r="G19" s="27">
        <v>75.900000000000006</v>
      </c>
      <c r="H19" s="27">
        <v>4.7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215</v>
      </c>
      <c r="F20" s="16">
        <v>113</v>
      </c>
      <c r="G20" s="16">
        <v>1219</v>
      </c>
      <c r="H20" s="16">
        <v>69</v>
      </c>
    </row>
    <row r="21" spans="2:8" ht="15" customHeight="1" x14ac:dyDescent="0.15">
      <c r="B21" s="24"/>
      <c r="C21" s="84"/>
      <c r="D21" s="25">
        <v>100</v>
      </c>
      <c r="E21" s="26">
        <v>13.3</v>
      </c>
      <c r="F21" s="27">
        <v>7</v>
      </c>
      <c r="G21" s="27">
        <v>75.400000000000006</v>
      </c>
      <c r="H21" s="27">
        <v>4.3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391</v>
      </c>
      <c r="F22" s="16">
        <v>207</v>
      </c>
      <c r="G22" s="16">
        <v>2411</v>
      </c>
      <c r="H22" s="16">
        <v>131</v>
      </c>
    </row>
    <row r="23" spans="2:8" ht="15" customHeight="1" x14ac:dyDescent="0.15">
      <c r="B23" s="24"/>
      <c r="C23" s="84"/>
      <c r="D23" s="25">
        <v>100</v>
      </c>
      <c r="E23" s="26">
        <v>12.5</v>
      </c>
      <c r="F23" s="27">
        <v>6.6</v>
      </c>
      <c r="G23" s="27">
        <v>76.8</v>
      </c>
      <c r="H23" s="27">
        <v>4.2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492</v>
      </c>
      <c r="F24" s="16">
        <v>257</v>
      </c>
      <c r="G24" s="16">
        <v>3580</v>
      </c>
      <c r="H24" s="16">
        <v>177</v>
      </c>
    </row>
    <row r="25" spans="2:8" ht="15" customHeight="1" x14ac:dyDescent="0.15">
      <c r="B25" s="24"/>
      <c r="C25" s="84"/>
      <c r="D25" s="25">
        <v>100</v>
      </c>
      <c r="E25" s="26">
        <v>10.9</v>
      </c>
      <c r="F25" s="27">
        <v>5.7</v>
      </c>
      <c r="G25" s="27">
        <v>79.400000000000006</v>
      </c>
      <c r="H25" s="27">
        <v>3.9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375</v>
      </c>
      <c r="F26" s="16">
        <v>188</v>
      </c>
      <c r="G26" s="16">
        <v>3711</v>
      </c>
      <c r="H26" s="16">
        <v>164</v>
      </c>
    </row>
    <row r="27" spans="2:8" ht="15" customHeight="1" x14ac:dyDescent="0.15">
      <c r="B27" s="28"/>
      <c r="C27" s="85"/>
      <c r="D27" s="17">
        <v>100</v>
      </c>
      <c r="E27" s="18">
        <v>8.4</v>
      </c>
      <c r="F27" s="19">
        <v>4.2</v>
      </c>
      <c r="G27" s="19">
        <v>83.6</v>
      </c>
      <c r="H27" s="19">
        <v>3.7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721</v>
      </c>
      <c r="F28" s="16">
        <v>356</v>
      </c>
      <c r="G28" s="16">
        <v>4427</v>
      </c>
      <c r="H28" s="16">
        <v>162</v>
      </c>
    </row>
    <row r="29" spans="2:8" ht="15" customHeight="1" x14ac:dyDescent="0.15">
      <c r="B29" s="24"/>
      <c r="C29" s="84"/>
      <c r="D29" s="25">
        <v>100</v>
      </c>
      <c r="E29" s="26">
        <v>12.7</v>
      </c>
      <c r="F29" s="27">
        <v>6.3</v>
      </c>
      <c r="G29" s="27">
        <v>78.099999999999994</v>
      </c>
      <c r="H29" s="27">
        <v>2.9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483</v>
      </c>
      <c r="F30" s="16">
        <v>234</v>
      </c>
      <c r="G30" s="16">
        <v>3074</v>
      </c>
      <c r="H30" s="16">
        <v>133</v>
      </c>
    </row>
    <row r="31" spans="2:8" ht="15" customHeight="1" x14ac:dyDescent="0.15">
      <c r="B31" s="24"/>
      <c r="C31" s="84"/>
      <c r="D31" s="25">
        <v>100</v>
      </c>
      <c r="E31" s="26">
        <v>12.3</v>
      </c>
      <c r="F31" s="27">
        <v>6</v>
      </c>
      <c r="G31" s="27">
        <v>78.3</v>
      </c>
      <c r="H31" s="27">
        <v>3.4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22</v>
      </c>
      <c r="F32" s="31">
        <v>21</v>
      </c>
      <c r="G32" s="31">
        <v>248</v>
      </c>
      <c r="H32" s="31">
        <v>15</v>
      </c>
    </row>
    <row r="33" spans="2:8" ht="15" customHeight="1" x14ac:dyDescent="0.15">
      <c r="B33" s="24"/>
      <c r="C33" s="84"/>
      <c r="D33" s="25">
        <v>100</v>
      </c>
      <c r="E33" s="26">
        <v>7.2</v>
      </c>
      <c r="F33" s="27">
        <v>6.9</v>
      </c>
      <c r="G33" s="27">
        <v>81</v>
      </c>
      <c r="H33" s="27">
        <v>4.9000000000000004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249</v>
      </c>
      <c r="F34" s="16">
        <v>136</v>
      </c>
      <c r="G34" s="16">
        <v>2619</v>
      </c>
      <c r="H34" s="16">
        <v>38</v>
      </c>
    </row>
    <row r="35" spans="2:8" ht="15" customHeight="1" x14ac:dyDescent="0.15">
      <c r="B35" s="24"/>
      <c r="C35" s="84"/>
      <c r="D35" s="25">
        <v>100</v>
      </c>
      <c r="E35" s="26">
        <v>8.1999999999999993</v>
      </c>
      <c r="F35" s="27">
        <v>4.5</v>
      </c>
      <c r="G35" s="27">
        <v>86.1</v>
      </c>
      <c r="H35" s="27">
        <v>1.2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228</v>
      </c>
      <c r="F36" s="16">
        <v>120</v>
      </c>
      <c r="G36" s="16">
        <v>2010</v>
      </c>
      <c r="H36" s="16">
        <v>51</v>
      </c>
    </row>
    <row r="37" spans="2:8" ht="15" customHeight="1" x14ac:dyDescent="0.15">
      <c r="B37" s="33"/>
      <c r="C37" s="82"/>
      <c r="D37" s="34">
        <v>100</v>
      </c>
      <c r="E37" s="35">
        <v>9.5</v>
      </c>
      <c r="F37" s="36">
        <v>5</v>
      </c>
      <c r="G37" s="36">
        <v>83.4</v>
      </c>
      <c r="H37" s="36">
        <v>2.1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341</v>
      </c>
      <c r="F38" s="23">
        <v>153</v>
      </c>
      <c r="G38" s="23">
        <v>712</v>
      </c>
      <c r="H38" s="23">
        <v>52</v>
      </c>
    </row>
    <row r="39" spans="2:8" ht="15" customHeight="1" x14ac:dyDescent="0.15">
      <c r="B39" s="24"/>
      <c r="C39" s="89"/>
      <c r="D39" s="25">
        <v>100</v>
      </c>
      <c r="E39" s="26">
        <v>27.1</v>
      </c>
      <c r="F39" s="27">
        <v>12.2</v>
      </c>
      <c r="G39" s="27">
        <v>56.6</v>
      </c>
      <c r="H39" s="27">
        <v>4.0999999999999996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226</v>
      </c>
      <c r="F40" s="16">
        <v>137</v>
      </c>
      <c r="G40" s="16">
        <v>934</v>
      </c>
      <c r="H40" s="16">
        <v>62</v>
      </c>
    </row>
    <row r="41" spans="2:8" ht="15" customHeight="1" x14ac:dyDescent="0.15">
      <c r="B41" s="24"/>
      <c r="C41" s="89"/>
      <c r="D41" s="25">
        <v>100</v>
      </c>
      <c r="E41" s="26">
        <v>16.600000000000001</v>
      </c>
      <c r="F41" s="27">
        <v>10.1</v>
      </c>
      <c r="G41" s="27">
        <v>68.7</v>
      </c>
      <c r="H41" s="27">
        <v>4.5999999999999996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1116</v>
      </c>
      <c r="F42" s="16">
        <v>569</v>
      </c>
      <c r="G42" s="16">
        <v>10702</v>
      </c>
      <c r="H42" s="16">
        <v>249</v>
      </c>
    </row>
    <row r="43" spans="2:8" ht="15" customHeight="1" x14ac:dyDescent="0.15">
      <c r="B43" s="28"/>
      <c r="C43" s="91"/>
      <c r="D43" s="17">
        <v>100</v>
      </c>
      <c r="E43" s="18">
        <v>8.8000000000000007</v>
      </c>
      <c r="F43" s="19">
        <v>4.5</v>
      </c>
      <c r="G43" s="19">
        <v>84.7</v>
      </c>
      <c r="H43" s="19">
        <v>2</v>
      </c>
    </row>
    <row r="44" spans="2:8" ht="15" customHeight="1" x14ac:dyDescent="0.15">
      <c r="B44" s="20" t="s">
        <v>70</v>
      </c>
      <c r="C44" s="88" t="s">
        <v>426</v>
      </c>
      <c r="D44" s="21">
        <v>567</v>
      </c>
      <c r="E44" s="22">
        <v>158</v>
      </c>
      <c r="F44" s="23">
        <v>48</v>
      </c>
      <c r="G44" s="23">
        <v>353</v>
      </c>
      <c r="H44" s="23">
        <v>8</v>
      </c>
    </row>
    <row r="45" spans="2:8" ht="15" customHeight="1" x14ac:dyDescent="0.15">
      <c r="B45" s="24"/>
      <c r="C45" s="89"/>
      <c r="D45" s="25">
        <v>100</v>
      </c>
      <c r="E45" s="26">
        <v>27.9</v>
      </c>
      <c r="F45" s="27">
        <v>8.5</v>
      </c>
      <c r="G45" s="27">
        <v>62.3</v>
      </c>
      <c r="H45" s="27">
        <v>1.4</v>
      </c>
    </row>
    <row r="46" spans="2:8" ht="15" customHeight="1" x14ac:dyDescent="0.15">
      <c r="B46" s="24"/>
      <c r="C46" s="86" t="s">
        <v>468</v>
      </c>
      <c r="D46" s="14">
        <v>8280</v>
      </c>
      <c r="E46" s="15">
        <v>1143</v>
      </c>
      <c r="F46" s="16">
        <v>562</v>
      </c>
      <c r="G46" s="16">
        <v>6356</v>
      </c>
      <c r="H46" s="16">
        <v>219</v>
      </c>
    </row>
    <row r="47" spans="2:8" ht="15" customHeight="1" x14ac:dyDescent="0.15">
      <c r="B47" s="24"/>
      <c r="C47" s="89"/>
      <c r="D47" s="25">
        <v>100</v>
      </c>
      <c r="E47" s="26">
        <v>13.8</v>
      </c>
      <c r="F47" s="27">
        <v>6.8</v>
      </c>
      <c r="G47" s="27">
        <v>76.8</v>
      </c>
      <c r="H47" s="27">
        <v>2.6</v>
      </c>
    </row>
    <row r="48" spans="2:8" ht="15" customHeight="1" x14ac:dyDescent="0.15">
      <c r="B48" s="24"/>
      <c r="C48" s="86" t="s">
        <v>439</v>
      </c>
      <c r="D48" s="14">
        <v>4863</v>
      </c>
      <c r="E48" s="15">
        <v>333</v>
      </c>
      <c r="F48" s="16">
        <v>220</v>
      </c>
      <c r="G48" s="16">
        <v>4199</v>
      </c>
      <c r="H48" s="16">
        <v>111</v>
      </c>
    </row>
    <row r="49" spans="2:8" ht="15" customHeight="1" x14ac:dyDescent="0.15">
      <c r="B49" s="24"/>
      <c r="C49" s="89"/>
      <c r="D49" s="25">
        <v>100</v>
      </c>
      <c r="E49" s="26">
        <v>6.8</v>
      </c>
      <c r="F49" s="27">
        <v>4.5</v>
      </c>
      <c r="G49" s="27">
        <v>86.3</v>
      </c>
      <c r="H49" s="27">
        <v>2.2999999999999998</v>
      </c>
    </row>
    <row r="50" spans="2:8" ht="15" customHeight="1" x14ac:dyDescent="0.15">
      <c r="B50" s="24"/>
      <c r="C50" s="86" t="s">
        <v>429</v>
      </c>
      <c r="D50" s="14">
        <v>1583</v>
      </c>
      <c r="E50" s="15">
        <v>63</v>
      </c>
      <c r="F50" s="16">
        <v>39</v>
      </c>
      <c r="G50" s="16">
        <v>1439</v>
      </c>
      <c r="H50" s="16">
        <v>42</v>
      </c>
    </row>
    <row r="51" spans="2:8" ht="15" customHeight="1" x14ac:dyDescent="0.15">
      <c r="B51" s="28"/>
      <c r="C51" s="91"/>
      <c r="D51" s="17">
        <v>100</v>
      </c>
      <c r="E51" s="18">
        <v>4</v>
      </c>
      <c r="F51" s="19">
        <v>2.5</v>
      </c>
      <c r="G51" s="19">
        <v>90.9</v>
      </c>
      <c r="H51" s="19">
        <v>2.7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340</v>
      </c>
      <c r="F52" s="23">
        <v>240</v>
      </c>
      <c r="G52" s="23">
        <v>2195</v>
      </c>
      <c r="H52" s="23">
        <v>206</v>
      </c>
    </row>
    <row r="53" spans="2:8" ht="15" customHeight="1" x14ac:dyDescent="0.15">
      <c r="B53" s="24"/>
      <c r="C53" s="84"/>
      <c r="D53" s="25">
        <v>100</v>
      </c>
      <c r="E53" s="26">
        <v>11.4</v>
      </c>
      <c r="F53" s="27">
        <v>8.1</v>
      </c>
      <c r="G53" s="27">
        <v>73.599999999999994</v>
      </c>
      <c r="H53" s="27">
        <v>6.9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227</v>
      </c>
      <c r="F54" s="31">
        <v>102</v>
      </c>
      <c r="G54" s="31">
        <v>1589</v>
      </c>
      <c r="H54" s="31">
        <v>28</v>
      </c>
    </row>
    <row r="55" spans="2:8" ht="15" customHeight="1" x14ac:dyDescent="0.15">
      <c r="B55" s="24"/>
      <c r="C55" s="84"/>
      <c r="D55" s="25">
        <v>100</v>
      </c>
      <c r="E55" s="26">
        <v>11.7</v>
      </c>
      <c r="F55" s="27">
        <v>5.2</v>
      </c>
      <c r="G55" s="27">
        <v>81.7</v>
      </c>
      <c r="H55" s="27">
        <v>1.4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100</v>
      </c>
      <c r="F56" s="16">
        <v>52</v>
      </c>
      <c r="G56" s="16">
        <v>655</v>
      </c>
      <c r="H56" s="16">
        <v>47</v>
      </c>
    </row>
    <row r="57" spans="2:8" ht="15" customHeight="1" x14ac:dyDescent="0.15">
      <c r="B57" s="24"/>
      <c r="C57" s="84"/>
      <c r="D57" s="25">
        <v>100</v>
      </c>
      <c r="E57" s="26">
        <v>11.7</v>
      </c>
      <c r="F57" s="27">
        <v>6.1</v>
      </c>
      <c r="G57" s="27">
        <v>76.7</v>
      </c>
      <c r="H57" s="27">
        <v>5.5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186</v>
      </c>
      <c r="F58" s="16">
        <v>75</v>
      </c>
      <c r="G58" s="16">
        <v>1001</v>
      </c>
      <c r="H58" s="16">
        <v>49</v>
      </c>
    </row>
    <row r="59" spans="2:8" ht="15" customHeight="1" x14ac:dyDescent="0.15">
      <c r="B59" s="24"/>
      <c r="C59" s="84"/>
      <c r="D59" s="25">
        <v>100</v>
      </c>
      <c r="E59" s="26">
        <v>14.2</v>
      </c>
      <c r="F59" s="27">
        <v>5.7</v>
      </c>
      <c r="G59" s="27">
        <v>76.400000000000006</v>
      </c>
      <c r="H59" s="27">
        <v>3.7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196</v>
      </c>
      <c r="F60" s="16">
        <v>97</v>
      </c>
      <c r="G60" s="16">
        <v>1358</v>
      </c>
      <c r="H60" s="16">
        <v>132</v>
      </c>
    </row>
    <row r="61" spans="2:8" ht="15" customHeight="1" x14ac:dyDescent="0.15">
      <c r="B61" s="24"/>
      <c r="C61" s="84"/>
      <c r="D61" s="25">
        <v>100</v>
      </c>
      <c r="E61" s="26">
        <v>11</v>
      </c>
      <c r="F61" s="27">
        <v>5.4</v>
      </c>
      <c r="G61" s="27">
        <v>76.2</v>
      </c>
      <c r="H61" s="27">
        <v>7.4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123</v>
      </c>
      <c r="F62" s="16">
        <v>48</v>
      </c>
      <c r="G62" s="16">
        <v>1039</v>
      </c>
      <c r="H62" s="16">
        <v>24</v>
      </c>
    </row>
    <row r="63" spans="2:8" ht="15" customHeight="1" x14ac:dyDescent="0.15">
      <c r="B63" s="24"/>
      <c r="C63" s="84"/>
      <c r="D63" s="25">
        <v>100</v>
      </c>
      <c r="E63" s="26">
        <v>10</v>
      </c>
      <c r="F63" s="27">
        <v>3.9</v>
      </c>
      <c r="G63" s="27">
        <v>84.2</v>
      </c>
      <c r="H63" s="27">
        <v>1.9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214</v>
      </c>
      <c r="F64" s="16">
        <v>110</v>
      </c>
      <c r="G64" s="16">
        <v>1859</v>
      </c>
      <c r="H64" s="16">
        <v>70</v>
      </c>
    </row>
    <row r="65" spans="2:8" ht="15" customHeight="1" x14ac:dyDescent="0.15">
      <c r="B65" s="24"/>
      <c r="C65" s="84"/>
      <c r="D65" s="25">
        <v>100</v>
      </c>
      <c r="E65" s="26">
        <v>9.5</v>
      </c>
      <c r="F65" s="27">
        <v>4.9000000000000004</v>
      </c>
      <c r="G65" s="27">
        <v>82.5</v>
      </c>
      <c r="H65" s="27">
        <v>3.1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139</v>
      </c>
      <c r="F66" s="16">
        <v>72</v>
      </c>
      <c r="G66" s="16">
        <v>966</v>
      </c>
      <c r="H66" s="16">
        <v>32</v>
      </c>
    </row>
    <row r="67" spans="2:8" ht="15" customHeight="1" x14ac:dyDescent="0.15">
      <c r="B67" s="24"/>
      <c r="C67" s="84"/>
      <c r="D67" s="25">
        <v>100</v>
      </c>
      <c r="E67" s="26">
        <v>11.5</v>
      </c>
      <c r="F67" s="27">
        <v>6</v>
      </c>
      <c r="G67" s="27">
        <v>79.900000000000006</v>
      </c>
      <c r="H67" s="27">
        <v>2.6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215</v>
      </c>
      <c r="F68" s="16">
        <v>98</v>
      </c>
      <c r="G68" s="16">
        <v>1983</v>
      </c>
      <c r="H68" s="16">
        <v>55</v>
      </c>
    </row>
    <row r="69" spans="2:8" ht="15" customHeight="1" x14ac:dyDescent="0.15">
      <c r="B69" s="28"/>
      <c r="C69" s="85"/>
      <c r="D69" s="17">
        <v>100</v>
      </c>
      <c r="E69" s="18">
        <v>9.1</v>
      </c>
      <c r="F69" s="19">
        <v>4.2</v>
      </c>
      <c r="G69" s="19">
        <v>84.3</v>
      </c>
      <c r="H69" s="19">
        <v>2.2999999999999998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402</v>
      </c>
      <c r="F70" s="23">
        <v>227</v>
      </c>
      <c r="G70" s="23">
        <v>1996</v>
      </c>
      <c r="H70" s="23">
        <v>125</v>
      </c>
    </row>
    <row r="71" spans="2:8" ht="15" customHeight="1" x14ac:dyDescent="0.15">
      <c r="B71" s="24"/>
      <c r="C71" s="89"/>
      <c r="D71" s="25">
        <v>100</v>
      </c>
      <c r="E71" s="26">
        <v>14.6</v>
      </c>
      <c r="F71" s="27">
        <v>8.3000000000000007</v>
      </c>
      <c r="G71" s="27">
        <v>72.599999999999994</v>
      </c>
      <c r="H71" s="27">
        <v>4.5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246</v>
      </c>
      <c r="F72" s="16">
        <v>144</v>
      </c>
      <c r="G72" s="16">
        <v>2489</v>
      </c>
      <c r="H72" s="16">
        <v>121</v>
      </c>
    </row>
    <row r="73" spans="2:8" ht="15" customHeight="1" x14ac:dyDescent="0.15">
      <c r="B73" s="24"/>
      <c r="C73" s="89"/>
      <c r="D73" s="25">
        <v>100</v>
      </c>
      <c r="E73" s="26">
        <v>8.1999999999999993</v>
      </c>
      <c r="F73" s="27">
        <v>4.8</v>
      </c>
      <c r="G73" s="27">
        <v>83</v>
      </c>
      <c r="H73" s="27">
        <v>4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646</v>
      </c>
      <c r="F74" s="16">
        <v>278</v>
      </c>
      <c r="G74" s="16">
        <v>2792</v>
      </c>
      <c r="H74" s="16">
        <v>125</v>
      </c>
    </row>
    <row r="75" spans="2:8" ht="15" customHeight="1" x14ac:dyDescent="0.15">
      <c r="B75" s="24"/>
      <c r="C75" s="89"/>
      <c r="D75" s="25">
        <v>100</v>
      </c>
      <c r="E75" s="26">
        <v>16.8</v>
      </c>
      <c r="F75" s="27">
        <v>7.2</v>
      </c>
      <c r="G75" s="27">
        <v>72.7</v>
      </c>
      <c r="H75" s="27">
        <v>3.3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286</v>
      </c>
      <c r="F76" s="16">
        <v>136</v>
      </c>
      <c r="G76" s="16">
        <v>2317</v>
      </c>
      <c r="H76" s="16">
        <v>78</v>
      </c>
    </row>
    <row r="77" spans="2:8" ht="15" customHeight="1" x14ac:dyDescent="0.15">
      <c r="B77" s="24"/>
      <c r="C77" s="89"/>
      <c r="D77" s="25">
        <v>100</v>
      </c>
      <c r="E77" s="26">
        <v>10.199999999999999</v>
      </c>
      <c r="F77" s="27">
        <v>4.8</v>
      </c>
      <c r="G77" s="27">
        <v>82.3</v>
      </c>
      <c r="H77" s="27">
        <v>2.8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92</v>
      </c>
      <c r="F78" s="16">
        <v>58</v>
      </c>
      <c r="G78" s="16">
        <v>1400</v>
      </c>
      <c r="H78" s="16">
        <v>73</v>
      </c>
    </row>
    <row r="79" spans="2:8" ht="15" customHeight="1" x14ac:dyDescent="0.15">
      <c r="B79" s="24"/>
      <c r="C79" s="89"/>
      <c r="D79" s="25">
        <v>100</v>
      </c>
      <c r="E79" s="26">
        <v>5.7</v>
      </c>
      <c r="F79" s="27">
        <v>3.6</v>
      </c>
      <c r="G79" s="27">
        <v>86.3</v>
      </c>
      <c r="H79" s="27">
        <v>4.5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20</v>
      </c>
      <c r="F80" s="16">
        <v>15</v>
      </c>
      <c r="G80" s="16">
        <v>922</v>
      </c>
      <c r="H80" s="16">
        <v>51</v>
      </c>
    </row>
    <row r="81" spans="2:8" ht="15" customHeight="1" x14ac:dyDescent="0.15">
      <c r="B81" s="24"/>
      <c r="C81" s="89"/>
      <c r="D81" s="25">
        <v>100</v>
      </c>
      <c r="E81" s="26">
        <v>2</v>
      </c>
      <c r="F81" s="27">
        <v>1.5</v>
      </c>
      <c r="G81" s="27">
        <v>91.5</v>
      </c>
      <c r="H81" s="27">
        <v>5.0999999999999996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15</v>
      </c>
      <c r="F82" s="16">
        <v>8</v>
      </c>
      <c r="G82" s="16">
        <v>527</v>
      </c>
      <c r="H82" s="16">
        <v>52</v>
      </c>
    </row>
    <row r="83" spans="2:8" ht="15" customHeight="1" x14ac:dyDescent="0.15">
      <c r="B83" s="24"/>
      <c r="C83" s="86"/>
      <c r="D83" s="34">
        <v>100</v>
      </c>
      <c r="E83" s="35">
        <v>2.5</v>
      </c>
      <c r="F83" s="36">
        <v>1.3</v>
      </c>
      <c r="G83" s="36">
        <v>87.5</v>
      </c>
      <c r="H83" s="36">
        <v>8.6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291</v>
      </c>
      <c r="F84" s="23">
        <v>152</v>
      </c>
      <c r="G84" s="23">
        <v>2869</v>
      </c>
      <c r="H84" s="23">
        <v>115</v>
      </c>
    </row>
    <row r="85" spans="2:8" ht="15" customHeight="1" x14ac:dyDescent="0.15">
      <c r="B85" s="24" t="s">
        <v>441</v>
      </c>
      <c r="C85" s="84"/>
      <c r="D85" s="25">
        <v>100</v>
      </c>
      <c r="E85" s="26">
        <v>8.5</v>
      </c>
      <c r="F85" s="27">
        <v>4.4000000000000004</v>
      </c>
      <c r="G85" s="27">
        <v>83.7</v>
      </c>
      <c r="H85" s="27">
        <v>3.4</v>
      </c>
    </row>
    <row r="86" spans="2:8" ht="15" customHeight="1" x14ac:dyDescent="0.15">
      <c r="B86" s="24" t="s">
        <v>491</v>
      </c>
      <c r="C86" s="82" t="s">
        <v>492</v>
      </c>
      <c r="D86" s="14">
        <v>3344</v>
      </c>
      <c r="E86" s="15">
        <v>340</v>
      </c>
      <c r="F86" s="16">
        <v>172</v>
      </c>
      <c r="G86" s="16">
        <v>2716</v>
      </c>
      <c r="H86" s="16">
        <v>116</v>
      </c>
    </row>
    <row r="87" spans="2:8" ht="15" customHeight="1" x14ac:dyDescent="0.15">
      <c r="B87" s="24"/>
      <c r="C87" s="84"/>
      <c r="D87" s="25">
        <v>100</v>
      </c>
      <c r="E87" s="26">
        <v>10.199999999999999</v>
      </c>
      <c r="F87" s="27">
        <v>5.0999999999999996</v>
      </c>
      <c r="G87" s="27">
        <v>81.2</v>
      </c>
      <c r="H87" s="27">
        <v>3.5</v>
      </c>
    </row>
    <row r="88" spans="2:8" ht="15" customHeight="1" x14ac:dyDescent="0.15">
      <c r="B88" s="24"/>
      <c r="C88" s="83" t="s">
        <v>493</v>
      </c>
      <c r="D88" s="29">
        <v>2063</v>
      </c>
      <c r="E88" s="30">
        <v>263</v>
      </c>
      <c r="F88" s="31">
        <v>119</v>
      </c>
      <c r="G88" s="31">
        <v>1633</v>
      </c>
      <c r="H88" s="31">
        <v>48</v>
      </c>
    </row>
    <row r="89" spans="2:8" ht="15" customHeight="1" x14ac:dyDescent="0.15">
      <c r="B89" s="24"/>
      <c r="C89" s="84"/>
      <c r="D89" s="25">
        <v>100</v>
      </c>
      <c r="E89" s="26">
        <v>12.7</v>
      </c>
      <c r="F89" s="27">
        <v>5.8</v>
      </c>
      <c r="G89" s="27">
        <v>79.2</v>
      </c>
      <c r="H89" s="27">
        <v>2.2999999999999998</v>
      </c>
    </row>
    <row r="90" spans="2:8" ht="15" customHeight="1" x14ac:dyDescent="0.15">
      <c r="B90" s="24"/>
      <c r="C90" s="82" t="s">
        <v>494</v>
      </c>
      <c r="D90" s="14">
        <v>3201</v>
      </c>
      <c r="E90" s="15">
        <v>467</v>
      </c>
      <c r="F90" s="16">
        <v>198</v>
      </c>
      <c r="G90" s="16">
        <v>2437</v>
      </c>
      <c r="H90" s="16">
        <v>99</v>
      </c>
    </row>
    <row r="91" spans="2:8" ht="15" customHeight="1" x14ac:dyDescent="0.15">
      <c r="B91" s="24"/>
      <c r="C91" s="84"/>
      <c r="D91" s="25">
        <v>100</v>
      </c>
      <c r="E91" s="26">
        <v>14.6</v>
      </c>
      <c r="F91" s="27">
        <v>6.2</v>
      </c>
      <c r="G91" s="27">
        <v>76.099999999999994</v>
      </c>
      <c r="H91" s="27">
        <v>3.1</v>
      </c>
    </row>
    <row r="92" spans="2:8" ht="15" customHeight="1" x14ac:dyDescent="0.15">
      <c r="B92" s="24"/>
      <c r="C92" s="82" t="s">
        <v>435</v>
      </c>
      <c r="D92" s="14">
        <v>1503</v>
      </c>
      <c r="E92" s="15">
        <v>172</v>
      </c>
      <c r="F92" s="16">
        <v>78</v>
      </c>
      <c r="G92" s="16">
        <v>1207</v>
      </c>
      <c r="H92" s="16">
        <v>46</v>
      </c>
    </row>
    <row r="93" spans="2:8" ht="15" customHeight="1" x14ac:dyDescent="0.15">
      <c r="B93" s="24"/>
      <c r="C93" s="84"/>
      <c r="D93" s="25">
        <v>100</v>
      </c>
      <c r="E93" s="26">
        <v>11.4</v>
      </c>
      <c r="F93" s="27">
        <v>5.2</v>
      </c>
      <c r="G93" s="27">
        <v>80.3</v>
      </c>
      <c r="H93" s="27">
        <v>3.1</v>
      </c>
    </row>
    <row r="94" spans="2:8" ht="15" customHeight="1" x14ac:dyDescent="0.15">
      <c r="B94" s="24"/>
      <c r="C94" s="82" t="s">
        <v>457</v>
      </c>
      <c r="D94" s="14">
        <v>330</v>
      </c>
      <c r="E94" s="15">
        <v>27</v>
      </c>
      <c r="F94" s="16">
        <v>17</v>
      </c>
      <c r="G94" s="16">
        <v>275</v>
      </c>
      <c r="H94" s="16">
        <v>11</v>
      </c>
    </row>
    <row r="95" spans="2:8" ht="15" customHeight="1" x14ac:dyDescent="0.15">
      <c r="B95" s="24"/>
      <c r="C95" s="82"/>
      <c r="D95" s="34">
        <v>100</v>
      </c>
      <c r="E95" s="35">
        <v>8.1999999999999993</v>
      </c>
      <c r="F95" s="36">
        <v>5.2</v>
      </c>
      <c r="G95" s="36">
        <v>83.3</v>
      </c>
      <c r="H95" s="36">
        <v>3.3</v>
      </c>
    </row>
    <row r="96" spans="2:8" ht="15" customHeight="1" x14ac:dyDescent="0.15">
      <c r="B96" s="24"/>
      <c r="C96" s="83" t="s">
        <v>490</v>
      </c>
      <c r="D96" s="29">
        <v>359</v>
      </c>
      <c r="E96" s="30">
        <v>12</v>
      </c>
      <c r="F96" s="31">
        <v>8</v>
      </c>
      <c r="G96" s="31">
        <v>322</v>
      </c>
      <c r="H96" s="31">
        <v>17</v>
      </c>
    </row>
    <row r="97" spans="2:8" ht="15" customHeight="1" x14ac:dyDescent="0.15">
      <c r="B97" s="24"/>
      <c r="C97" s="84"/>
      <c r="D97" s="25">
        <v>100</v>
      </c>
      <c r="E97" s="26">
        <v>3.3</v>
      </c>
      <c r="F97" s="27">
        <v>2.2000000000000002</v>
      </c>
      <c r="G97" s="27">
        <v>89.7</v>
      </c>
      <c r="H97" s="27">
        <v>4.7</v>
      </c>
    </row>
    <row r="98" spans="2:8" ht="15" customHeight="1" x14ac:dyDescent="0.15">
      <c r="B98" s="24"/>
      <c r="C98" s="82" t="s">
        <v>495</v>
      </c>
      <c r="D98" s="14">
        <v>47</v>
      </c>
      <c r="E98" s="15">
        <v>6</v>
      </c>
      <c r="F98" s="16">
        <v>3</v>
      </c>
      <c r="G98" s="16">
        <v>36</v>
      </c>
      <c r="H98" s="16">
        <v>2</v>
      </c>
    </row>
    <row r="99" spans="2:8" ht="15" customHeight="1" x14ac:dyDescent="0.15">
      <c r="B99" s="24"/>
      <c r="C99" s="84"/>
      <c r="D99" s="25">
        <v>100</v>
      </c>
      <c r="E99" s="26">
        <v>12.8</v>
      </c>
      <c r="F99" s="27">
        <v>6.4</v>
      </c>
      <c r="G99" s="27">
        <v>76.599999999999994</v>
      </c>
      <c r="H99" s="27">
        <v>4.3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1</v>
      </c>
      <c r="G100" s="16">
        <v>48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3.8</v>
      </c>
      <c r="F101" s="19">
        <v>1.9</v>
      </c>
      <c r="G101" s="19">
        <v>92.3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4464" priority="471" rank="1"/>
  </conditionalFormatting>
  <conditionalFormatting sqref="E11:H11">
    <cfRule type="top10" dxfId="4463" priority="472" rank="1"/>
  </conditionalFormatting>
  <conditionalFormatting sqref="E13:H13">
    <cfRule type="top10" dxfId="4462" priority="473" rank="1"/>
  </conditionalFormatting>
  <conditionalFormatting sqref="E15:H15">
    <cfRule type="top10" dxfId="4461" priority="474" rank="1"/>
  </conditionalFormatting>
  <conditionalFormatting sqref="E17:H17">
    <cfRule type="top10" dxfId="4460" priority="475" rank="1"/>
  </conditionalFormatting>
  <conditionalFormatting sqref="E19:H19">
    <cfRule type="top10" dxfId="4459" priority="476" rank="1"/>
  </conditionalFormatting>
  <conditionalFormatting sqref="E21:H21">
    <cfRule type="top10" dxfId="4458" priority="477" rank="1"/>
  </conditionalFormatting>
  <conditionalFormatting sqref="E23:H23">
    <cfRule type="top10" dxfId="4457" priority="478" rank="1"/>
  </conditionalFormatting>
  <conditionalFormatting sqref="E25:H25">
    <cfRule type="top10" dxfId="4456" priority="479" rank="1"/>
  </conditionalFormatting>
  <conditionalFormatting sqref="E27:H27">
    <cfRule type="top10" dxfId="4455" priority="480" rank="1"/>
  </conditionalFormatting>
  <conditionalFormatting sqref="E29:H29">
    <cfRule type="top10" dxfId="4454" priority="481" rank="1"/>
  </conditionalFormatting>
  <conditionalFormatting sqref="E31:H31">
    <cfRule type="top10" dxfId="4453" priority="482" rank="1"/>
  </conditionalFormatting>
  <conditionalFormatting sqref="E33:H33">
    <cfRule type="top10" dxfId="4452" priority="483" rank="1"/>
  </conditionalFormatting>
  <conditionalFormatting sqref="E35:H35">
    <cfRule type="top10" dxfId="4451" priority="484" rank="1"/>
  </conditionalFormatting>
  <conditionalFormatting sqref="E37:H37">
    <cfRule type="top10" dxfId="4450" priority="485" rank="1"/>
  </conditionalFormatting>
  <conditionalFormatting sqref="E39:H39">
    <cfRule type="top10" dxfId="4449" priority="486" rank="1"/>
  </conditionalFormatting>
  <conditionalFormatting sqref="E41:H41">
    <cfRule type="top10" dxfId="4448" priority="487" rank="1"/>
  </conditionalFormatting>
  <conditionalFormatting sqref="E43:H43">
    <cfRule type="top10" dxfId="4447" priority="488" rank="1"/>
  </conditionalFormatting>
  <conditionalFormatting sqref="E45:H45">
    <cfRule type="top10" dxfId="4446" priority="489" rank="1"/>
  </conditionalFormatting>
  <conditionalFormatting sqref="E47:H47">
    <cfRule type="top10" dxfId="4445" priority="490" rank="1"/>
  </conditionalFormatting>
  <conditionalFormatting sqref="E49:H49">
    <cfRule type="top10" dxfId="4444" priority="491" rank="1"/>
  </conditionalFormatting>
  <conditionalFormatting sqref="E51:H51">
    <cfRule type="top10" dxfId="4443" priority="492" rank="1"/>
  </conditionalFormatting>
  <conditionalFormatting sqref="E53:H53">
    <cfRule type="top10" dxfId="4442" priority="493" rank="1"/>
  </conditionalFormatting>
  <conditionalFormatting sqref="E55:H55">
    <cfRule type="top10" dxfId="4441" priority="494" rank="1"/>
  </conditionalFormatting>
  <conditionalFormatting sqref="E57:H57">
    <cfRule type="top10" dxfId="4440" priority="495" rank="1"/>
  </conditionalFormatting>
  <conditionalFormatting sqref="E59:H59">
    <cfRule type="top10" dxfId="4439" priority="496" rank="1"/>
  </conditionalFormatting>
  <conditionalFormatting sqref="E61:H61">
    <cfRule type="top10" dxfId="4438" priority="497" rank="1"/>
  </conditionalFormatting>
  <conditionalFormatting sqref="E63:H63">
    <cfRule type="top10" dxfId="4437" priority="498" rank="1"/>
  </conditionalFormatting>
  <conditionalFormatting sqref="E65:H65">
    <cfRule type="top10" dxfId="4436" priority="499" rank="1"/>
  </conditionalFormatting>
  <conditionalFormatting sqref="E67:H67">
    <cfRule type="top10" dxfId="4435" priority="500" rank="1"/>
  </conditionalFormatting>
  <conditionalFormatting sqref="E69:H69">
    <cfRule type="top10" dxfId="4434" priority="501" rank="1"/>
  </conditionalFormatting>
  <conditionalFormatting sqref="E71:H71">
    <cfRule type="top10" dxfId="4433" priority="502" rank="1"/>
  </conditionalFormatting>
  <conditionalFormatting sqref="E73:H73">
    <cfRule type="top10" dxfId="4432" priority="503" rank="1"/>
  </conditionalFormatting>
  <conditionalFormatting sqref="E75:H75">
    <cfRule type="top10" dxfId="4431" priority="504" rank="1"/>
  </conditionalFormatting>
  <conditionalFormatting sqref="E77:H77">
    <cfRule type="top10" dxfId="4430" priority="505" rank="1"/>
  </conditionalFormatting>
  <conditionalFormatting sqref="E79:H79">
    <cfRule type="top10" dxfId="4429" priority="506" rank="1"/>
  </conditionalFormatting>
  <conditionalFormatting sqref="E81:H81">
    <cfRule type="top10" dxfId="4428" priority="507" rank="1"/>
  </conditionalFormatting>
  <conditionalFormatting sqref="E83:H83">
    <cfRule type="top10" dxfId="4427" priority="508" rank="1"/>
  </conditionalFormatting>
  <conditionalFormatting sqref="E85:H85">
    <cfRule type="top10" dxfId="4426" priority="509" rank="1"/>
  </conditionalFormatting>
  <conditionalFormatting sqref="E87:H87">
    <cfRule type="top10" dxfId="4425" priority="510" rank="1"/>
  </conditionalFormatting>
  <conditionalFormatting sqref="E89:H89">
    <cfRule type="top10" dxfId="4424" priority="511" rank="1"/>
  </conditionalFormatting>
  <conditionalFormatting sqref="E91:H91">
    <cfRule type="top10" dxfId="4423" priority="512" rank="1"/>
  </conditionalFormatting>
  <conditionalFormatting sqref="E93:H93">
    <cfRule type="top10" dxfId="4422" priority="513" rank="1"/>
  </conditionalFormatting>
  <conditionalFormatting sqref="E95:H95">
    <cfRule type="top10" dxfId="4421" priority="514" rank="1"/>
  </conditionalFormatting>
  <conditionalFormatting sqref="E97:H97">
    <cfRule type="top10" dxfId="4420" priority="515" rank="1"/>
  </conditionalFormatting>
  <conditionalFormatting sqref="E99:H99">
    <cfRule type="top10" dxfId="4419" priority="516" rank="1"/>
  </conditionalFormatting>
  <conditionalFormatting sqref="E101:H101">
    <cfRule type="top10" dxfId="4418" priority="51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609</v>
      </c>
    </row>
    <row r="4" spans="2:24" x14ac:dyDescent="0.15">
      <c r="B4" s="1" t="s">
        <v>611</v>
      </c>
    </row>
    <row r="5" spans="2:24" x14ac:dyDescent="0.15">
      <c r="B5" s="3"/>
      <c r="C5" s="3"/>
      <c r="D5" s="3"/>
      <c r="E5" s="3"/>
      <c r="F5" s="3"/>
      <c r="G5" s="3"/>
      <c r="H5" s="3"/>
    </row>
    <row r="6" spans="2:24" ht="3.75" customHeight="1" x14ac:dyDescent="0.15">
      <c r="B6" s="56"/>
      <c r="C6" s="38"/>
      <c r="D6" s="57"/>
      <c r="E6" s="39"/>
      <c r="F6" s="56"/>
      <c r="G6" s="40"/>
      <c r="H6" s="58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9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2458</v>
      </c>
      <c r="F8" s="16">
        <v>848</v>
      </c>
      <c r="G8" s="16">
        <v>12064</v>
      </c>
      <c r="H8" s="16">
        <v>552</v>
      </c>
    </row>
    <row r="9" spans="2:24" ht="15" customHeight="1" x14ac:dyDescent="0.15">
      <c r="B9" s="93"/>
      <c r="C9" s="91"/>
      <c r="D9" s="17">
        <v>100</v>
      </c>
      <c r="E9" s="18">
        <v>15.4</v>
      </c>
      <c r="F9" s="19">
        <v>5.3</v>
      </c>
      <c r="G9" s="19">
        <v>75.8</v>
      </c>
      <c r="H9" s="19">
        <v>3.5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877</v>
      </c>
      <c r="F10" s="23">
        <v>308</v>
      </c>
      <c r="G10" s="23">
        <v>3579</v>
      </c>
      <c r="H10" s="23">
        <v>181</v>
      </c>
    </row>
    <row r="11" spans="2:24" ht="15" customHeight="1" x14ac:dyDescent="0.15">
      <c r="B11" s="24"/>
      <c r="C11" s="89"/>
      <c r="D11" s="25">
        <v>100</v>
      </c>
      <c r="E11" s="26">
        <v>17.7</v>
      </c>
      <c r="F11" s="27">
        <v>6.2</v>
      </c>
      <c r="G11" s="27">
        <v>72.400000000000006</v>
      </c>
      <c r="H11" s="27">
        <v>3.7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1568</v>
      </c>
      <c r="F12" s="16">
        <v>536</v>
      </c>
      <c r="G12" s="16">
        <v>8382</v>
      </c>
      <c r="H12" s="16">
        <v>356</v>
      </c>
    </row>
    <row r="13" spans="2:24" ht="15" customHeight="1" x14ac:dyDescent="0.15">
      <c r="B13" s="28"/>
      <c r="C13" s="91"/>
      <c r="D13" s="17">
        <v>100</v>
      </c>
      <c r="E13" s="18">
        <v>14.5</v>
      </c>
      <c r="F13" s="19">
        <v>4.9000000000000004</v>
      </c>
      <c r="G13" s="19">
        <v>77.3</v>
      </c>
      <c r="H13" s="19">
        <v>3.3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67</v>
      </c>
      <c r="F14" s="23">
        <v>18</v>
      </c>
      <c r="G14" s="23">
        <v>248</v>
      </c>
      <c r="H14" s="23">
        <v>20</v>
      </c>
    </row>
    <row r="15" spans="2:24" ht="15" customHeight="1" x14ac:dyDescent="0.15">
      <c r="B15" s="24"/>
      <c r="C15" s="84"/>
      <c r="D15" s="25">
        <v>100</v>
      </c>
      <c r="E15" s="26">
        <v>19</v>
      </c>
      <c r="F15" s="27">
        <v>5.0999999999999996</v>
      </c>
      <c r="G15" s="27">
        <v>70.3</v>
      </c>
      <c r="H15" s="27">
        <v>5.7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130</v>
      </c>
      <c r="F16" s="31">
        <v>24</v>
      </c>
      <c r="G16" s="31">
        <v>440</v>
      </c>
      <c r="H16" s="31">
        <v>26</v>
      </c>
    </row>
    <row r="17" spans="2:8" ht="15" customHeight="1" x14ac:dyDescent="0.15">
      <c r="B17" s="24"/>
      <c r="C17" s="84"/>
      <c r="D17" s="25">
        <v>100</v>
      </c>
      <c r="E17" s="26">
        <v>21</v>
      </c>
      <c r="F17" s="27">
        <v>3.9</v>
      </c>
      <c r="G17" s="27">
        <v>71</v>
      </c>
      <c r="H17" s="27">
        <v>4.2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184</v>
      </c>
      <c r="F18" s="16">
        <v>55</v>
      </c>
      <c r="G18" s="16">
        <v>641</v>
      </c>
      <c r="H18" s="16">
        <v>42</v>
      </c>
    </row>
    <row r="19" spans="2:8" ht="15" customHeight="1" x14ac:dyDescent="0.15">
      <c r="B19" s="24"/>
      <c r="C19" s="84"/>
      <c r="D19" s="25">
        <v>100</v>
      </c>
      <c r="E19" s="26">
        <v>20</v>
      </c>
      <c r="F19" s="27">
        <v>6</v>
      </c>
      <c r="G19" s="27">
        <v>69.5</v>
      </c>
      <c r="H19" s="27">
        <v>4.5999999999999996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306</v>
      </c>
      <c r="F20" s="16">
        <v>105</v>
      </c>
      <c r="G20" s="16">
        <v>1140</v>
      </c>
      <c r="H20" s="16">
        <v>65</v>
      </c>
    </row>
    <row r="21" spans="2:8" ht="15" customHeight="1" x14ac:dyDescent="0.15">
      <c r="B21" s="24"/>
      <c r="C21" s="84"/>
      <c r="D21" s="25">
        <v>100</v>
      </c>
      <c r="E21" s="26">
        <v>18.899999999999999</v>
      </c>
      <c r="F21" s="27">
        <v>6.5</v>
      </c>
      <c r="G21" s="27">
        <v>70.5</v>
      </c>
      <c r="H21" s="27">
        <v>4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522</v>
      </c>
      <c r="F22" s="16">
        <v>217</v>
      </c>
      <c r="G22" s="16">
        <v>2286</v>
      </c>
      <c r="H22" s="16">
        <v>115</v>
      </c>
    </row>
    <row r="23" spans="2:8" ht="15" customHeight="1" x14ac:dyDescent="0.15">
      <c r="B23" s="24"/>
      <c r="C23" s="84"/>
      <c r="D23" s="25">
        <v>100</v>
      </c>
      <c r="E23" s="26">
        <v>16.600000000000001</v>
      </c>
      <c r="F23" s="27">
        <v>6.9</v>
      </c>
      <c r="G23" s="27">
        <v>72.8</v>
      </c>
      <c r="H23" s="27">
        <v>3.7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704</v>
      </c>
      <c r="F24" s="16">
        <v>260</v>
      </c>
      <c r="G24" s="16">
        <v>3410</v>
      </c>
      <c r="H24" s="16">
        <v>132</v>
      </c>
    </row>
    <row r="25" spans="2:8" ht="15" customHeight="1" x14ac:dyDescent="0.15">
      <c r="B25" s="24"/>
      <c r="C25" s="84"/>
      <c r="D25" s="25">
        <v>100</v>
      </c>
      <c r="E25" s="26">
        <v>15.6</v>
      </c>
      <c r="F25" s="27">
        <v>5.8</v>
      </c>
      <c r="G25" s="27">
        <v>75.7</v>
      </c>
      <c r="H25" s="27">
        <v>2.9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500</v>
      </c>
      <c r="F26" s="16">
        <v>157</v>
      </c>
      <c r="G26" s="16">
        <v>3647</v>
      </c>
      <c r="H26" s="16">
        <v>134</v>
      </c>
    </row>
    <row r="27" spans="2:8" ht="15" customHeight="1" x14ac:dyDescent="0.15">
      <c r="B27" s="28"/>
      <c r="C27" s="85"/>
      <c r="D27" s="17">
        <v>100</v>
      </c>
      <c r="E27" s="18">
        <v>11.3</v>
      </c>
      <c r="F27" s="19">
        <v>3.5</v>
      </c>
      <c r="G27" s="19">
        <v>82.2</v>
      </c>
      <c r="H27" s="19">
        <v>3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1009</v>
      </c>
      <c r="F28" s="16">
        <v>320</v>
      </c>
      <c r="G28" s="16">
        <v>4214</v>
      </c>
      <c r="H28" s="16">
        <v>123</v>
      </c>
    </row>
    <row r="29" spans="2:8" ht="15" customHeight="1" x14ac:dyDescent="0.15">
      <c r="B29" s="24"/>
      <c r="C29" s="84"/>
      <c r="D29" s="25">
        <v>100</v>
      </c>
      <c r="E29" s="26">
        <v>17.8</v>
      </c>
      <c r="F29" s="27">
        <v>5.6</v>
      </c>
      <c r="G29" s="27">
        <v>74.400000000000006</v>
      </c>
      <c r="H29" s="27">
        <v>2.2000000000000002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662</v>
      </c>
      <c r="F30" s="16">
        <v>252</v>
      </c>
      <c r="G30" s="16">
        <v>2909</v>
      </c>
      <c r="H30" s="16">
        <v>101</v>
      </c>
    </row>
    <row r="31" spans="2:8" ht="15" customHeight="1" x14ac:dyDescent="0.15">
      <c r="B31" s="24"/>
      <c r="C31" s="84"/>
      <c r="D31" s="25">
        <v>100</v>
      </c>
      <c r="E31" s="26">
        <v>16.899999999999999</v>
      </c>
      <c r="F31" s="27">
        <v>6.4</v>
      </c>
      <c r="G31" s="27">
        <v>74.099999999999994</v>
      </c>
      <c r="H31" s="27">
        <v>2.6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40</v>
      </c>
      <c r="F32" s="31">
        <v>9</v>
      </c>
      <c r="G32" s="31">
        <v>248</v>
      </c>
      <c r="H32" s="31">
        <v>9</v>
      </c>
    </row>
    <row r="33" spans="2:8" ht="15" customHeight="1" x14ac:dyDescent="0.15">
      <c r="B33" s="24"/>
      <c r="C33" s="84"/>
      <c r="D33" s="25">
        <v>100</v>
      </c>
      <c r="E33" s="26">
        <v>13.1</v>
      </c>
      <c r="F33" s="27">
        <v>2.9</v>
      </c>
      <c r="G33" s="27">
        <v>81</v>
      </c>
      <c r="H33" s="27">
        <v>2.9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353</v>
      </c>
      <c r="F34" s="16">
        <v>128</v>
      </c>
      <c r="G34" s="16">
        <v>2523</v>
      </c>
      <c r="H34" s="16">
        <v>38</v>
      </c>
    </row>
    <row r="35" spans="2:8" ht="15" customHeight="1" x14ac:dyDescent="0.15">
      <c r="B35" s="24"/>
      <c r="C35" s="84"/>
      <c r="D35" s="25">
        <v>100</v>
      </c>
      <c r="E35" s="26">
        <v>11.6</v>
      </c>
      <c r="F35" s="27">
        <v>4.2</v>
      </c>
      <c r="G35" s="27">
        <v>82.9</v>
      </c>
      <c r="H35" s="27">
        <v>1.2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333</v>
      </c>
      <c r="F36" s="16">
        <v>114</v>
      </c>
      <c r="G36" s="16">
        <v>1922</v>
      </c>
      <c r="H36" s="16">
        <v>40</v>
      </c>
    </row>
    <row r="37" spans="2:8" ht="15" customHeight="1" x14ac:dyDescent="0.15">
      <c r="B37" s="33"/>
      <c r="C37" s="82"/>
      <c r="D37" s="34">
        <v>100</v>
      </c>
      <c r="E37" s="35">
        <v>13.8</v>
      </c>
      <c r="F37" s="36">
        <v>4.7</v>
      </c>
      <c r="G37" s="36">
        <v>79.8</v>
      </c>
      <c r="H37" s="36">
        <v>1.7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471</v>
      </c>
      <c r="F38" s="23">
        <v>133</v>
      </c>
      <c r="G38" s="23">
        <v>620</v>
      </c>
      <c r="H38" s="23">
        <v>34</v>
      </c>
    </row>
    <row r="39" spans="2:8" ht="15" customHeight="1" x14ac:dyDescent="0.15">
      <c r="B39" s="24"/>
      <c r="C39" s="89"/>
      <c r="D39" s="25">
        <v>100</v>
      </c>
      <c r="E39" s="26">
        <v>37.4</v>
      </c>
      <c r="F39" s="27">
        <v>10.6</v>
      </c>
      <c r="G39" s="27">
        <v>49.3</v>
      </c>
      <c r="H39" s="27">
        <v>2.7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320</v>
      </c>
      <c r="F40" s="16">
        <v>142</v>
      </c>
      <c r="G40" s="16">
        <v>854</v>
      </c>
      <c r="H40" s="16">
        <v>43</v>
      </c>
    </row>
    <row r="41" spans="2:8" ht="15" customHeight="1" x14ac:dyDescent="0.15">
      <c r="B41" s="24"/>
      <c r="C41" s="89"/>
      <c r="D41" s="25">
        <v>100</v>
      </c>
      <c r="E41" s="26">
        <v>23.5</v>
      </c>
      <c r="F41" s="27">
        <v>10.4</v>
      </c>
      <c r="G41" s="27">
        <v>62.8</v>
      </c>
      <c r="H41" s="27">
        <v>3.2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1583</v>
      </c>
      <c r="F42" s="16">
        <v>536</v>
      </c>
      <c r="G42" s="16">
        <v>10303</v>
      </c>
      <c r="H42" s="16">
        <v>214</v>
      </c>
    </row>
    <row r="43" spans="2:8" ht="15" customHeight="1" x14ac:dyDescent="0.15">
      <c r="B43" s="28"/>
      <c r="C43" s="91"/>
      <c r="D43" s="17">
        <v>100</v>
      </c>
      <c r="E43" s="18">
        <v>12.5</v>
      </c>
      <c r="F43" s="19">
        <v>4.2</v>
      </c>
      <c r="G43" s="19">
        <v>81.5</v>
      </c>
      <c r="H43" s="19">
        <v>1.7</v>
      </c>
    </row>
    <row r="44" spans="2:8" ht="15" customHeight="1" x14ac:dyDescent="0.15">
      <c r="B44" s="20" t="s">
        <v>70</v>
      </c>
      <c r="C44" s="88" t="s">
        <v>496</v>
      </c>
      <c r="D44" s="21">
        <v>567</v>
      </c>
      <c r="E44" s="22">
        <v>193</v>
      </c>
      <c r="F44" s="23">
        <v>34</v>
      </c>
      <c r="G44" s="23">
        <v>329</v>
      </c>
      <c r="H44" s="23">
        <v>11</v>
      </c>
    </row>
    <row r="45" spans="2:8" ht="15" customHeight="1" x14ac:dyDescent="0.15">
      <c r="B45" s="24"/>
      <c r="C45" s="89"/>
      <c r="D45" s="25">
        <v>100</v>
      </c>
      <c r="E45" s="26">
        <v>34</v>
      </c>
      <c r="F45" s="27">
        <v>6</v>
      </c>
      <c r="G45" s="27">
        <v>58</v>
      </c>
      <c r="H45" s="27">
        <v>1.9</v>
      </c>
    </row>
    <row r="46" spans="2:8" ht="15" customHeight="1" x14ac:dyDescent="0.15">
      <c r="B46" s="24"/>
      <c r="C46" s="86" t="s">
        <v>480</v>
      </c>
      <c r="D46" s="14">
        <v>8280</v>
      </c>
      <c r="E46" s="15">
        <v>1614</v>
      </c>
      <c r="F46" s="16">
        <v>517</v>
      </c>
      <c r="G46" s="16">
        <v>5993</v>
      </c>
      <c r="H46" s="16">
        <v>156</v>
      </c>
    </row>
    <row r="47" spans="2:8" ht="15" customHeight="1" x14ac:dyDescent="0.15">
      <c r="B47" s="24"/>
      <c r="C47" s="89"/>
      <c r="D47" s="25">
        <v>100</v>
      </c>
      <c r="E47" s="26">
        <v>19.5</v>
      </c>
      <c r="F47" s="27">
        <v>6.2</v>
      </c>
      <c r="G47" s="27">
        <v>72.400000000000006</v>
      </c>
      <c r="H47" s="27">
        <v>1.9</v>
      </c>
    </row>
    <row r="48" spans="2:8" ht="15" customHeight="1" x14ac:dyDescent="0.15">
      <c r="B48" s="24"/>
      <c r="C48" s="86" t="s">
        <v>450</v>
      </c>
      <c r="D48" s="14">
        <v>4863</v>
      </c>
      <c r="E48" s="15">
        <v>501</v>
      </c>
      <c r="F48" s="16">
        <v>243</v>
      </c>
      <c r="G48" s="16">
        <v>4025</v>
      </c>
      <c r="H48" s="16">
        <v>94</v>
      </c>
    </row>
    <row r="49" spans="2:8" ht="15" customHeight="1" x14ac:dyDescent="0.15">
      <c r="B49" s="24"/>
      <c r="C49" s="89"/>
      <c r="D49" s="25">
        <v>100</v>
      </c>
      <c r="E49" s="26">
        <v>10.3</v>
      </c>
      <c r="F49" s="27">
        <v>5</v>
      </c>
      <c r="G49" s="27">
        <v>82.8</v>
      </c>
      <c r="H49" s="27">
        <v>1.9</v>
      </c>
    </row>
    <row r="50" spans="2:8" ht="15" customHeight="1" x14ac:dyDescent="0.15">
      <c r="B50" s="24"/>
      <c r="C50" s="86" t="s">
        <v>461</v>
      </c>
      <c r="D50" s="14">
        <v>1583</v>
      </c>
      <c r="E50" s="15">
        <v>85</v>
      </c>
      <c r="F50" s="16">
        <v>34</v>
      </c>
      <c r="G50" s="16">
        <v>1434</v>
      </c>
      <c r="H50" s="16">
        <v>30</v>
      </c>
    </row>
    <row r="51" spans="2:8" ht="15" customHeight="1" x14ac:dyDescent="0.15">
      <c r="B51" s="28"/>
      <c r="C51" s="91"/>
      <c r="D51" s="17">
        <v>100</v>
      </c>
      <c r="E51" s="18">
        <v>5.4</v>
      </c>
      <c r="F51" s="19">
        <v>2.1</v>
      </c>
      <c r="G51" s="19">
        <v>90.6</v>
      </c>
      <c r="H51" s="19">
        <v>1.9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572</v>
      </c>
      <c r="F52" s="23">
        <v>226</v>
      </c>
      <c r="G52" s="23">
        <v>1994</v>
      </c>
      <c r="H52" s="23">
        <v>189</v>
      </c>
    </row>
    <row r="53" spans="2:8" ht="15" customHeight="1" x14ac:dyDescent="0.15">
      <c r="B53" s="24"/>
      <c r="C53" s="84"/>
      <c r="D53" s="25">
        <v>100</v>
      </c>
      <c r="E53" s="26">
        <v>19.2</v>
      </c>
      <c r="F53" s="27">
        <v>7.6</v>
      </c>
      <c r="G53" s="27">
        <v>66.900000000000006</v>
      </c>
      <c r="H53" s="27">
        <v>6.3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295</v>
      </c>
      <c r="F54" s="31">
        <v>101</v>
      </c>
      <c r="G54" s="31">
        <v>1526</v>
      </c>
      <c r="H54" s="31">
        <v>24</v>
      </c>
    </row>
    <row r="55" spans="2:8" ht="15" customHeight="1" x14ac:dyDescent="0.15">
      <c r="B55" s="24"/>
      <c r="C55" s="84"/>
      <c r="D55" s="25">
        <v>100</v>
      </c>
      <c r="E55" s="26">
        <v>15.2</v>
      </c>
      <c r="F55" s="27">
        <v>5.2</v>
      </c>
      <c r="G55" s="27">
        <v>78.400000000000006</v>
      </c>
      <c r="H55" s="27">
        <v>1.2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129</v>
      </c>
      <c r="F56" s="16">
        <v>47</v>
      </c>
      <c r="G56" s="16">
        <v>637</v>
      </c>
      <c r="H56" s="16">
        <v>41</v>
      </c>
    </row>
    <row r="57" spans="2:8" ht="15" customHeight="1" x14ac:dyDescent="0.15">
      <c r="B57" s="24"/>
      <c r="C57" s="84"/>
      <c r="D57" s="25">
        <v>100</v>
      </c>
      <c r="E57" s="26">
        <v>15.1</v>
      </c>
      <c r="F57" s="27">
        <v>5.5</v>
      </c>
      <c r="G57" s="27">
        <v>74.599999999999994</v>
      </c>
      <c r="H57" s="27">
        <v>4.8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232</v>
      </c>
      <c r="F58" s="16">
        <v>79</v>
      </c>
      <c r="G58" s="16">
        <v>970</v>
      </c>
      <c r="H58" s="16">
        <v>30</v>
      </c>
    </row>
    <row r="59" spans="2:8" ht="15" customHeight="1" x14ac:dyDescent="0.15">
      <c r="B59" s="24"/>
      <c r="C59" s="84"/>
      <c r="D59" s="25">
        <v>100</v>
      </c>
      <c r="E59" s="26">
        <v>17.7</v>
      </c>
      <c r="F59" s="27">
        <v>6</v>
      </c>
      <c r="G59" s="27">
        <v>74</v>
      </c>
      <c r="H59" s="27">
        <v>2.2999999999999998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239</v>
      </c>
      <c r="F60" s="16">
        <v>124</v>
      </c>
      <c r="G60" s="16">
        <v>1316</v>
      </c>
      <c r="H60" s="16">
        <v>104</v>
      </c>
    </row>
    <row r="61" spans="2:8" ht="15" customHeight="1" x14ac:dyDescent="0.15">
      <c r="B61" s="24"/>
      <c r="C61" s="84"/>
      <c r="D61" s="25">
        <v>100</v>
      </c>
      <c r="E61" s="26">
        <v>13.4</v>
      </c>
      <c r="F61" s="27">
        <v>7</v>
      </c>
      <c r="G61" s="27">
        <v>73.8</v>
      </c>
      <c r="H61" s="27">
        <v>5.8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141</v>
      </c>
      <c r="F62" s="16">
        <v>52</v>
      </c>
      <c r="G62" s="16">
        <v>1020</v>
      </c>
      <c r="H62" s="16">
        <v>21</v>
      </c>
    </row>
    <row r="63" spans="2:8" ht="15" customHeight="1" x14ac:dyDescent="0.15">
      <c r="B63" s="24"/>
      <c r="C63" s="84"/>
      <c r="D63" s="25">
        <v>100</v>
      </c>
      <c r="E63" s="26">
        <v>11.4</v>
      </c>
      <c r="F63" s="27">
        <v>4.2</v>
      </c>
      <c r="G63" s="27">
        <v>82.7</v>
      </c>
      <c r="H63" s="27">
        <v>1.7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331</v>
      </c>
      <c r="F64" s="16">
        <v>101</v>
      </c>
      <c r="G64" s="16">
        <v>1758</v>
      </c>
      <c r="H64" s="16">
        <v>63</v>
      </c>
    </row>
    <row r="65" spans="2:8" ht="15" customHeight="1" x14ac:dyDescent="0.15">
      <c r="B65" s="24"/>
      <c r="C65" s="84"/>
      <c r="D65" s="25">
        <v>100</v>
      </c>
      <c r="E65" s="26">
        <v>14.7</v>
      </c>
      <c r="F65" s="27">
        <v>4.5</v>
      </c>
      <c r="G65" s="27">
        <v>78</v>
      </c>
      <c r="H65" s="27">
        <v>2.8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189</v>
      </c>
      <c r="F66" s="16">
        <v>52</v>
      </c>
      <c r="G66" s="16">
        <v>938</v>
      </c>
      <c r="H66" s="16">
        <v>30</v>
      </c>
    </row>
    <row r="67" spans="2:8" ht="15" customHeight="1" x14ac:dyDescent="0.15">
      <c r="B67" s="24"/>
      <c r="C67" s="84"/>
      <c r="D67" s="25">
        <v>100</v>
      </c>
      <c r="E67" s="26">
        <v>15.6</v>
      </c>
      <c r="F67" s="27">
        <v>4.3</v>
      </c>
      <c r="G67" s="27">
        <v>77.599999999999994</v>
      </c>
      <c r="H67" s="27">
        <v>2.5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330</v>
      </c>
      <c r="F68" s="16">
        <v>66</v>
      </c>
      <c r="G68" s="16">
        <v>1905</v>
      </c>
      <c r="H68" s="16">
        <v>50</v>
      </c>
    </row>
    <row r="69" spans="2:8" ht="15" customHeight="1" x14ac:dyDescent="0.15">
      <c r="B69" s="28"/>
      <c r="C69" s="85"/>
      <c r="D69" s="17">
        <v>100</v>
      </c>
      <c r="E69" s="18">
        <v>14</v>
      </c>
      <c r="F69" s="19">
        <v>2.8</v>
      </c>
      <c r="G69" s="19">
        <v>81</v>
      </c>
      <c r="H69" s="19">
        <v>2.1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630</v>
      </c>
      <c r="F70" s="23">
        <v>228</v>
      </c>
      <c r="G70" s="23">
        <v>1804</v>
      </c>
      <c r="H70" s="23">
        <v>88</v>
      </c>
    </row>
    <row r="71" spans="2:8" ht="15" customHeight="1" x14ac:dyDescent="0.15">
      <c r="B71" s="24"/>
      <c r="C71" s="89"/>
      <c r="D71" s="25">
        <v>100</v>
      </c>
      <c r="E71" s="26">
        <v>22.9</v>
      </c>
      <c r="F71" s="27">
        <v>8.3000000000000007</v>
      </c>
      <c r="G71" s="27">
        <v>65.599999999999994</v>
      </c>
      <c r="H71" s="27">
        <v>3.2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414</v>
      </c>
      <c r="F72" s="16">
        <v>155</v>
      </c>
      <c r="G72" s="16">
        <v>2342</v>
      </c>
      <c r="H72" s="16">
        <v>89</v>
      </c>
    </row>
    <row r="73" spans="2:8" ht="15" customHeight="1" x14ac:dyDescent="0.15">
      <c r="B73" s="24"/>
      <c r="C73" s="89"/>
      <c r="D73" s="25">
        <v>100</v>
      </c>
      <c r="E73" s="26">
        <v>13.8</v>
      </c>
      <c r="F73" s="27">
        <v>5.2</v>
      </c>
      <c r="G73" s="27">
        <v>78.099999999999994</v>
      </c>
      <c r="H73" s="27">
        <v>3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820</v>
      </c>
      <c r="F74" s="16">
        <v>242</v>
      </c>
      <c r="G74" s="16">
        <v>2677</v>
      </c>
      <c r="H74" s="16">
        <v>102</v>
      </c>
    </row>
    <row r="75" spans="2:8" ht="15" customHeight="1" x14ac:dyDescent="0.15">
      <c r="B75" s="24"/>
      <c r="C75" s="89"/>
      <c r="D75" s="25">
        <v>100</v>
      </c>
      <c r="E75" s="26">
        <v>21.3</v>
      </c>
      <c r="F75" s="27">
        <v>6.3</v>
      </c>
      <c r="G75" s="27">
        <v>69.7</v>
      </c>
      <c r="H75" s="27">
        <v>2.7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368</v>
      </c>
      <c r="F76" s="16">
        <v>127</v>
      </c>
      <c r="G76" s="16">
        <v>2239</v>
      </c>
      <c r="H76" s="16">
        <v>83</v>
      </c>
    </row>
    <row r="77" spans="2:8" ht="15" customHeight="1" x14ac:dyDescent="0.15">
      <c r="B77" s="24"/>
      <c r="C77" s="89"/>
      <c r="D77" s="25">
        <v>100</v>
      </c>
      <c r="E77" s="26">
        <v>13.1</v>
      </c>
      <c r="F77" s="27">
        <v>4.5</v>
      </c>
      <c r="G77" s="27">
        <v>79.5</v>
      </c>
      <c r="H77" s="27">
        <v>2.9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122</v>
      </c>
      <c r="F78" s="16">
        <v>57</v>
      </c>
      <c r="G78" s="16">
        <v>1375</v>
      </c>
      <c r="H78" s="16">
        <v>69</v>
      </c>
    </row>
    <row r="79" spans="2:8" ht="15" customHeight="1" x14ac:dyDescent="0.15">
      <c r="B79" s="24"/>
      <c r="C79" s="89"/>
      <c r="D79" s="25">
        <v>100</v>
      </c>
      <c r="E79" s="26">
        <v>7.5</v>
      </c>
      <c r="F79" s="27">
        <v>3.5</v>
      </c>
      <c r="G79" s="27">
        <v>84.7</v>
      </c>
      <c r="H79" s="27">
        <v>4.3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29</v>
      </c>
      <c r="F80" s="16">
        <v>12</v>
      </c>
      <c r="G80" s="16">
        <v>915</v>
      </c>
      <c r="H80" s="16">
        <v>52</v>
      </c>
    </row>
    <row r="81" spans="2:8" ht="15" customHeight="1" x14ac:dyDescent="0.15">
      <c r="B81" s="24"/>
      <c r="C81" s="89"/>
      <c r="D81" s="25">
        <v>100</v>
      </c>
      <c r="E81" s="26">
        <v>2.9</v>
      </c>
      <c r="F81" s="27">
        <v>1.2</v>
      </c>
      <c r="G81" s="27">
        <v>90.8</v>
      </c>
      <c r="H81" s="27">
        <v>5.2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16</v>
      </c>
      <c r="F82" s="16">
        <v>6</v>
      </c>
      <c r="G82" s="16">
        <v>528</v>
      </c>
      <c r="H82" s="16">
        <v>52</v>
      </c>
    </row>
    <row r="83" spans="2:8" ht="15" customHeight="1" x14ac:dyDescent="0.15">
      <c r="B83" s="24"/>
      <c r="C83" s="86"/>
      <c r="D83" s="34">
        <v>100</v>
      </c>
      <c r="E83" s="35">
        <v>2.7</v>
      </c>
      <c r="F83" s="36">
        <v>1</v>
      </c>
      <c r="G83" s="36">
        <v>87.7</v>
      </c>
      <c r="H83" s="36">
        <v>8.6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491</v>
      </c>
      <c r="F84" s="23">
        <v>168</v>
      </c>
      <c r="G84" s="23">
        <v>2681</v>
      </c>
      <c r="H84" s="23">
        <v>87</v>
      </c>
    </row>
    <row r="85" spans="2:8" ht="15" customHeight="1" x14ac:dyDescent="0.15">
      <c r="B85" s="24" t="s">
        <v>107</v>
      </c>
      <c r="C85" s="84"/>
      <c r="D85" s="25">
        <v>100</v>
      </c>
      <c r="E85" s="26">
        <v>14.3</v>
      </c>
      <c r="F85" s="27">
        <v>4.9000000000000004</v>
      </c>
      <c r="G85" s="27">
        <v>78.2</v>
      </c>
      <c r="H85" s="27">
        <v>2.5</v>
      </c>
    </row>
    <row r="86" spans="2:8" ht="15" customHeight="1" x14ac:dyDescent="0.15">
      <c r="B86" s="24" t="s">
        <v>431</v>
      </c>
      <c r="C86" s="82" t="s">
        <v>497</v>
      </c>
      <c r="D86" s="14">
        <v>3344</v>
      </c>
      <c r="E86" s="15">
        <v>477</v>
      </c>
      <c r="F86" s="16">
        <v>180</v>
      </c>
      <c r="G86" s="16">
        <v>2595</v>
      </c>
      <c r="H86" s="16">
        <v>92</v>
      </c>
    </row>
    <row r="87" spans="2:8" ht="15" customHeight="1" x14ac:dyDescent="0.15">
      <c r="B87" s="24"/>
      <c r="C87" s="84"/>
      <c r="D87" s="25">
        <v>100</v>
      </c>
      <c r="E87" s="26">
        <v>14.3</v>
      </c>
      <c r="F87" s="27">
        <v>5.4</v>
      </c>
      <c r="G87" s="27">
        <v>77.599999999999994</v>
      </c>
      <c r="H87" s="27">
        <v>2.8</v>
      </c>
    </row>
    <row r="88" spans="2:8" ht="15" customHeight="1" x14ac:dyDescent="0.15">
      <c r="B88" s="24"/>
      <c r="C88" s="83" t="s">
        <v>487</v>
      </c>
      <c r="D88" s="29">
        <v>2063</v>
      </c>
      <c r="E88" s="30">
        <v>352</v>
      </c>
      <c r="F88" s="31">
        <v>104</v>
      </c>
      <c r="G88" s="31">
        <v>1563</v>
      </c>
      <c r="H88" s="31">
        <v>44</v>
      </c>
    </row>
    <row r="89" spans="2:8" ht="15" customHeight="1" x14ac:dyDescent="0.15">
      <c r="B89" s="24"/>
      <c r="C89" s="84"/>
      <c r="D89" s="25">
        <v>100</v>
      </c>
      <c r="E89" s="26">
        <v>17.100000000000001</v>
      </c>
      <c r="F89" s="27">
        <v>5</v>
      </c>
      <c r="G89" s="27">
        <v>75.8</v>
      </c>
      <c r="H89" s="27">
        <v>2.1</v>
      </c>
    </row>
    <row r="90" spans="2:8" ht="15" customHeight="1" x14ac:dyDescent="0.15">
      <c r="B90" s="24"/>
      <c r="C90" s="82" t="s">
        <v>434</v>
      </c>
      <c r="D90" s="14">
        <v>3201</v>
      </c>
      <c r="E90" s="15">
        <v>576</v>
      </c>
      <c r="F90" s="16">
        <v>157</v>
      </c>
      <c r="G90" s="16">
        <v>2380</v>
      </c>
      <c r="H90" s="16">
        <v>88</v>
      </c>
    </row>
    <row r="91" spans="2:8" ht="15" customHeight="1" x14ac:dyDescent="0.15">
      <c r="B91" s="24"/>
      <c r="C91" s="84"/>
      <c r="D91" s="25">
        <v>100</v>
      </c>
      <c r="E91" s="26">
        <v>18</v>
      </c>
      <c r="F91" s="27">
        <v>4.9000000000000004</v>
      </c>
      <c r="G91" s="27">
        <v>74.400000000000006</v>
      </c>
      <c r="H91" s="27">
        <v>2.7</v>
      </c>
    </row>
    <row r="92" spans="2:8" ht="15" customHeight="1" x14ac:dyDescent="0.15">
      <c r="B92" s="24"/>
      <c r="C92" s="82" t="s">
        <v>498</v>
      </c>
      <c r="D92" s="14">
        <v>1503</v>
      </c>
      <c r="E92" s="15">
        <v>194</v>
      </c>
      <c r="F92" s="16">
        <v>82</v>
      </c>
      <c r="G92" s="16">
        <v>1185</v>
      </c>
      <c r="H92" s="16">
        <v>42</v>
      </c>
    </row>
    <row r="93" spans="2:8" ht="15" customHeight="1" x14ac:dyDescent="0.15">
      <c r="B93" s="24"/>
      <c r="C93" s="84"/>
      <c r="D93" s="25">
        <v>100</v>
      </c>
      <c r="E93" s="26">
        <v>12.9</v>
      </c>
      <c r="F93" s="27">
        <v>5.5</v>
      </c>
      <c r="G93" s="27">
        <v>78.8</v>
      </c>
      <c r="H93" s="27">
        <v>2.8</v>
      </c>
    </row>
    <row r="94" spans="2:8" ht="15" customHeight="1" x14ac:dyDescent="0.15">
      <c r="B94" s="24"/>
      <c r="C94" s="82" t="s">
        <v>446</v>
      </c>
      <c r="D94" s="14">
        <v>330</v>
      </c>
      <c r="E94" s="15">
        <v>34</v>
      </c>
      <c r="F94" s="16">
        <v>14</v>
      </c>
      <c r="G94" s="16">
        <v>272</v>
      </c>
      <c r="H94" s="16">
        <v>10</v>
      </c>
    </row>
    <row r="95" spans="2:8" ht="15" customHeight="1" x14ac:dyDescent="0.15">
      <c r="B95" s="24"/>
      <c r="C95" s="82"/>
      <c r="D95" s="34">
        <v>100</v>
      </c>
      <c r="E95" s="35">
        <v>10.3</v>
      </c>
      <c r="F95" s="36">
        <v>4.2</v>
      </c>
      <c r="G95" s="36">
        <v>82.4</v>
      </c>
      <c r="H95" s="36">
        <v>3</v>
      </c>
    </row>
    <row r="96" spans="2:8" ht="15" customHeight="1" x14ac:dyDescent="0.15">
      <c r="B96" s="24"/>
      <c r="C96" s="83" t="s">
        <v>437</v>
      </c>
      <c r="D96" s="29">
        <v>359</v>
      </c>
      <c r="E96" s="30">
        <v>17</v>
      </c>
      <c r="F96" s="31">
        <v>11</v>
      </c>
      <c r="G96" s="31">
        <v>317</v>
      </c>
      <c r="H96" s="31">
        <v>14</v>
      </c>
    </row>
    <row r="97" spans="2:8" ht="15" customHeight="1" x14ac:dyDescent="0.15">
      <c r="B97" s="24"/>
      <c r="C97" s="84"/>
      <c r="D97" s="25">
        <v>100</v>
      </c>
      <c r="E97" s="26">
        <v>4.7</v>
      </c>
      <c r="F97" s="27">
        <v>3.1</v>
      </c>
      <c r="G97" s="27">
        <v>88.3</v>
      </c>
      <c r="H97" s="27">
        <v>3.9</v>
      </c>
    </row>
    <row r="98" spans="2:8" ht="15" customHeight="1" x14ac:dyDescent="0.15">
      <c r="B98" s="24"/>
      <c r="C98" s="82" t="s">
        <v>109</v>
      </c>
      <c r="D98" s="14">
        <v>47</v>
      </c>
      <c r="E98" s="15">
        <v>10</v>
      </c>
      <c r="F98" s="16">
        <v>0</v>
      </c>
      <c r="G98" s="16">
        <v>35</v>
      </c>
      <c r="H98" s="16">
        <v>2</v>
      </c>
    </row>
    <row r="99" spans="2:8" ht="15" customHeight="1" x14ac:dyDescent="0.15">
      <c r="B99" s="24"/>
      <c r="C99" s="84"/>
      <c r="D99" s="25">
        <v>100</v>
      </c>
      <c r="E99" s="26">
        <v>21.3</v>
      </c>
      <c r="F99" s="27">
        <v>0</v>
      </c>
      <c r="G99" s="27">
        <v>74.5</v>
      </c>
      <c r="H99" s="27">
        <v>4.3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3</v>
      </c>
      <c r="F100" s="16">
        <v>1</v>
      </c>
      <c r="G100" s="16">
        <v>47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5.8</v>
      </c>
      <c r="F101" s="19">
        <v>1.9</v>
      </c>
      <c r="G101" s="19">
        <v>90.4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4417" priority="518" rank="1"/>
  </conditionalFormatting>
  <conditionalFormatting sqref="E11:H11">
    <cfRule type="top10" dxfId="4416" priority="519" rank="1"/>
  </conditionalFormatting>
  <conditionalFormatting sqref="E13:H13">
    <cfRule type="top10" dxfId="4415" priority="520" rank="1"/>
  </conditionalFormatting>
  <conditionalFormatting sqref="E15:H15">
    <cfRule type="top10" dxfId="4414" priority="521" rank="1"/>
  </conditionalFormatting>
  <conditionalFormatting sqref="E17:H17">
    <cfRule type="top10" dxfId="4413" priority="522" rank="1"/>
  </conditionalFormatting>
  <conditionalFormatting sqref="E19:H19">
    <cfRule type="top10" dxfId="4412" priority="523" rank="1"/>
  </conditionalFormatting>
  <conditionalFormatting sqref="E21:H21">
    <cfRule type="top10" dxfId="4411" priority="524" rank="1"/>
  </conditionalFormatting>
  <conditionalFormatting sqref="E23:H23">
    <cfRule type="top10" dxfId="4410" priority="525" rank="1"/>
  </conditionalFormatting>
  <conditionalFormatting sqref="E25:H25">
    <cfRule type="top10" dxfId="4409" priority="526" rank="1"/>
  </conditionalFormatting>
  <conditionalFormatting sqref="E27:H27">
    <cfRule type="top10" dxfId="4408" priority="527" rank="1"/>
  </conditionalFormatting>
  <conditionalFormatting sqref="E29:H29">
    <cfRule type="top10" dxfId="4407" priority="528" rank="1"/>
  </conditionalFormatting>
  <conditionalFormatting sqref="E31:H31">
    <cfRule type="top10" dxfId="4406" priority="529" rank="1"/>
  </conditionalFormatting>
  <conditionalFormatting sqref="E33:H33">
    <cfRule type="top10" dxfId="4405" priority="530" rank="1"/>
  </conditionalFormatting>
  <conditionalFormatting sqref="E35:H35">
    <cfRule type="top10" dxfId="4404" priority="531" rank="1"/>
  </conditionalFormatting>
  <conditionalFormatting sqref="E37:H37">
    <cfRule type="top10" dxfId="4403" priority="532" rank="1"/>
  </conditionalFormatting>
  <conditionalFormatting sqref="E39:H39">
    <cfRule type="top10" dxfId="4402" priority="533" rank="1"/>
  </conditionalFormatting>
  <conditionalFormatting sqref="E41:H41">
    <cfRule type="top10" dxfId="4401" priority="534" rank="1"/>
  </conditionalFormatting>
  <conditionalFormatting sqref="E43:H43">
    <cfRule type="top10" dxfId="4400" priority="535" rank="1"/>
  </conditionalFormatting>
  <conditionalFormatting sqref="E45:H45">
    <cfRule type="top10" dxfId="4399" priority="536" rank="1"/>
  </conditionalFormatting>
  <conditionalFormatting sqref="E47:H47">
    <cfRule type="top10" dxfId="4398" priority="537" rank="1"/>
  </conditionalFormatting>
  <conditionalFormatting sqref="E49:H49">
    <cfRule type="top10" dxfId="4397" priority="538" rank="1"/>
  </conditionalFormatting>
  <conditionalFormatting sqref="E51:H51">
    <cfRule type="top10" dxfId="4396" priority="539" rank="1"/>
  </conditionalFormatting>
  <conditionalFormatting sqref="E53:H53">
    <cfRule type="top10" dxfId="4395" priority="540" rank="1"/>
  </conditionalFormatting>
  <conditionalFormatting sqref="E55:H55">
    <cfRule type="top10" dxfId="4394" priority="541" rank="1"/>
  </conditionalFormatting>
  <conditionalFormatting sqref="E57:H57">
    <cfRule type="top10" dxfId="4393" priority="542" rank="1"/>
  </conditionalFormatting>
  <conditionalFormatting sqref="E59:H59">
    <cfRule type="top10" dxfId="4392" priority="543" rank="1"/>
  </conditionalFormatting>
  <conditionalFormatting sqref="E61:H61">
    <cfRule type="top10" dxfId="4391" priority="544" rank="1"/>
  </conditionalFormatting>
  <conditionalFormatting sqref="E63:H63">
    <cfRule type="top10" dxfId="4390" priority="545" rank="1"/>
  </conditionalFormatting>
  <conditionalFormatting sqref="E65:H65">
    <cfRule type="top10" dxfId="4389" priority="546" rank="1"/>
  </conditionalFormatting>
  <conditionalFormatting sqref="E67:H67">
    <cfRule type="top10" dxfId="4388" priority="547" rank="1"/>
  </conditionalFormatting>
  <conditionalFormatting sqref="E69:H69">
    <cfRule type="top10" dxfId="4387" priority="548" rank="1"/>
  </conditionalFormatting>
  <conditionalFormatting sqref="E71:H71">
    <cfRule type="top10" dxfId="4386" priority="549" rank="1"/>
  </conditionalFormatting>
  <conditionalFormatting sqref="E73:H73">
    <cfRule type="top10" dxfId="4385" priority="550" rank="1"/>
  </conditionalFormatting>
  <conditionalFormatting sqref="E75:H75">
    <cfRule type="top10" dxfId="4384" priority="551" rank="1"/>
  </conditionalFormatting>
  <conditionalFormatting sqref="E77:H77">
    <cfRule type="top10" dxfId="4383" priority="552" rank="1"/>
  </conditionalFormatting>
  <conditionalFormatting sqref="E79:H79">
    <cfRule type="top10" dxfId="4382" priority="553" rank="1"/>
  </conditionalFormatting>
  <conditionalFormatting sqref="E81:H81">
    <cfRule type="top10" dxfId="4381" priority="554" rank="1"/>
  </conditionalFormatting>
  <conditionalFormatting sqref="E83:H83">
    <cfRule type="top10" dxfId="4380" priority="555" rank="1"/>
  </conditionalFormatting>
  <conditionalFormatting sqref="E85:H85">
    <cfRule type="top10" dxfId="4379" priority="556" rank="1"/>
  </conditionalFormatting>
  <conditionalFormatting sqref="E87:H87">
    <cfRule type="top10" dxfId="4378" priority="557" rank="1"/>
  </conditionalFormatting>
  <conditionalFormatting sqref="E89:H89">
    <cfRule type="top10" dxfId="4377" priority="558" rank="1"/>
  </conditionalFormatting>
  <conditionalFormatting sqref="E91:H91">
    <cfRule type="top10" dxfId="4376" priority="559" rank="1"/>
  </conditionalFormatting>
  <conditionalFormatting sqref="E93:H93">
    <cfRule type="top10" dxfId="4375" priority="560" rank="1"/>
  </conditionalFormatting>
  <conditionalFormatting sqref="E95:H95">
    <cfRule type="top10" dxfId="4374" priority="561" rank="1"/>
  </conditionalFormatting>
  <conditionalFormatting sqref="E97:H97">
    <cfRule type="top10" dxfId="4373" priority="562" rank="1"/>
  </conditionalFormatting>
  <conditionalFormatting sqref="E99:H99">
    <cfRule type="top10" dxfId="4372" priority="563" rank="1"/>
  </conditionalFormatting>
  <conditionalFormatting sqref="E101:H101">
    <cfRule type="top10" dxfId="4371" priority="56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609</v>
      </c>
    </row>
    <row r="4" spans="2:24" x14ac:dyDescent="0.15">
      <c r="B4" s="1" t="s">
        <v>612</v>
      </c>
    </row>
    <row r="5" spans="2:24" x14ac:dyDescent="0.15">
      <c r="B5" s="3"/>
      <c r="C5" s="3"/>
      <c r="D5" s="3"/>
      <c r="E5" s="3"/>
      <c r="F5" s="3"/>
      <c r="G5" s="3"/>
      <c r="H5" s="3"/>
    </row>
    <row r="6" spans="2:24" ht="3.75" customHeight="1" x14ac:dyDescent="0.15">
      <c r="B6" s="56"/>
      <c r="C6" s="38"/>
      <c r="D6" s="57"/>
      <c r="E6" s="39"/>
      <c r="F6" s="56"/>
      <c r="G6" s="40"/>
      <c r="H6" s="58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9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3342</v>
      </c>
      <c r="F8" s="16">
        <v>1525</v>
      </c>
      <c r="G8" s="16">
        <v>10510</v>
      </c>
      <c r="H8" s="16">
        <v>545</v>
      </c>
    </row>
    <row r="9" spans="2:24" ht="15" customHeight="1" x14ac:dyDescent="0.15">
      <c r="B9" s="93"/>
      <c r="C9" s="91"/>
      <c r="D9" s="17">
        <v>100</v>
      </c>
      <c r="E9" s="18">
        <v>21</v>
      </c>
      <c r="F9" s="19">
        <v>9.6</v>
      </c>
      <c r="G9" s="19">
        <v>66</v>
      </c>
      <c r="H9" s="19">
        <v>3.4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1070</v>
      </c>
      <c r="F10" s="23">
        <v>500</v>
      </c>
      <c r="G10" s="23">
        <v>3198</v>
      </c>
      <c r="H10" s="23">
        <v>177</v>
      </c>
    </row>
    <row r="11" spans="2:24" ht="15" customHeight="1" x14ac:dyDescent="0.15">
      <c r="B11" s="24"/>
      <c r="C11" s="89"/>
      <c r="D11" s="25">
        <v>100</v>
      </c>
      <c r="E11" s="26">
        <v>21.6</v>
      </c>
      <c r="F11" s="27">
        <v>10.1</v>
      </c>
      <c r="G11" s="27">
        <v>64.7</v>
      </c>
      <c r="H11" s="27">
        <v>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2251</v>
      </c>
      <c r="F12" s="16">
        <v>1014</v>
      </c>
      <c r="G12" s="16">
        <v>7224</v>
      </c>
      <c r="H12" s="16">
        <v>353</v>
      </c>
    </row>
    <row r="13" spans="2:24" ht="15" customHeight="1" x14ac:dyDescent="0.15">
      <c r="B13" s="28"/>
      <c r="C13" s="91"/>
      <c r="D13" s="17">
        <v>100</v>
      </c>
      <c r="E13" s="18">
        <v>20.8</v>
      </c>
      <c r="F13" s="19">
        <v>9.4</v>
      </c>
      <c r="G13" s="19">
        <v>66.599999999999994</v>
      </c>
      <c r="H13" s="19">
        <v>3.3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80</v>
      </c>
      <c r="F14" s="23">
        <v>34</v>
      </c>
      <c r="G14" s="23">
        <v>221</v>
      </c>
      <c r="H14" s="23">
        <v>18</v>
      </c>
    </row>
    <row r="15" spans="2:24" ht="15" customHeight="1" x14ac:dyDescent="0.15">
      <c r="B15" s="24"/>
      <c r="C15" s="84"/>
      <c r="D15" s="25">
        <v>100</v>
      </c>
      <c r="E15" s="26">
        <v>22.7</v>
      </c>
      <c r="F15" s="27">
        <v>9.6</v>
      </c>
      <c r="G15" s="27">
        <v>62.6</v>
      </c>
      <c r="H15" s="27">
        <v>5.0999999999999996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150</v>
      </c>
      <c r="F16" s="31">
        <v>55</v>
      </c>
      <c r="G16" s="31">
        <v>393</v>
      </c>
      <c r="H16" s="31">
        <v>22</v>
      </c>
    </row>
    <row r="17" spans="2:8" ht="15" customHeight="1" x14ac:dyDescent="0.15">
      <c r="B17" s="24"/>
      <c r="C17" s="84"/>
      <c r="D17" s="25">
        <v>100</v>
      </c>
      <c r="E17" s="26">
        <v>24.2</v>
      </c>
      <c r="F17" s="27">
        <v>8.9</v>
      </c>
      <c r="G17" s="27">
        <v>63.4</v>
      </c>
      <c r="H17" s="27">
        <v>3.5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217</v>
      </c>
      <c r="F18" s="16">
        <v>87</v>
      </c>
      <c r="G18" s="16">
        <v>578</v>
      </c>
      <c r="H18" s="16">
        <v>40</v>
      </c>
    </row>
    <row r="19" spans="2:8" ht="15" customHeight="1" x14ac:dyDescent="0.15">
      <c r="B19" s="24"/>
      <c r="C19" s="84"/>
      <c r="D19" s="25">
        <v>100</v>
      </c>
      <c r="E19" s="26">
        <v>23.5</v>
      </c>
      <c r="F19" s="27">
        <v>9.4</v>
      </c>
      <c r="G19" s="27">
        <v>62.7</v>
      </c>
      <c r="H19" s="27">
        <v>4.3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427</v>
      </c>
      <c r="F20" s="16">
        <v>170</v>
      </c>
      <c r="G20" s="16">
        <v>960</v>
      </c>
      <c r="H20" s="16">
        <v>59</v>
      </c>
    </row>
    <row r="21" spans="2:8" ht="15" customHeight="1" x14ac:dyDescent="0.15">
      <c r="B21" s="24"/>
      <c r="C21" s="84"/>
      <c r="D21" s="25">
        <v>100</v>
      </c>
      <c r="E21" s="26">
        <v>26.4</v>
      </c>
      <c r="F21" s="27">
        <v>10.5</v>
      </c>
      <c r="G21" s="27">
        <v>59.4</v>
      </c>
      <c r="H21" s="27">
        <v>3.7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813</v>
      </c>
      <c r="F22" s="16">
        <v>322</v>
      </c>
      <c r="G22" s="16">
        <v>1908</v>
      </c>
      <c r="H22" s="16">
        <v>97</v>
      </c>
    </row>
    <row r="23" spans="2:8" ht="15" customHeight="1" x14ac:dyDescent="0.15">
      <c r="B23" s="24"/>
      <c r="C23" s="84"/>
      <c r="D23" s="25">
        <v>100</v>
      </c>
      <c r="E23" s="26">
        <v>25.9</v>
      </c>
      <c r="F23" s="27">
        <v>10.3</v>
      </c>
      <c r="G23" s="27">
        <v>60.8</v>
      </c>
      <c r="H23" s="27">
        <v>3.1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964</v>
      </c>
      <c r="F24" s="16">
        <v>448</v>
      </c>
      <c r="G24" s="16">
        <v>2953</v>
      </c>
      <c r="H24" s="16">
        <v>141</v>
      </c>
    </row>
    <row r="25" spans="2:8" ht="15" customHeight="1" x14ac:dyDescent="0.15">
      <c r="B25" s="24"/>
      <c r="C25" s="84"/>
      <c r="D25" s="25">
        <v>100</v>
      </c>
      <c r="E25" s="26">
        <v>21.4</v>
      </c>
      <c r="F25" s="27">
        <v>9.9</v>
      </c>
      <c r="G25" s="27">
        <v>65.5</v>
      </c>
      <c r="H25" s="27">
        <v>3.1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632</v>
      </c>
      <c r="F26" s="16">
        <v>378</v>
      </c>
      <c r="G26" s="16">
        <v>3281</v>
      </c>
      <c r="H26" s="16">
        <v>147</v>
      </c>
    </row>
    <row r="27" spans="2:8" ht="15" customHeight="1" x14ac:dyDescent="0.15">
      <c r="B27" s="28"/>
      <c r="C27" s="85"/>
      <c r="D27" s="17">
        <v>100</v>
      </c>
      <c r="E27" s="18">
        <v>14.2</v>
      </c>
      <c r="F27" s="19">
        <v>8.5</v>
      </c>
      <c r="G27" s="19">
        <v>73.900000000000006</v>
      </c>
      <c r="H27" s="19">
        <v>3.3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1506</v>
      </c>
      <c r="F28" s="16">
        <v>599</v>
      </c>
      <c r="G28" s="16">
        <v>3435</v>
      </c>
      <c r="H28" s="16">
        <v>126</v>
      </c>
    </row>
    <row r="29" spans="2:8" ht="15" customHeight="1" x14ac:dyDescent="0.15">
      <c r="B29" s="24"/>
      <c r="C29" s="84"/>
      <c r="D29" s="25">
        <v>100</v>
      </c>
      <c r="E29" s="26">
        <v>26.6</v>
      </c>
      <c r="F29" s="27">
        <v>10.6</v>
      </c>
      <c r="G29" s="27">
        <v>60.6</v>
      </c>
      <c r="H29" s="27">
        <v>2.2000000000000002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877</v>
      </c>
      <c r="F30" s="16">
        <v>372</v>
      </c>
      <c r="G30" s="16">
        <v>2586</v>
      </c>
      <c r="H30" s="16">
        <v>89</v>
      </c>
    </row>
    <row r="31" spans="2:8" ht="15" customHeight="1" x14ac:dyDescent="0.15">
      <c r="B31" s="24"/>
      <c r="C31" s="84"/>
      <c r="D31" s="25">
        <v>100</v>
      </c>
      <c r="E31" s="26">
        <v>22.3</v>
      </c>
      <c r="F31" s="27">
        <v>9.5</v>
      </c>
      <c r="G31" s="27">
        <v>65.900000000000006</v>
      </c>
      <c r="H31" s="27">
        <v>2.2999999999999998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64</v>
      </c>
      <c r="F32" s="31">
        <v>26</v>
      </c>
      <c r="G32" s="31">
        <v>205</v>
      </c>
      <c r="H32" s="31">
        <v>11</v>
      </c>
    </row>
    <row r="33" spans="2:8" ht="15" customHeight="1" x14ac:dyDescent="0.15">
      <c r="B33" s="24"/>
      <c r="C33" s="84"/>
      <c r="D33" s="25">
        <v>100</v>
      </c>
      <c r="E33" s="26">
        <v>20.9</v>
      </c>
      <c r="F33" s="27">
        <v>8.5</v>
      </c>
      <c r="G33" s="27">
        <v>67</v>
      </c>
      <c r="H33" s="27">
        <v>3.6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448</v>
      </c>
      <c r="F34" s="16">
        <v>250</v>
      </c>
      <c r="G34" s="16">
        <v>2301</v>
      </c>
      <c r="H34" s="16">
        <v>43</v>
      </c>
    </row>
    <row r="35" spans="2:8" ht="15" customHeight="1" x14ac:dyDescent="0.15">
      <c r="B35" s="24"/>
      <c r="C35" s="84"/>
      <c r="D35" s="25">
        <v>100</v>
      </c>
      <c r="E35" s="26">
        <v>14.7</v>
      </c>
      <c r="F35" s="27">
        <v>8.1999999999999993</v>
      </c>
      <c r="G35" s="27">
        <v>75.599999999999994</v>
      </c>
      <c r="H35" s="27">
        <v>1.4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373</v>
      </c>
      <c r="F36" s="16">
        <v>238</v>
      </c>
      <c r="G36" s="16">
        <v>1759</v>
      </c>
      <c r="H36" s="16">
        <v>39</v>
      </c>
    </row>
    <row r="37" spans="2:8" ht="15" customHeight="1" x14ac:dyDescent="0.15">
      <c r="B37" s="33"/>
      <c r="C37" s="82"/>
      <c r="D37" s="34">
        <v>100</v>
      </c>
      <c r="E37" s="35">
        <v>15.5</v>
      </c>
      <c r="F37" s="36">
        <v>9.9</v>
      </c>
      <c r="G37" s="36">
        <v>73</v>
      </c>
      <c r="H37" s="36">
        <v>1.6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645</v>
      </c>
      <c r="F38" s="23">
        <v>179</v>
      </c>
      <c r="G38" s="23">
        <v>403</v>
      </c>
      <c r="H38" s="23">
        <v>31</v>
      </c>
    </row>
    <row r="39" spans="2:8" ht="15" customHeight="1" x14ac:dyDescent="0.15">
      <c r="B39" s="24"/>
      <c r="C39" s="89"/>
      <c r="D39" s="25">
        <v>100</v>
      </c>
      <c r="E39" s="26">
        <v>51.3</v>
      </c>
      <c r="F39" s="27">
        <v>14.2</v>
      </c>
      <c r="G39" s="27">
        <v>32</v>
      </c>
      <c r="H39" s="27">
        <v>2.5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402</v>
      </c>
      <c r="F40" s="16">
        <v>192</v>
      </c>
      <c r="G40" s="16">
        <v>731</v>
      </c>
      <c r="H40" s="16">
        <v>34</v>
      </c>
    </row>
    <row r="41" spans="2:8" ht="15" customHeight="1" x14ac:dyDescent="0.15">
      <c r="B41" s="24"/>
      <c r="C41" s="89"/>
      <c r="D41" s="25">
        <v>100</v>
      </c>
      <c r="E41" s="26">
        <v>29.6</v>
      </c>
      <c r="F41" s="27">
        <v>14.1</v>
      </c>
      <c r="G41" s="27">
        <v>53.8</v>
      </c>
      <c r="H41" s="27">
        <v>2.5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2178</v>
      </c>
      <c r="F42" s="16">
        <v>1094</v>
      </c>
      <c r="G42" s="16">
        <v>9144</v>
      </c>
      <c r="H42" s="16">
        <v>220</v>
      </c>
    </row>
    <row r="43" spans="2:8" ht="15" customHeight="1" x14ac:dyDescent="0.15">
      <c r="B43" s="28"/>
      <c r="C43" s="91"/>
      <c r="D43" s="17">
        <v>100</v>
      </c>
      <c r="E43" s="18">
        <v>17.2</v>
      </c>
      <c r="F43" s="19">
        <v>8.6999999999999993</v>
      </c>
      <c r="G43" s="19">
        <v>72.400000000000006</v>
      </c>
      <c r="H43" s="19">
        <v>1.7</v>
      </c>
    </row>
    <row r="44" spans="2:8" ht="15" customHeight="1" x14ac:dyDescent="0.15">
      <c r="B44" s="20" t="s">
        <v>70</v>
      </c>
      <c r="C44" s="88" t="s">
        <v>467</v>
      </c>
      <c r="D44" s="21">
        <v>567</v>
      </c>
      <c r="E44" s="22">
        <v>225</v>
      </c>
      <c r="F44" s="23">
        <v>77</v>
      </c>
      <c r="G44" s="23">
        <v>257</v>
      </c>
      <c r="H44" s="23">
        <v>8</v>
      </c>
    </row>
    <row r="45" spans="2:8" ht="15" customHeight="1" x14ac:dyDescent="0.15">
      <c r="B45" s="24"/>
      <c r="C45" s="89"/>
      <c r="D45" s="25">
        <v>100</v>
      </c>
      <c r="E45" s="26">
        <v>39.700000000000003</v>
      </c>
      <c r="F45" s="27">
        <v>13.6</v>
      </c>
      <c r="G45" s="27">
        <v>45.3</v>
      </c>
      <c r="H45" s="27">
        <v>1.4</v>
      </c>
    </row>
    <row r="46" spans="2:8" ht="15" customHeight="1" x14ac:dyDescent="0.15">
      <c r="B46" s="24"/>
      <c r="C46" s="86" t="s">
        <v>480</v>
      </c>
      <c r="D46" s="14">
        <v>8280</v>
      </c>
      <c r="E46" s="15">
        <v>2209</v>
      </c>
      <c r="F46" s="16">
        <v>949</v>
      </c>
      <c r="G46" s="16">
        <v>4966</v>
      </c>
      <c r="H46" s="16">
        <v>156</v>
      </c>
    </row>
    <row r="47" spans="2:8" ht="15" customHeight="1" x14ac:dyDescent="0.15">
      <c r="B47" s="24"/>
      <c r="C47" s="89"/>
      <c r="D47" s="25">
        <v>100</v>
      </c>
      <c r="E47" s="26">
        <v>26.7</v>
      </c>
      <c r="F47" s="27">
        <v>11.5</v>
      </c>
      <c r="G47" s="27">
        <v>60</v>
      </c>
      <c r="H47" s="27">
        <v>1.9</v>
      </c>
    </row>
    <row r="48" spans="2:8" ht="15" customHeight="1" x14ac:dyDescent="0.15">
      <c r="B48" s="24"/>
      <c r="C48" s="86" t="s">
        <v>484</v>
      </c>
      <c r="D48" s="14">
        <v>4863</v>
      </c>
      <c r="E48" s="15">
        <v>727</v>
      </c>
      <c r="F48" s="16">
        <v>405</v>
      </c>
      <c r="G48" s="16">
        <v>3639</v>
      </c>
      <c r="H48" s="16">
        <v>92</v>
      </c>
    </row>
    <row r="49" spans="2:8" ht="15" customHeight="1" x14ac:dyDescent="0.15">
      <c r="B49" s="24"/>
      <c r="C49" s="89"/>
      <c r="D49" s="25">
        <v>100</v>
      </c>
      <c r="E49" s="26">
        <v>14.9</v>
      </c>
      <c r="F49" s="27">
        <v>8.3000000000000007</v>
      </c>
      <c r="G49" s="27">
        <v>74.8</v>
      </c>
      <c r="H49" s="27">
        <v>1.9</v>
      </c>
    </row>
    <row r="50" spans="2:8" ht="15" customHeight="1" x14ac:dyDescent="0.15">
      <c r="B50" s="24"/>
      <c r="C50" s="86" t="s">
        <v>461</v>
      </c>
      <c r="D50" s="14">
        <v>1583</v>
      </c>
      <c r="E50" s="15">
        <v>107</v>
      </c>
      <c r="F50" s="16">
        <v>64</v>
      </c>
      <c r="G50" s="16">
        <v>1385</v>
      </c>
      <c r="H50" s="16">
        <v>27</v>
      </c>
    </row>
    <row r="51" spans="2:8" ht="15" customHeight="1" x14ac:dyDescent="0.15">
      <c r="B51" s="28"/>
      <c r="C51" s="91"/>
      <c r="D51" s="17">
        <v>100</v>
      </c>
      <c r="E51" s="18">
        <v>6.8</v>
      </c>
      <c r="F51" s="19">
        <v>4</v>
      </c>
      <c r="G51" s="19">
        <v>87.5</v>
      </c>
      <c r="H51" s="19">
        <v>1.7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766</v>
      </c>
      <c r="F52" s="23">
        <v>332</v>
      </c>
      <c r="G52" s="23">
        <v>1687</v>
      </c>
      <c r="H52" s="23">
        <v>196</v>
      </c>
    </row>
    <row r="53" spans="2:8" ht="15" customHeight="1" x14ac:dyDescent="0.15">
      <c r="B53" s="24"/>
      <c r="C53" s="84"/>
      <c r="D53" s="25">
        <v>100</v>
      </c>
      <c r="E53" s="26">
        <v>25.7</v>
      </c>
      <c r="F53" s="27">
        <v>11.1</v>
      </c>
      <c r="G53" s="27">
        <v>56.6</v>
      </c>
      <c r="H53" s="27">
        <v>6.6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448</v>
      </c>
      <c r="F54" s="31">
        <v>207</v>
      </c>
      <c r="G54" s="31">
        <v>1272</v>
      </c>
      <c r="H54" s="31">
        <v>19</v>
      </c>
    </row>
    <row r="55" spans="2:8" ht="15" customHeight="1" x14ac:dyDescent="0.15">
      <c r="B55" s="24"/>
      <c r="C55" s="84"/>
      <c r="D55" s="25">
        <v>100</v>
      </c>
      <c r="E55" s="26">
        <v>23</v>
      </c>
      <c r="F55" s="27">
        <v>10.6</v>
      </c>
      <c r="G55" s="27">
        <v>65.400000000000006</v>
      </c>
      <c r="H55" s="27">
        <v>1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159</v>
      </c>
      <c r="F56" s="16">
        <v>81</v>
      </c>
      <c r="G56" s="16">
        <v>572</v>
      </c>
      <c r="H56" s="16">
        <v>42</v>
      </c>
    </row>
    <row r="57" spans="2:8" ht="15" customHeight="1" x14ac:dyDescent="0.15">
      <c r="B57" s="24"/>
      <c r="C57" s="84"/>
      <c r="D57" s="25">
        <v>100</v>
      </c>
      <c r="E57" s="26">
        <v>18.600000000000001</v>
      </c>
      <c r="F57" s="27">
        <v>9.5</v>
      </c>
      <c r="G57" s="27">
        <v>67</v>
      </c>
      <c r="H57" s="27">
        <v>4.9000000000000004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307</v>
      </c>
      <c r="F58" s="16">
        <v>120</v>
      </c>
      <c r="G58" s="16">
        <v>849</v>
      </c>
      <c r="H58" s="16">
        <v>35</v>
      </c>
    </row>
    <row r="59" spans="2:8" ht="15" customHeight="1" x14ac:dyDescent="0.15">
      <c r="B59" s="24"/>
      <c r="C59" s="84"/>
      <c r="D59" s="25">
        <v>100</v>
      </c>
      <c r="E59" s="26">
        <v>23.4</v>
      </c>
      <c r="F59" s="27">
        <v>9.1999999999999993</v>
      </c>
      <c r="G59" s="27">
        <v>64.8</v>
      </c>
      <c r="H59" s="27">
        <v>2.7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320</v>
      </c>
      <c r="F60" s="16">
        <v>195</v>
      </c>
      <c r="G60" s="16">
        <v>1166</v>
      </c>
      <c r="H60" s="16">
        <v>102</v>
      </c>
    </row>
    <row r="61" spans="2:8" ht="15" customHeight="1" x14ac:dyDescent="0.15">
      <c r="B61" s="24"/>
      <c r="C61" s="84"/>
      <c r="D61" s="25">
        <v>100</v>
      </c>
      <c r="E61" s="26">
        <v>17.899999999999999</v>
      </c>
      <c r="F61" s="27">
        <v>10.9</v>
      </c>
      <c r="G61" s="27">
        <v>65.400000000000006</v>
      </c>
      <c r="H61" s="27">
        <v>5.7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263</v>
      </c>
      <c r="F62" s="16">
        <v>100</v>
      </c>
      <c r="G62" s="16">
        <v>848</v>
      </c>
      <c r="H62" s="16">
        <v>23</v>
      </c>
    </row>
    <row r="63" spans="2:8" ht="15" customHeight="1" x14ac:dyDescent="0.15">
      <c r="B63" s="24"/>
      <c r="C63" s="84"/>
      <c r="D63" s="25">
        <v>100</v>
      </c>
      <c r="E63" s="26">
        <v>21.3</v>
      </c>
      <c r="F63" s="27">
        <v>8.1</v>
      </c>
      <c r="G63" s="27">
        <v>68.7</v>
      </c>
      <c r="H63" s="27">
        <v>1.9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403</v>
      </c>
      <c r="F64" s="16">
        <v>215</v>
      </c>
      <c r="G64" s="16">
        <v>1580</v>
      </c>
      <c r="H64" s="16">
        <v>55</v>
      </c>
    </row>
    <row r="65" spans="2:8" ht="15" customHeight="1" x14ac:dyDescent="0.15">
      <c r="B65" s="24"/>
      <c r="C65" s="84"/>
      <c r="D65" s="25">
        <v>100</v>
      </c>
      <c r="E65" s="26">
        <v>17.899999999999999</v>
      </c>
      <c r="F65" s="27">
        <v>9.5</v>
      </c>
      <c r="G65" s="27">
        <v>70.099999999999994</v>
      </c>
      <c r="H65" s="27">
        <v>2.4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220</v>
      </c>
      <c r="F66" s="16">
        <v>117</v>
      </c>
      <c r="G66" s="16">
        <v>851</v>
      </c>
      <c r="H66" s="16">
        <v>21</v>
      </c>
    </row>
    <row r="67" spans="2:8" ht="15" customHeight="1" x14ac:dyDescent="0.15">
      <c r="B67" s="24"/>
      <c r="C67" s="84"/>
      <c r="D67" s="25">
        <v>100</v>
      </c>
      <c r="E67" s="26">
        <v>18.2</v>
      </c>
      <c r="F67" s="27">
        <v>9.6999999999999993</v>
      </c>
      <c r="G67" s="27">
        <v>70.400000000000006</v>
      </c>
      <c r="H67" s="27">
        <v>1.7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456</v>
      </c>
      <c r="F68" s="16">
        <v>158</v>
      </c>
      <c r="G68" s="16">
        <v>1685</v>
      </c>
      <c r="H68" s="16">
        <v>52</v>
      </c>
    </row>
    <row r="69" spans="2:8" ht="15" customHeight="1" x14ac:dyDescent="0.15">
      <c r="B69" s="28"/>
      <c r="C69" s="85"/>
      <c r="D69" s="17">
        <v>100</v>
      </c>
      <c r="E69" s="18">
        <v>19.399999999999999</v>
      </c>
      <c r="F69" s="19">
        <v>6.7</v>
      </c>
      <c r="G69" s="19">
        <v>71.7</v>
      </c>
      <c r="H69" s="19">
        <v>2.2000000000000002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1003</v>
      </c>
      <c r="F70" s="23">
        <v>320</v>
      </c>
      <c r="G70" s="23">
        <v>1345</v>
      </c>
      <c r="H70" s="23">
        <v>82</v>
      </c>
    </row>
    <row r="71" spans="2:8" ht="15" customHeight="1" x14ac:dyDescent="0.15">
      <c r="B71" s="24"/>
      <c r="C71" s="89"/>
      <c r="D71" s="25">
        <v>100</v>
      </c>
      <c r="E71" s="26">
        <v>36.5</v>
      </c>
      <c r="F71" s="27">
        <v>11.6</v>
      </c>
      <c r="G71" s="27">
        <v>48.9</v>
      </c>
      <c r="H71" s="27">
        <v>3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697</v>
      </c>
      <c r="F72" s="16">
        <v>270</v>
      </c>
      <c r="G72" s="16">
        <v>1938</v>
      </c>
      <c r="H72" s="16">
        <v>95</v>
      </c>
    </row>
    <row r="73" spans="2:8" ht="15" customHeight="1" x14ac:dyDescent="0.15">
      <c r="B73" s="24"/>
      <c r="C73" s="89"/>
      <c r="D73" s="25">
        <v>100</v>
      </c>
      <c r="E73" s="26">
        <v>23.2</v>
      </c>
      <c r="F73" s="27">
        <v>9</v>
      </c>
      <c r="G73" s="27">
        <v>64.599999999999994</v>
      </c>
      <c r="H73" s="27">
        <v>3.2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968</v>
      </c>
      <c r="F74" s="16">
        <v>539</v>
      </c>
      <c r="G74" s="16">
        <v>2235</v>
      </c>
      <c r="H74" s="16">
        <v>99</v>
      </c>
    </row>
    <row r="75" spans="2:8" ht="15" customHeight="1" x14ac:dyDescent="0.15">
      <c r="B75" s="24"/>
      <c r="C75" s="89"/>
      <c r="D75" s="25">
        <v>100</v>
      </c>
      <c r="E75" s="26">
        <v>25.2</v>
      </c>
      <c r="F75" s="27">
        <v>14</v>
      </c>
      <c r="G75" s="27">
        <v>58.2</v>
      </c>
      <c r="H75" s="27">
        <v>2.6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421</v>
      </c>
      <c r="F76" s="16">
        <v>254</v>
      </c>
      <c r="G76" s="16">
        <v>2063</v>
      </c>
      <c r="H76" s="16">
        <v>79</v>
      </c>
    </row>
    <row r="77" spans="2:8" ht="15" customHeight="1" x14ac:dyDescent="0.15">
      <c r="B77" s="24"/>
      <c r="C77" s="89"/>
      <c r="D77" s="25">
        <v>100</v>
      </c>
      <c r="E77" s="26">
        <v>14.9</v>
      </c>
      <c r="F77" s="27">
        <v>9</v>
      </c>
      <c r="G77" s="27">
        <v>73.2</v>
      </c>
      <c r="H77" s="27">
        <v>2.8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117</v>
      </c>
      <c r="F78" s="16">
        <v>86</v>
      </c>
      <c r="G78" s="16">
        <v>1353</v>
      </c>
      <c r="H78" s="16">
        <v>67</v>
      </c>
    </row>
    <row r="79" spans="2:8" ht="15" customHeight="1" x14ac:dyDescent="0.15">
      <c r="B79" s="24"/>
      <c r="C79" s="89"/>
      <c r="D79" s="25">
        <v>100</v>
      </c>
      <c r="E79" s="26">
        <v>7.2</v>
      </c>
      <c r="F79" s="27">
        <v>5.3</v>
      </c>
      <c r="G79" s="27">
        <v>83.4</v>
      </c>
      <c r="H79" s="27">
        <v>4.0999999999999996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33</v>
      </c>
      <c r="F80" s="16">
        <v>23</v>
      </c>
      <c r="G80" s="16">
        <v>902</v>
      </c>
      <c r="H80" s="16">
        <v>50</v>
      </c>
    </row>
    <row r="81" spans="2:8" ht="15" customHeight="1" x14ac:dyDescent="0.15">
      <c r="B81" s="24"/>
      <c r="C81" s="89"/>
      <c r="D81" s="25">
        <v>100</v>
      </c>
      <c r="E81" s="26">
        <v>3.3</v>
      </c>
      <c r="F81" s="27">
        <v>2.2999999999999998</v>
      </c>
      <c r="G81" s="27">
        <v>89.5</v>
      </c>
      <c r="H81" s="27">
        <v>5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22</v>
      </c>
      <c r="F82" s="16">
        <v>4</v>
      </c>
      <c r="G82" s="16">
        <v>523</v>
      </c>
      <c r="H82" s="16">
        <v>53</v>
      </c>
    </row>
    <row r="83" spans="2:8" ht="15" customHeight="1" x14ac:dyDescent="0.15">
      <c r="B83" s="24"/>
      <c r="C83" s="86"/>
      <c r="D83" s="34">
        <v>100</v>
      </c>
      <c r="E83" s="35">
        <v>3.7</v>
      </c>
      <c r="F83" s="36">
        <v>0.7</v>
      </c>
      <c r="G83" s="36">
        <v>86.9</v>
      </c>
      <c r="H83" s="36">
        <v>8.8000000000000007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800</v>
      </c>
      <c r="F84" s="23">
        <v>278</v>
      </c>
      <c r="G84" s="23">
        <v>2265</v>
      </c>
      <c r="H84" s="23">
        <v>84</v>
      </c>
    </row>
    <row r="85" spans="2:8" ht="15" customHeight="1" x14ac:dyDescent="0.15">
      <c r="B85" s="24" t="s">
        <v>485</v>
      </c>
      <c r="C85" s="84"/>
      <c r="D85" s="25">
        <v>100</v>
      </c>
      <c r="E85" s="26">
        <v>23.3</v>
      </c>
      <c r="F85" s="27">
        <v>8.1</v>
      </c>
      <c r="G85" s="27">
        <v>66.099999999999994</v>
      </c>
      <c r="H85" s="27">
        <v>2.5</v>
      </c>
    </row>
    <row r="86" spans="2:8" ht="15" customHeight="1" x14ac:dyDescent="0.15">
      <c r="B86" s="24" t="s">
        <v>431</v>
      </c>
      <c r="C86" s="82" t="s">
        <v>499</v>
      </c>
      <c r="D86" s="14">
        <v>3344</v>
      </c>
      <c r="E86" s="15">
        <v>731</v>
      </c>
      <c r="F86" s="16">
        <v>311</v>
      </c>
      <c r="G86" s="16">
        <v>2220</v>
      </c>
      <c r="H86" s="16">
        <v>82</v>
      </c>
    </row>
    <row r="87" spans="2:8" ht="15" customHeight="1" x14ac:dyDescent="0.15">
      <c r="B87" s="24"/>
      <c r="C87" s="84"/>
      <c r="D87" s="25">
        <v>100</v>
      </c>
      <c r="E87" s="26">
        <v>21.9</v>
      </c>
      <c r="F87" s="27">
        <v>9.3000000000000007</v>
      </c>
      <c r="G87" s="27">
        <v>66.400000000000006</v>
      </c>
      <c r="H87" s="27">
        <v>2.5</v>
      </c>
    </row>
    <row r="88" spans="2:8" ht="15" customHeight="1" x14ac:dyDescent="0.15">
      <c r="B88" s="24"/>
      <c r="C88" s="83" t="s">
        <v>433</v>
      </c>
      <c r="D88" s="29">
        <v>2063</v>
      </c>
      <c r="E88" s="30">
        <v>442</v>
      </c>
      <c r="F88" s="31">
        <v>207</v>
      </c>
      <c r="G88" s="31">
        <v>1366</v>
      </c>
      <c r="H88" s="31">
        <v>48</v>
      </c>
    </row>
    <row r="89" spans="2:8" ht="15" customHeight="1" x14ac:dyDescent="0.15">
      <c r="B89" s="24"/>
      <c r="C89" s="84"/>
      <c r="D89" s="25">
        <v>100</v>
      </c>
      <c r="E89" s="26">
        <v>21.4</v>
      </c>
      <c r="F89" s="27">
        <v>10</v>
      </c>
      <c r="G89" s="27">
        <v>66.2</v>
      </c>
      <c r="H89" s="27">
        <v>2.2999999999999998</v>
      </c>
    </row>
    <row r="90" spans="2:8" ht="15" customHeight="1" x14ac:dyDescent="0.15">
      <c r="B90" s="24"/>
      <c r="C90" s="82" t="s">
        <v>500</v>
      </c>
      <c r="D90" s="14">
        <v>3201</v>
      </c>
      <c r="E90" s="15">
        <v>645</v>
      </c>
      <c r="F90" s="16">
        <v>389</v>
      </c>
      <c r="G90" s="16">
        <v>2090</v>
      </c>
      <c r="H90" s="16">
        <v>77</v>
      </c>
    </row>
    <row r="91" spans="2:8" ht="15" customHeight="1" x14ac:dyDescent="0.15">
      <c r="B91" s="24"/>
      <c r="C91" s="84"/>
      <c r="D91" s="25">
        <v>100</v>
      </c>
      <c r="E91" s="26">
        <v>20.100000000000001</v>
      </c>
      <c r="F91" s="27">
        <v>12.2</v>
      </c>
      <c r="G91" s="27">
        <v>65.3</v>
      </c>
      <c r="H91" s="27">
        <v>2.4</v>
      </c>
    </row>
    <row r="92" spans="2:8" ht="15" customHeight="1" x14ac:dyDescent="0.15">
      <c r="B92" s="24"/>
      <c r="C92" s="82" t="s">
        <v>488</v>
      </c>
      <c r="D92" s="14">
        <v>1503</v>
      </c>
      <c r="E92" s="15">
        <v>211</v>
      </c>
      <c r="F92" s="16">
        <v>131</v>
      </c>
      <c r="G92" s="16">
        <v>1116</v>
      </c>
      <c r="H92" s="16">
        <v>45</v>
      </c>
    </row>
    <row r="93" spans="2:8" ht="15" customHeight="1" x14ac:dyDescent="0.15">
      <c r="B93" s="24"/>
      <c r="C93" s="84"/>
      <c r="D93" s="25">
        <v>100</v>
      </c>
      <c r="E93" s="26">
        <v>14</v>
      </c>
      <c r="F93" s="27">
        <v>8.6999999999999993</v>
      </c>
      <c r="G93" s="27">
        <v>74.3</v>
      </c>
      <c r="H93" s="27">
        <v>3</v>
      </c>
    </row>
    <row r="94" spans="2:8" ht="15" customHeight="1" x14ac:dyDescent="0.15">
      <c r="B94" s="24"/>
      <c r="C94" s="82" t="s">
        <v>457</v>
      </c>
      <c r="D94" s="14">
        <v>330</v>
      </c>
      <c r="E94" s="15">
        <v>44</v>
      </c>
      <c r="F94" s="16">
        <v>22</v>
      </c>
      <c r="G94" s="16">
        <v>255</v>
      </c>
      <c r="H94" s="16">
        <v>9</v>
      </c>
    </row>
    <row r="95" spans="2:8" ht="15" customHeight="1" x14ac:dyDescent="0.15">
      <c r="B95" s="24"/>
      <c r="C95" s="82"/>
      <c r="D95" s="34">
        <v>100</v>
      </c>
      <c r="E95" s="35">
        <v>13.3</v>
      </c>
      <c r="F95" s="36">
        <v>6.7</v>
      </c>
      <c r="G95" s="36">
        <v>77.3</v>
      </c>
      <c r="H95" s="36">
        <v>2.7</v>
      </c>
    </row>
    <row r="96" spans="2:8" ht="15" customHeight="1" x14ac:dyDescent="0.15">
      <c r="B96" s="24"/>
      <c r="C96" s="83" t="s">
        <v>111</v>
      </c>
      <c r="D96" s="29">
        <v>359</v>
      </c>
      <c r="E96" s="30">
        <v>25</v>
      </c>
      <c r="F96" s="31">
        <v>15</v>
      </c>
      <c r="G96" s="31">
        <v>305</v>
      </c>
      <c r="H96" s="31">
        <v>14</v>
      </c>
    </row>
    <row r="97" spans="2:8" ht="15" customHeight="1" x14ac:dyDescent="0.15">
      <c r="B97" s="24"/>
      <c r="C97" s="84"/>
      <c r="D97" s="25">
        <v>100</v>
      </c>
      <c r="E97" s="26">
        <v>7</v>
      </c>
      <c r="F97" s="27">
        <v>4.2</v>
      </c>
      <c r="G97" s="27">
        <v>85</v>
      </c>
      <c r="H97" s="27">
        <v>3.9</v>
      </c>
    </row>
    <row r="98" spans="2:8" ht="15" customHeight="1" x14ac:dyDescent="0.15">
      <c r="B98" s="24"/>
      <c r="C98" s="82" t="s">
        <v>474</v>
      </c>
      <c r="D98" s="14">
        <v>47</v>
      </c>
      <c r="E98" s="15">
        <v>8</v>
      </c>
      <c r="F98" s="16">
        <v>2</v>
      </c>
      <c r="G98" s="16">
        <v>35</v>
      </c>
      <c r="H98" s="16">
        <v>2</v>
      </c>
    </row>
    <row r="99" spans="2:8" ht="15" customHeight="1" x14ac:dyDescent="0.15">
      <c r="B99" s="24"/>
      <c r="C99" s="84"/>
      <c r="D99" s="25">
        <v>100</v>
      </c>
      <c r="E99" s="26">
        <v>17</v>
      </c>
      <c r="F99" s="27">
        <v>4.3</v>
      </c>
      <c r="G99" s="27">
        <v>74.5</v>
      </c>
      <c r="H99" s="27">
        <v>4.3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6</v>
      </c>
      <c r="F100" s="16">
        <v>4</v>
      </c>
      <c r="G100" s="16">
        <v>41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11.5</v>
      </c>
      <c r="F101" s="19">
        <v>7.7</v>
      </c>
      <c r="G101" s="19">
        <v>78.8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4370" priority="565" rank="1"/>
  </conditionalFormatting>
  <conditionalFormatting sqref="E11:H11">
    <cfRule type="top10" dxfId="4369" priority="566" rank="1"/>
  </conditionalFormatting>
  <conditionalFormatting sqref="E13:H13">
    <cfRule type="top10" dxfId="4368" priority="567" rank="1"/>
  </conditionalFormatting>
  <conditionalFormatting sqref="E15:H15">
    <cfRule type="top10" dxfId="4367" priority="568" rank="1"/>
  </conditionalFormatting>
  <conditionalFormatting sqref="E17:H17">
    <cfRule type="top10" dxfId="4366" priority="569" rank="1"/>
  </conditionalFormatting>
  <conditionalFormatting sqref="E19:H19">
    <cfRule type="top10" dxfId="4365" priority="570" rank="1"/>
  </conditionalFormatting>
  <conditionalFormatting sqref="E21:H21">
    <cfRule type="top10" dxfId="4364" priority="571" rank="1"/>
  </conditionalFormatting>
  <conditionalFormatting sqref="E23:H23">
    <cfRule type="top10" dxfId="4363" priority="572" rank="1"/>
  </conditionalFormatting>
  <conditionalFormatting sqref="E25:H25">
    <cfRule type="top10" dxfId="4362" priority="573" rank="1"/>
  </conditionalFormatting>
  <conditionalFormatting sqref="E27:H27">
    <cfRule type="top10" dxfId="4361" priority="574" rank="1"/>
  </conditionalFormatting>
  <conditionalFormatting sqref="E29:H29">
    <cfRule type="top10" dxfId="4360" priority="575" rank="1"/>
  </conditionalFormatting>
  <conditionalFormatting sqref="E31:H31">
    <cfRule type="top10" dxfId="4359" priority="576" rank="1"/>
  </conditionalFormatting>
  <conditionalFormatting sqref="E33:H33">
    <cfRule type="top10" dxfId="4358" priority="577" rank="1"/>
  </conditionalFormatting>
  <conditionalFormatting sqref="E35:H35">
    <cfRule type="top10" dxfId="4357" priority="578" rank="1"/>
  </conditionalFormatting>
  <conditionalFormatting sqref="E37:H37">
    <cfRule type="top10" dxfId="4356" priority="579" rank="1"/>
  </conditionalFormatting>
  <conditionalFormatting sqref="E39:H39">
    <cfRule type="top10" dxfId="4355" priority="580" rank="1"/>
  </conditionalFormatting>
  <conditionalFormatting sqref="E41:H41">
    <cfRule type="top10" dxfId="4354" priority="581" rank="1"/>
  </conditionalFormatting>
  <conditionalFormatting sqref="E43:H43">
    <cfRule type="top10" dxfId="4353" priority="582" rank="1"/>
  </conditionalFormatting>
  <conditionalFormatting sqref="E45:H45">
    <cfRule type="top10" dxfId="4352" priority="583" rank="1"/>
  </conditionalFormatting>
  <conditionalFormatting sqref="E47:H47">
    <cfRule type="top10" dxfId="4351" priority="584" rank="1"/>
  </conditionalFormatting>
  <conditionalFormatting sqref="E49:H49">
    <cfRule type="top10" dxfId="4350" priority="585" rank="1"/>
  </conditionalFormatting>
  <conditionalFormatting sqref="E51:H51">
    <cfRule type="top10" dxfId="4349" priority="586" rank="1"/>
  </conditionalFormatting>
  <conditionalFormatting sqref="E53:H53">
    <cfRule type="top10" dxfId="4348" priority="587" rank="1"/>
  </conditionalFormatting>
  <conditionalFormatting sqref="E55:H55">
    <cfRule type="top10" dxfId="4347" priority="588" rank="1"/>
  </conditionalFormatting>
  <conditionalFormatting sqref="E57:H57">
    <cfRule type="top10" dxfId="4346" priority="589" rank="1"/>
  </conditionalFormatting>
  <conditionalFormatting sqref="E59:H59">
    <cfRule type="top10" dxfId="4345" priority="590" rank="1"/>
  </conditionalFormatting>
  <conditionalFormatting sqref="E61:H61">
    <cfRule type="top10" dxfId="4344" priority="591" rank="1"/>
  </conditionalFormatting>
  <conditionalFormatting sqref="E63:H63">
    <cfRule type="top10" dxfId="4343" priority="592" rank="1"/>
  </conditionalFormatting>
  <conditionalFormatting sqref="E65:H65">
    <cfRule type="top10" dxfId="4342" priority="593" rank="1"/>
  </conditionalFormatting>
  <conditionalFormatting sqref="E67:H67">
    <cfRule type="top10" dxfId="4341" priority="594" rank="1"/>
  </conditionalFormatting>
  <conditionalFormatting sqref="E69:H69">
    <cfRule type="top10" dxfId="4340" priority="595" rank="1"/>
  </conditionalFormatting>
  <conditionalFormatting sqref="E71:H71">
    <cfRule type="top10" dxfId="4339" priority="596" rank="1"/>
  </conditionalFormatting>
  <conditionalFormatting sqref="E73:H73">
    <cfRule type="top10" dxfId="4338" priority="597" rank="1"/>
  </conditionalFormatting>
  <conditionalFormatting sqref="E75:H75">
    <cfRule type="top10" dxfId="4337" priority="598" rank="1"/>
  </conditionalFormatting>
  <conditionalFormatting sqref="E77:H77">
    <cfRule type="top10" dxfId="4336" priority="599" rank="1"/>
  </conditionalFormatting>
  <conditionalFormatting sqref="E79:H79">
    <cfRule type="top10" dxfId="4335" priority="600" rank="1"/>
  </conditionalFormatting>
  <conditionalFormatting sqref="E81:H81">
    <cfRule type="top10" dxfId="4334" priority="601" rank="1"/>
  </conditionalFormatting>
  <conditionalFormatting sqref="E83:H83">
    <cfRule type="top10" dxfId="4333" priority="602" rank="1"/>
  </conditionalFormatting>
  <conditionalFormatting sqref="E85:H85">
    <cfRule type="top10" dxfId="4332" priority="603" rank="1"/>
  </conditionalFormatting>
  <conditionalFormatting sqref="E87:H87">
    <cfRule type="top10" dxfId="4331" priority="604" rank="1"/>
  </conditionalFormatting>
  <conditionalFormatting sqref="E89:H89">
    <cfRule type="top10" dxfId="4330" priority="605" rank="1"/>
  </conditionalFormatting>
  <conditionalFormatting sqref="E91:H91">
    <cfRule type="top10" dxfId="4329" priority="606" rank="1"/>
  </conditionalFormatting>
  <conditionalFormatting sqref="E93:H93">
    <cfRule type="top10" dxfId="4328" priority="607" rank="1"/>
  </conditionalFormatting>
  <conditionalFormatting sqref="E95:H95">
    <cfRule type="top10" dxfId="4327" priority="608" rank="1"/>
  </conditionalFormatting>
  <conditionalFormatting sqref="E97:H97">
    <cfRule type="top10" dxfId="4326" priority="609" rank="1"/>
  </conditionalFormatting>
  <conditionalFormatting sqref="E99:H99">
    <cfRule type="top10" dxfId="4325" priority="610" rank="1"/>
  </conditionalFormatting>
  <conditionalFormatting sqref="E101:H101">
    <cfRule type="top10" dxfId="4324" priority="61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609</v>
      </c>
    </row>
    <row r="4" spans="2:24" x14ac:dyDescent="0.15">
      <c r="B4" s="1" t="s">
        <v>613</v>
      </c>
    </row>
    <row r="5" spans="2:24" x14ac:dyDescent="0.15">
      <c r="B5" s="3"/>
      <c r="C5" s="3"/>
      <c r="D5" s="3"/>
      <c r="E5" s="3"/>
      <c r="F5" s="3"/>
      <c r="G5" s="3"/>
      <c r="H5" s="3"/>
    </row>
    <row r="6" spans="2:24" ht="3.75" customHeight="1" x14ac:dyDescent="0.15">
      <c r="B6" s="56"/>
      <c r="C6" s="38"/>
      <c r="D6" s="57"/>
      <c r="E6" s="39"/>
      <c r="F6" s="56"/>
      <c r="G6" s="40"/>
      <c r="H6" s="58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379</v>
      </c>
      <c r="F7" s="69" t="s">
        <v>380</v>
      </c>
      <c r="G7" s="69" t="s">
        <v>305</v>
      </c>
      <c r="H7" s="69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5740</v>
      </c>
      <c r="F8" s="16">
        <v>3573</v>
      </c>
      <c r="G8" s="16">
        <v>6021</v>
      </c>
      <c r="H8" s="16">
        <v>588</v>
      </c>
    </row>
    <row r="9" spans="2:24" ht="15" customHeight="1" x14ac:dyDescent="0.15">
      <c r="B9" s="93"/>
      <c r="C9" s="91"/>
      <c r="D9" s="17">
        <v>100</v>
      </c>
      <c r="E9" s="18">
        <v>36.1</v>
      </c>
      <c r="F9" s="19">
        <v>22.4</v>
      </c>
      <c r="G9" s="19">
        <v>37.799999999999997</v>
      </c>
      <c r="H9" s="19">
        <v>3.7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1958</v>
      </c>
      <c r="F10" s="23">
        <v>1020</v>
      </c>
      <c r="G10" s="23">
        <v>1789</v>
      </c>
      <c r="H10" s="23">
        <v>178</v>
      </c>
    </row>
    <row r="11" spans="2:24" ht="15" customHeight="1" x14ac:dyDescent="0.15">
      <c r="B11" s="24"/>
      <c r="C11" s="89"/>
      <c r="D11" s="25">
        <v>100</v>
      </c>
      <c r="E11" s="26">
        <v>39.6</v>
      </c>
      <c r="F11" s="27">
        <v>20.6</v>
      </c>
      <c r="G11" s="27">
        <v>36.200000000000003</v>
      </c>
      <c r="H11" s="27">
        <v>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3735</v>
      </c>
      <c r="F12" s="16">
        <v>2522</v>
      </c>
      <c r="G12" s="16">
        <v>4188</v>
      </c>
      <c r="H12" s="16">
        <v>397</v>
      </c>
    </row>
    <row r="13" spans="2:24" ht="15" customHeight="1" x14ac:dyDescent="0.15">
      <c r="B13" s="28"/>
      <c r="C13" s="91"/>
      <c r="D13" s="17">
        <v>100</v>
      </c>
      <c r="E13" s="18">
        <v>34.4</v>
      </c>
      <c r="F13" s="19">
        <v>23.3</v>
      </c>
      <c r="G13" s="19">
        <v>38.6</v>
      </c>
      <c r="H13" s="19">
        <v>3.7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126</v>
      </c>
      <c r="F14" s="23">
        <v>68</v>
      </c>
      <c r="G14" s="23">
        <v>136</v>
      </c>
      <c r="H14" s="23">
        <v>23</v>
      </c>
    </row>
    <row r="15" spans="2:24" ht="15" customHeight="1" x14ac:dyDescent="0.15">
      <c r="B15" s="24"/>
      <c r="C15" s="84"/>
      <c r="D15" s="25">
        <v>100</v>
      </c>
      <c r="E15" s="26">
        <v>35.700000000000003</v>
      </c>
      <c r="F15" s="27">
        <v>19.3</v>
      </c>
      <c r="G15" s="27">
        <v>38.5</v>
      </c>
      <c r="H15" s="27">
        <v>6.5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231</v>
      </c>
      <c r="F16" s="31">
        <v>115</v>
      </c>
      <c r="G16" s="31">
        <v>255</v>
      </c>
      <c r="H16" s="31">
        <v>19</v>
      </c>
    </row>
    <row r="17" spans="2:8" ht="15" customHeight="1" x14ac:dyDescent="0.15">
      <c r="B17" s="24"/>
      <c r="C17" s="84"/>
      <c r="D17" s="25">
        <v>100</v>
      </c>
      <c r="E17" s="26">
        <v>37.299999999999997</v>
      </c>
      <c r="F17" s="27">
        <v>18.5</v>
      </c>
      <c r="G17" s="27">
        <v>41.1</v>
      </c>
      <c r="H17" s="27">
        <v>3.1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330</v>
      </c>
      <c r="F18" s="16">
        <v>180</v>
      </c>
      <c r="G18" s="16">
        <v>373</v>
      </c>
      <c r="H18" s="16">
        <v>39</v>
      </c>
    </row>
    <row r="19" spans="2:8" ht="15" customHeight="1" x14ac:dyDescent="0.15">
      <c r="B19" s="24"/>
      <c r="C19" s="84"/>
      <c r="D19" s="25">
        <v>100</v>
      </c>
      <c r="E19" s="26">
        <v>35.799999999999997</v>
      </c>
      <c r="F19" s="27">
        <v>19.5</v>
      </c>
      <c r="G19" s="27">
        <v>40.5</v>
      </c>
      <c r="H19" s="27">
        <v>4.2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584</v>
      </c>
      <c r="F20" s="16">
        <v>355</v>
      </c>
      <c r="G20" s="16">
        <v>618</v>
      </c>
      <c r="H20" s="16">
        <v>59</v>
      </c>
    </row>
    <row r="21" spans="2:8" ht="15" customHeight="1" x14ac:dyDescent="0.15">
      <c r="B21" s="24"/>
      <c r="C21" s="84"/>
      <c r="D21" s="25">
        <v>100</v>
      </c>
      <c r="E21" s="26">
        <v>36.1</v>
      </c>
      <c r="F21" s="27">
        <v>22</v>
      </c>
      <c r="G21" s="27">
        <v>38.200000000000003</v>
      </c>
      <c r="H21" s="27">
        <v>3.7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1109</v>
      </c>
      <c r="F22" s="16">
        <v>701</v>
      </c>
      <c r="G22" s="16">
        <v>1222</v>
      </c>
      <c r="H22" s="16">
        <v>108</v>
      </c>
    </row>
    <row r="23" spans="2:8" ht="15" customHeight="1" x14ac:dyDescent="0.15">
      <c r="B23" s="24"/>
      <c r="C23" s="84"/>
      <c r="D23" s="25">
        <v>100</v>
      </c>
      <c r="E23" s="26">
        <v>35.299999999999997</v>
      </c>
      <c r="F23" s="27">
        <v>22.3</v>
      </c>
      <c r="G23" s="27">
        <v>38.9</v>
      </c>
      <c r="H23" s="27">
        <v>3.4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1584</v>
      </c>
      <c r="F24" s="16">
        <v>1103</v>
      </c>
      <c r="G24" s="16">
        <v>1663</v>
      </c>
      <c r="H24" s="16">
        <v>156</v>
      </c>
    </row>
    <row r="25" spans="2:8" ht="15" customHeight="1" x14ac:dyDescent="0.15">
      <c r="B25" s="24"/>
      <c r="C25" s="84"/>
      <c r="D25" s="25">
        <v>100</v>
      </c>
      <c r="E25" s="26">
        <v>35.200000000000003</v>
      </c>
      <c r="F25" s="27">
        <v>24.5</v>
      </c>
      <c r="G25" s="27">
        <v>36.9</v>
      </c>
      <c r="H25" s="27">
        <v>3.5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1653</v>
      </c>
      <c r="F26" s="16">
        <v>989</v>
      </c>
      <c r="G26" s="16">
        <v>1627</v>
      </c>
      <c r="H26" s="16">
        <v>169</v>
      </c>
    </row>
    <row r="27" spans="2:8" ht="15" customHeight="1" x14ac:dyDescent="0.15">
      <c r="B27" s="28"/>
      <c r="C27" s="85"/>
      <c r="D27" s="17">
        <v>100</v>
      </c>
      <c r="E27" s="18">
        <v>37.200000000000003</v>
      </c>
      <c r="F27" s="19">
        <v>22.3</v>
      </c>
      <c r="G27" s="19">
        <v>36.700000000000003</v>
      </c>
      <c r="H27" s="19">
        <v>3.8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2028</v>
      </c>
      <c r="F28" s="16">
        <v>1357</v>
      </c>
      <c r="G28" s="16">
        <v>2158</v>
      </c>
      <c r="H28" s="16">
        <v>123</v>
      </c>
    </row>
    <row r="29" spans="2:8" ht="15" customHeight="1" x14ac:dyDescent="0.15">
      <c r="B29" s="24"/>
      <c r="C29" s="84"/>
      <c r="D29" s="25">
        <v>100</v>
      </c>
      <c r="E29" s="26">
        <v>35.799999999999997</v>
      </c>
      <c r="F29" s="27">
        <v>23.9</v>
      </c>
      <c r="G29" s="27">
        <v>38.1</v>
      </c>
      <c r="H29" s="27">
        <v>2.2000000000000002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1453</v>
      </c>
      <c r="F30" s="16">
        <v>876</v>
      </c>
      <c r="G30" s="16">
        <v>1493</v>
      </c>
      <c r="H30" s="16">
        <v>102</v>
      </c>
    </row>
    <row r="31" spans="2:8" ht="15" customHeight="1" x14ac:dyDescent="0.15">
      <c r="B31" s="24"/>
      <c r="C31" s="84"/>
      <c r="D31" s="25">
        <v>100</v>
      </c>
      <c r="E31" s="26">
        <v>37</v>
      </c>
      <c r="F31" s="27">
        <v>22.3</v>
      </c>
      <c r="G31" s="27">
        <v>38</v>
      </c>
      <c r="H31" s="27">
        <v>2.6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126</v>
      </c>
      <c r="F32" s="31">
        <v>67</v>
      </c>
      <c r="G32" s="31">
        <v>104</v>
      </c>
      <c r="H32" s="31">
        <v>9</v>
      </c>
    </row>
    <row r="33" spans="2:8" ht="15" customHeight="1" x14ac:dyDescent="0.15">
      <c r="B33" s="24"/>
      <c r="C33" s="84"/>
      <c r="D33" s="25">
        <v>100</v>
      </c>
      <c r="E33" s="26">
        <v>41.2</v>
      </c>
      <c r="F33" s="27">
        <v>21.9</v>
      </c>
      <c r="G33" s="27">
        <v>34</v>
      </c>
      <c r="H33" s="27">
        <v>2.9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1172</v>
      </c>
      <c r="F34" s="16">
        <v>655</v>
      </c>
      <c r="G34" s="16">
        <v>1157</v>
      </c>
      <c r="H34" s="16">
        <v>58</v>
      </c>
    </row>
    <row r="35" spans="2:8" ht="15" customHeight="1" x14ac:dyDescent="0.15">
      <c r="B35" s="24"/>
      <c r="C35" s="84"/>
      <c r="D35" s="25">
        <v>100</v>
      </c>
      <c r="E35" s="26">
        <v>38.5</v>
      </c>
      <c r="F35" s="27">
        <v>21.5</v>
      </c>
      <c r="G35" s="27">
        <v>38</v>
      </c>
      <c r="H35" s="27">
        <v>1.9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832</v>
      </c>
      <c r="F36" s="16">
        <v>539</v>
      </c>
      <c r="G36" s="16">
        <v>981</v>
      </c>
      <c r="H36" s="16">
        <v>57</v>
      </c>
    </row>
    <row r="37" spans="2:8" ht="15" customHeight="1" x14ac:dyDescent="0.15">
      <c r="B37" s="33"/>
      <c r="C37" s="82"/>
      <c r="D37" s="34">
        <v>100</v>
      </c>
      <c r="E37" s="35">
        <v>34.5</v>
      </c>
      <c r="F37" s="36">
        <v>22.4</v>
      </c>
      <c r="G37" s="36">
        <v>40.700000000000003</v>
      </c>
      <c r="H37" s="36">
        <v>2.4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289</v>
      </c>
      <c r="F38" s="23">
        <v>315</v>
      </c>
      <c r="G38" s="23">
        <v>622</v>
      </c>
      <c r="H38" s="23">
        <v>32</v>
      </c>
    </row>
    <row r="39" spans="2:8" ht="15" customHeight="1" x14ac:dyDescent="0.15">
      <c r="B39" s="24"/>
      <c r="C39" s="89"/>
      <c r="D39" s="25">
        <v>100</v>
      </c>
      <c r="E39" s="26">
        <v>23</v>
      </c>
      <c r="F39" s="27">
        <v>25</v>
      </c>
      <c r="G39" s="27">
        <v>49.4</v>
      </c>
      <c r="H39" s="27">
        <v>2.5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460</v>
      </c>
      <c r="F40" s="16">
        <v>372</v>
      </c>
      <c r="G40" s="16">
        <v>491</v>
      </c>
      <c r="H40" s="16">
        <v>36</v>
      </c>
    </row>
    <row r="41" spans="2:8" ht="15" customHeight="1" x14ac:dyDescent="0.15">
      <c r="B41" s="24"/>
      <c r="C41" s="89"/>
      <c r="D41" s="25">
        <v>100</v>
      </c>
      <c r="E41" s="26">
        <v>33.799999999999997</v>
      </c>
      <c r="F41" s="27">
        <v>27.4</v>
      </c>
      <c r="G41" s="27">
        <v>36.1</v>
      </c>
      <c r="H41" s="27">
        <v>2.6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4856</v>
      </c>
      <c r="F42" s="16">
        <v>2769</v>
      </c>
      <c r="G42" s="16">
        <v>4748</v>
      </c>
      <c r="H42" s="16">
        <v>263</v>
      </c>
    </row>
    <row r="43" spans="2:8" ht="15" customHeight="1" x14ac:dyDescent="0.15">
      <c r="B43" s="28"/>
      <c r="C43" s="91"/>
      <c r="D43" s="17">
        <v>100</v>
      </c>
      <c r="E43" s="18">
        <v>38.4</v>
      </c>
      <c r="F43" s="19">
        <v>21.9</v>
      </c>
      <c r="G43" s="19">
        <v>37.6</v>
      </c>
      <c r="H43" s="19">
        <v>2.1</v>
      </c>
    </row>
    <row r="44" spans="2:8" ht="15" customHeight="1" x14ac:dyDescent="0.15">
      <c r="B44" s="20" t="s">
        <v>70</v>
      </c>
      <c r="C44" s="88" t="s">
        <v>501</v>
      </c>
      <c r="D44" s="21">
        <v>567</v>
      </c>
      <c r="E44" s="22">
        <v>144</v>
      </c>
      <c r="F44" s="23">
        <v>114</v>
      </c>
      <c r="G44" s="23">
        <v>301</v>
      </c>
      <c r="H44" s="23">
        <v>8</v>
      </c>
    </row>
    <row r="45" spans="2:8" ht="15" customHeight="1" x14ac:dyDescent="0.15">
      <c r="B45" s="24"/>
      <c r="C45" s="89"/>
      <c r="D45" s="25">
        <v>100</v>
      </c>
      <c r="E45" s="26">
        <v>25.4</v>
      </c>
      <c r="F45" s="27">
        <v>20.100000000000001</v>
      </c>
      <c r="G45" s="27">
        <v>53.1</v>
      </c>
      <c r="H45" s="27">
        <v>1.4</v>
      </c>
    </row>
    <row r="46" spans="2:8" ht="15" customHeight="1" x14ac:dyDescent="0.15">
      <c r="B46" s="24"/>
      <c r="C46" s="86" t="s">
        <v>468</v>
      </c>
      <c r="D46" s="14">
        <v>8280</v>
      </c>
      <c r="E46" s="15">
        <v>2528</v>
      </c>
      <c r="F46" s="16">
        <v>2038</v>
      </c>
      <c r="G46" s="16">
        <v>3545</v>
      </c>
      <c r="H46" s="16">
        <v>169</v>
      </c>
    </row>
    <row r="47" spans="2:8" ht="15" customHeight="1" x14ac:dyDescent="0.15">
      <c r="B47" s="24"/>
      <c r="C47" s="89"/>
      <c r="D47" s="25">
        <v>100</v>
      </c>
      <c r="E47" s="26">
        <v>30.5</v>
      </c>
      <c r="F47" s="27">
        <v>24.6</v>
      </c>
      <c r="G47" s="27">
        <v>42.8</v>
      </c>
      <c r="H47" s="27">
        <v>2</v>
      </c>
    </row>
    <row r="48" spans="2:8" ht="15" customHeight="1" x14ac:dyDescent="0.15">
      <c r="B48" s="24"/>
      <c r="C48" s="86" t="s">
        <v>502</v>
      </c>
      <c r="D48" s="14">
        <v>4863</v>
      </c>
      <c r="E48" s="15">
        <v>2088</v>
      </c>
      <c r="F48" s="16">
        <v>1070</v>
      </c>
      <c r="G48" s="16">
        <v>1611</v>
      </c>
      <c r="H48" s="16">
        <v>94</v>
      </c>
    </row>
    <row r="49" spans="2:8" ht="15" customHeight="1" x14ac:dyDescent="0.15">
      <c r="B49" s="24"/>
      <c r="C49" s="89"/>
      <c r="D49" s="25">
        <v>100</v>
      </c>
      <c r="E49" s="26">
        <v>42.9</v>
      </c>
      <c r="F49" s="27">
        <v>22</v>
      </c>
      <c r="G49" s="27">
        <v>33.1</v>
      </c>
      <c r="H49" s="27">
        <v>1.9</v>
      </c>
    </row>
    <row r="50" spans="2:8" ht="15" customHeight="1" x14ac:dyDescent="0.15">
      <c r="B50" s="24"/>
      <c r="C50" s="86" t="s">
        <v>503</v>
      </c>
      <c r="D50" s="14">
        <v>1583</v>
      </c>
      <c r="E50" s="15">
        <v>838</v>
      </c>
      <c r="F50" s="16">
        <v>275</v>
      </c>
      <c r="G50" s="16">
        <v>431</v>
      </c>
      <c r="H50" s="16">
        <v>39</v>
      </c>
    </row>
    <row r="51" spans="2:8" ht="15" customHeight="1" x14ac:dyDescent="0.15">
      <c r="B51" s="28"/>
      <c r="C51" s="91"/>
      <c r="D51" s="17">
        <v>100</v>
      </c>
      <c r="E51" s="18">
        <v>52.9</v>
      </c>
      <c r="F51" s="19">
        <v>17.399999999999999</v>
      </c>
      <c r="G51" s="19">
        <v>27.2</v>
      </c>
      <c r="H51" s="19">
        <v>2.5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901</v>
      </c>
      <c r="F52" s="23">
        <v>707</v>
      </c>
      <c r="G52" s="23">
        <v>1181</v>
      </c>
      <c r="H52" s="23">
        <v>192</v>
      </c>
    </row>
    <row r="53" spans="2:8" ht="15" customHeight="1" x14ac:dyDescent="0.15">
      <c r="B53" s="24"/>
      <c r="C53" s="84"/>
      <c r="D53" s="25">
        <v>100</v>
      </c>
      <c r="E53" s="26">
        <v>30.2</v>
      </c>
      <c r="F53" s="27">
        <v>23.7</v>
      </c>
      <c r="G53" s="27">
        <v>39.6</v>
      </c>
      <c r="H53" s="27">
        <v>6.4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698</v>
      </c>
      <c r="F54" s="31">
        <v>432</v>
      </c>
      <c r="G54" s="31">
        <v>785</v>
      </c>
      <c r="H54" s="31">
        <v>31</v>
      </c>
    </row>
    <row r="55" spans="2:8" ht="15" customHeight="1" x14ac:dyDescent="0.15">
      <c r="B55" s="24"/>
      <c r="C55" s="84"/>
      <c r="D55" s="25">
        <v>100</v>
      </c>
      <c r="E55" s="26">
        <v>35.9</v>
      </c>
      <c r="F55" s="27">
        <v>22.2</v>
      </c>
      <c r="G55" s="27">
        <v>40.299999999999997</v>
      </c>
      <c r="H55" s="27">
        <v>1.6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314</v>
      </c>
      <c r="F56" s="16">
        <v>185</v>
      </c>
      <c r="G56" s="16">
        <v>303</v>
      </c>
      <c r="H56" s="16">
        <v>52</v>
      </c>
    </row>
    <row r="57" spans="2:8" ht="15" customHeight="1" x14ac:dyDescent="0.15">
      <c r="B57" s="24"/>
      <c r="C57" s="84"/>
      <c r="D57" s="25">
        <v>100</v>
      </c>
      <c r="E57" s="26">
        <v>36.799999999999997</v>
      </c>
      <c r="F57" s="27">
        <v>21.7</v>
      </c>
      <c r="G57" s="27">
        <v>35.5</v>
      </c>
      <c r="H57" s="27">
        <v>6.1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488</v>
      </c>
      <c r="F58" s="16">
        <v>298</v>
      </c>
      <c r="G58" s="16">
        <v>488</v>
      </c>
      <c r="H58" s="16">
        <v>37</v>
      </c>
    </row>
    <row r="59" spans="2:8" ht="15" customHeight="1" x14ac:dyDescent="0.15">
      <c r="B59" s="24"/>
      <c r="C59" s="84"/>
      <c r="D59" s="25">
        <v>100</v>
      </c>
      <c r="E59" s="26">
        <v>37.200000000000003</v>
      </c>
      <c r="F59" s="27">
        <v>22.7</v>
      </c>
      <c r="G59" s="27">
        <v>37.200000000000003</v>
      </c>
      <c r="H59" s="27">
        <v>2.8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699</v>
      </c>
      <c r="F60" s="16">
        <v>459</v>
      </c>
      <c r="G60" s="16">
        <v>527</v>
      </c>
      <c r="H60" s="16">
        <v>98</v>
      </c>
    </row>
    <row r="61" spans="2:8" ht="15" customHeight="1" x14ac:dyDescent="0.15">
      <c r="B61" s="24"/>
      <c r="C61" s="84"/>
      <c r="D61" s="25">
        <v>100</v>
      </c>
      <c r="E61" s="26">
        <v>39.200000000000003</v>
      </c>
      <c r="F61" s="27">
        <v>25.7</v>
      </c>
      <c r="G61" s="27">
        <v>29.6</v>
      </c>
      <c r="H61" s="27">
        <v>5.5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455</v>
      </c>
      <c r="F62" s="16">
        <v>257</v>
      </c>
      <c r="G62" s="16">
        <v>496</v>
      </c>
      <c r="H62" s="16">
        <v>26</v>
      </c>
    </row>
    <row r="63" spans="2:8" ht="15" customHeight="1" x14ac:dyDescent="0.15">
      <c r="B63" s="24"/>
      <c r="C63" s="84"/>
      <c r="D63" s="25">
        <v>100</v>
      </c>
      <c r="E63" s="26">
        <v>36.9</v>
      </c>
      <c r="F63" s="27">
        <v>20.8</v>
      </c>
      <c r="G63" s="27">
        <v>40.200000000000003</v>
      </c>
      <c r="H63" s="27">
        <v>2.1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855</v>
      </c>
      <c r="F64" s="16">
        <v>490</v>
      </c>
      <c r="G64" s="16">
        <v>856</v>
      </c>
      <c r="H64" s="16">
        <v>52</v>
      </c>
    </row>
    <row r="65" spans="2:8" ht="15" customHeight="1" x14ac:dyDescent="0.15">
      <c r="B65" s="24"/>
      <c r="C65" s="84"/>
      <c r="D65" s="25">
        <v>100</v>
      </c>
      <c r="E65" s="26">
        <v>37.9</v>
      </c>
      <c r="F65" s="27">
        <v>21.7</v>
      </c>
      <c r="G65" s="27">
        <v>38</v>
      </c>
      <c r="H65" s="27">
        <v>2.2999999999999998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486</v>
      </c>
      <c r="F66" s="16">
        <v>227</v>
      </c>
      <c r="G66" s="16">
        <v>462</v>
      </c>
      <c r="H66" s="16">
        <v>34</v>
      </c>
    </row>
    <row r="67" spans="2:8" ht="15" customHeight="1" x14ac:dyDescent="0.15">
      <c r="B67" s="24"/>
      <c r="C67" s="84"/>
      <c r="D67" s="25">
        <v>100</v>
      </c>
      <c r="E67" s="26">
        <v>40.200000000000003</v>
      </c>
      <c r="F67" s="27">
        <v>18.8</v>
      </c>
      <c r="G67" s="27">
        <v>38.200000000000003</v>
      </c>
      <c r="H67" s="27">
        <v>2.8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844</v>
      </c>
      <c r="F68" s="16">
        <v>518</v>
      </c>
      <c r="G68" s="16">
        <v>923</v>
      </c>
      <c r="H68" s="16">
        <v>66</v>
      </c>
    </row>
    <row r="69" spans="2:8" ht="15" customHeight="1" x14ac:dyDescent="0.15">
      <c r="B69" s="28"/>
      <c r="C69" s="85"/>
      <c r="D69" s="17">
        <v>100</v>
      </c>
      <c r="E69" s="18">
        <v>35.9</v>
      </c>
      <c r="F69" s="19">
        <v>22</v>
      </c>
      <c r="G69" s="19">
        <v>39.299999999999997</v>
      </c>
      <c r="H69" s="19">
        <v>2.8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829</v>
      </c>
      <c r="F70" s="23">
        <v>696</v>
      </c>
      <c r="G70" s="23">
        <v>1141</v>
      </c>
      <c r="H70" s="23">
        <v>84</v>
      </c>
    </row>
    <row r="71" spans="2:8" ht="15" customHeight="1" x14ac:dyDescent="0.15">
      <c r="B71" s="24"/>
      <c r="C71" s="89"/>
      <c r="D71" s="25">
        <v>100</v>
      </c>
      <c r="E71" s="26">
        <v>30.1</v>
      </c>
      <c r="F71" s="27">
        <v>25.3</v>
      </c>
      <c r="G71" s="27">
        <v>41.5</v>
      </c>
      <c r="H71" s="27">
        <v>3.1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1022</v>
      </c>
      <c r="F72" s="16">
        <v>754</v>
      </c>
      <c r="G72" s="16">
        <v>1152</v>
      </c>
      <c r="H72" s="16">
        <v>72</v>
      </c>
    </row>
    <row r="73" spans="2:8" ht="15" customHeight="1" x14ac:dyDescent="0.15">
      <c r="B73" s="24"/>
      <c r="C73" s="89"/>
      <c r="D73" s="25">
        <v>100</v>
      </c>
      <c r="E73" s="26">
        <v>34.1</v>
      </c>
      <c r="F73" s="27">
        <v>25.1</v>
      </c>
      <c r="G73" s="27">
        <v>38.4</v>
      </c>
      <c r="H73" s="27">
        <v>2.4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1397</v>
      </c>
      <c r="F74" s="16">
        <v>905</v>
      </c>
      <c r="G74" s="16">
        <v>1432</v>
      </c>
      <c r="H74" s="16">
        <v>107</v>
      </c>
    </row>
    <row r="75" spans="2:8" ht="15" customHeight="1" x14ac:dyDescent="0.15">
      <c r="B75" s="24"/>
      <c r="C75" s="89"/>
      <c r="D75" s="25">
        <v>100</v>
      </c>
      <c r="E75" s="26">
        <v>36.4</v>
      </c>
      <c r="F75" s="27">
        <v>23.6</v>
      </c>
      <c r="G75" s="27">
        <v>37.299999999999997</v>
      </c>
      <c r="H75" s="27">
        <v>2.8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1187</v>
      </c>
      <c r="F76" s="16">
        <v>621</v>
      </c>
      <c r="G76" s="16">
        <v>916</v>
      </c>
      <c r="H76" s="16">
        <v>93</v>
      </c>
    </row>
    <row r="77" spans="2:8" ht="15" customHeight="1" x14ac:dyDescent="0.15">
      <c r="B77" s="24"/>
      <c r="C77" s="89"/>
      <c r="D77" s="25">
        <v>100</v>
      </c>
      <c r="E77" s="26">
        <v>42.1</v>
      </c>
      <c r="F77" s="27">
        <v>22</v>
      </c>
      <c r="G77" s="27">
        <v>32.5</v>
      </c>
      <c r="H77" s="27">
        <v>3.3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714</v>
      </c>
      <c r="F78" s="16">
        <v>328</v>
      </c>
      <c r="G78" s="16">
        <v>507</v>
      </c>
      <c r="H78" s="16">
        <v>74</v>
      </c>
    </row>
    <row r="79" spans="2:8" ht="15" customHeight="1" x14ac:dyDescent="0.15">
      <c r="B79" s="24"/>
      <c r="C79" s="89"/>
      <c r="D79" s="25">
        <v>100</v>
      </c>
      <c r="E79" s="26">
        <v>44</v>
      </c>
      <c r="F79" s="27">
        <v>20.2</v>
      </c>
      <c r="G79" s="27">
        <v>31.2</v>
      </c>
      <c r="H79" s="27">
        <v>4.5999999999999996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387</v>
      </c>
      <c r="F80" s="16">
        <v>146</v>
      </c>
      <c r="G80" s="16">
        <v>402</v>
      </c>
      <c r="H80" s="16">
        <v>73</v>
      </c>
    </row>
    <row r="81" spans="2:8" ht="15" customHeight="1" x14ac:dyDescent="0.15">
      <c r="B81" s="24"/>
      <c r="C81" s="89"/>
      <c r="D81" s="25">
        <v>100</v>
      </c>
      <c r="E81" s="26">
        <v>38.4</v>
      </c>
      <c r="F81" s="27">
        <v>14.5</v>
      </c>
      <c r="G81" s="27">
        <v>39.9</v>
      </c>
      <c r="H81" s="27">
        <v>7.2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122</v>
      </c>
      <c r="F82" s="16">
        <v>60</v>
      </c>
      <c r="G82" s="16">
        <v>350</v>
      </c>
      <c r="H82" s="16">
        <v>70</v>
      </c>
    </row>
    <row r="83" spans="2:8" ht="15" customHeight="1" x14ac:dyDescent="0.15">
      <c r="B83" s="24"/>
      <c r="C83" s="86"/>
      <c r="D83" s="34">
        <v>100</v>
      </c>
      <c r="E83" s="35">
        <v>20.3</v>
      </c>
      <c r="F83" s="36">
        <v>10</v>
      </c>
      <c r="G83" s="36">
        <v>58.1</v>
      </c>
      <c r="H83" s="36">
        <v>11.6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1185</v>
      </c>
      <c r="F84" s="23">
        <v>796</v>
      </c>
      <c r="G84" s="23">
        <v>1368</v>
      </c>
      <c r="H84" s="23">
        <v>78</v>
      </c>
    </row>
    <row r="85" spans="2:8" ht="15" customHeight="1" x14ac:dyDescent="0.15">
      <c r="B85" s="24" t="s">
        <v>475</v>
      </c>
      <c r="C85" s="84"/>
      <c r="D85" s="25">
        <v>100</v>
      </c>
      <c r="E85" s="26">
        <v>34.6</v>
      </c>
      <c r="F85" s="27">
        <v>23.2</v>
      </c>
      <c r="G85" s="27">
        <v>39.9</v>
      </c>
      <c r="H85" s="27">
        <v>2.2999999999999998</v>
      </c>
    </row>
    <row r="86" spans="2:8" ht="15" customHeight="1" x14ac:dyDescent="0.15">
      <c r="B86" s="24" t="s">
        <v>476</v>
      </c>
      <c r="C86" s="82" t="s">
        <v>453</v>
      </c>
      <c r="D86" s="14">
        <v>3344</v>
      </c>
      <c r="E86" s="15">
        <v>1238</v>
      </c>
      <c r="F86" s="16">
        <v>783</v>
      </c>
      <c r="G86" s="16">
        <v>1236</v>
      </c>
      <c r="H86" s="16">
        <v>87</v>
      </c>
    </row>
    <row r="87" spans="2:8" ht="15" customHeight="1" x14ac:dyDescent="0.15">
      <c r="B87" s="24"/>
      <c r="C87" s="84"/>
      <c r="D87" s="25">
        <v>100</v>
      </c>
      <c r="E87" s="26">
        <v>37</v>
      </c>
      <c r="F87" s="27">
        <v>23.4</v>
      </c>
      <c r="G87" s="27">
        <v>37</v>
      </c>
      <c r="H87" s="27">
        <v>2.6</v>
      </c>
    </row>
    <row r="88" spans="2:8" ht="15" customHeight="1" x14ac:dyDescent="0.15">
      <c r="B88" s="24"/>
      <c r="C88" s="83" t="s">
        <v>454</v>
      </c>
      <c r="D88" s="29">
        <v>2063</v>
      </c>
      <c r="E88" s="30">
        <v>804</v>
      </c>
      <c r="F88" s="31">
        <v>464</v>
      </c>
      <c r="G88" s="31">
        <v>745</v>
      </c>
      <c r="H88" s="31">
        <v>50</v>
      </c>
    </row>
    <row r="89" spans="2:8" ht="15" customHeight="1" x14ac:dyDescent="0.15">
      <c r="B89" s="24"/>
      <c r="C89" s="84"/>
      <c r="D89" s="25">
        <v>100</v>
      </c>
      <c r="E89" s="26">
        <v>39</v>
      </c>
      <c r="F89" s="27">
        <v>22.5</v>
      </c>
      <c r="G89" s="27">
        <v>36.1</v>
      </c>
      <c r="H89" s="27">
        <v>2.4</v>
      </c>
    </row>
    <row r="90" spans="2:8" ht="15" customHeight="1" x14ac:dyDescent="0.15">
      <c r="B90" s="24"/>
      <c r="C90" s="82" t="s">
        <v>494</v>
      </c>
      <c r="D90" s="14">
        <v>3201</v>
      </c>
      <c r="E90" s="15">
        <v>1176</v>
      </c>
      <c r="F90" s="16">
        <v>739</v>
      </c>
      <c r="G90" s="16">
        <v>1197</v>
      </c>
      <c r="H90" s="16">
        <v>89</v>
      </c>
    </row>
    <row r="91" spans="2:8" ht="15" customHeight="1" x14ac:dyDescent="0.15">
      <c r="B91" s="24"/>
      <c r="C91" s="84"/>
      <c r="D91" s="25">
        <v>100</v>
      </c>
      <c r="E91" s="26">
        <v>36.700000000000003</v>
      </c>
      <c r="F91" s="27">
        <v>23.1</v>
      </c>
      <c r="G91" s="27">
        <v>37.4</v>
      </c>
      <c r="H91" s="27">
        <v>2.8</v>
      </c>
    </row>
    <row r="92" spans="2:8" ht="15" customHeight="1" x14ac:dyDescent="0.15">
      <c r="B92" s="24"/>
      <c r="C92" s="82" t="s">
        <v>504</v>
      </c>
      <c r="D92" s="14">
        <v>1503</v>
      </c>
      <c r="E92" s="15">
        <v>603</v>
      </c>
      <c r="F92" s="16">
        <v>277</v>
      </c>
      <c r="G92" s="16">
        <v>558</v>
      </c>
      <c r="H92" s="16">
        <v>65</v>
      </c>
    </row>
    <row r="93" spans="2:8" ht="15" customHeight="1" x14ac:dyDescent="0.15">
      <c r="B93" s="24"/>
      <c r="C93" s="84"/>
      <c r="D93" s="25">
        <v>100</v>
      </c>
      <c r="E93" s="26">
        <v>40.1</v>
      </c>
      <c r="F93" s="27">
        <v>18.399999999999999</v>
      </c>
      <c r="G93" s="27">
        <v>37.1</v>
      </c>
      <c r="H93" s="27">
        <v>4.3</v>
      </c>
    </row>
    <row r="94" spans="2:8" ht="15" customHeight="1" x14ac:dyDescent="0.15">
      <c r="B94" s="24"/>
      <c r="C94" s="82" t="s">
        <v>505</v>
      </c>
      <c r="D94" s="14">
        <v>330</v>
      </c>
      <c r="E94" s="15">
        <v>125</v>
      </c>
      <c r="F94" s="16">
        <v>58</v>
      </c>
      <c r="G94" s="16">
        <v>136</v>
      </c>
      <c r="H94" s="16">
        <v>11</v>
      </c>
    </row>
    <row r="95" spans="2:8" ht="15" customHeight="1" x14ac:dyDescent="0.15">
      <c r="B95" s="24"/>
      <c r="C95" s="82"/>
      <c r="D95" s="34">
        <v>100</v>
      </c>
      <c r="E95" s="35">
        <v>37.9</v>
      </c>
      <c r="F95" s="36">
        <v>17.600000000000001</v>
      </c>
      <c r="G95" s="36">
        <v>41.2</v>
      </c>
      <c r="H95" s="36">
        <v>3.3</v>
      </c>
    </row>
    <row r="96" spans="2:8" ht="15" customHeight="1" x14ac:dyDescent="0.15">
      <c r="B96" s="24"/>
      <c r="C96" s="83" t="s">
        <v>437</v>
      </c>
      <c r="D96" s="29">
        <v>359</v>
      </c>
      <c r="E96" s="30">
        <v>107</v>
      </c>
      <c r="F96" s="31">
        <v>52</v>
      </c>
      <c r="G96" s="31">
        <v>175</v>
      </c>
      <c r="H96" s="31">
        <v>25</v>
      </c>
    </row>
    <row r="97" spans="2:8" ht="15" customHeight="1" x14ac:dyDescent="0.15">
      <c r="B97" s="24"/>
      <c r="C97" s="84"/>
      <c r="D97" s="25">
        <v>100</v>
      </c>
      <c r="E97" s="26">
        <v>29.8</v>
      </c>
      <c r="F97" s="27">
        <v>14.5</v>
      </c>
      <c r="G97" s="27">
        <v>48.7</v>
      </c>
      <c r="H97" s="27">
        <v>7</v>
      </c>
    </row>
    <row r="98" spans="2:8" ht="15" customHeight="1" x14ac:dyDescent="0.15">
      <c r="B98" s="24"/>
      <c r="C98" s="82" t="s">
        <v>506</v>
      </c>
      <c r="D98" s="14">
        <v>47</v>
      </c>
      <c r="E98" s="15">
        <v>17</v>
      </c>
      <c r="F98" s="16">
        <v>4</v>
      </c>
      <c r="G98" s="16">
        <v>23</v>
      </c>
      <c r="H98" s="16">
        <v>3</v>
      </c>
    </row>
    <row r="99" spans="2:8" ht="15" customHeight="1" x14ac:dyDescent="0.15">
      <c r="B99" s="24"/>
      <c r="C99" s="84"/>
      <c r="D99" s="25">
        <v>100</v>
      </c>
      <c r="E99" s="26">
        <v>36.200000000000003</v>
      </c>
      <c r="F99" s="27">
        <v>8.5</v>
      </c>
      <c r="G99" s="27">
        <v>48.9</v>
      </c>
      <c r="H99" s="27">
        <v>6.4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24</v>
      </c>
      <c r="F100" s="16">
        <v>9</v>
      </c>
      <c r="G100" s="16">
        <v>18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46.2</v>
      </c>
      <c r="F101" s="19">
        <v>17.3</v>
      </c>
      <c r="G101" s="19">
        <v>34.6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4323" priority="612" rank="1"/>
  </conditionalFormatting>
  <conditionalFormatting sqref="E11:H11">
    <cfRule type="top10" dxfId="4322" priority="613" rank="1"/>
  </conditionalFormatting>
  <conditionalFormatting sqref="E13:H13">
    <cfRule type="top10" dxfId="4321" priority="614" rank="1"/>
  </conditionalFormatting>
  <conditionalFormatting sqref="E15:H15">
    <cfRule type="top10" dxfId="4320" priority="615" rank="1"/>
  </conditionalFormatting>
  <conditionalFormatting sqref="E17:H17">
    <cfRule type="top10" dxfId="4319" priority="616" rank="1"/>
  </conditionalFormatting>
  <conditionalFormatting sqref="E19:H19">
    <cfRule type="top10" dxfId="4318" priority="617" rank="1"/>
  </conditionalFormatting>
  <conditionalFormatting sqref="E21:H21">
    <cfRule type="top10" dxfId="4317" priority="618" rank="1"/>
  </conditionalFormatting>
  <conditionalFormatting sqref="E23:H23">
    <cfRule type="top10" dxfId="4316" priority="619" rank="1"/>
  </conditionalFormatting>
  <conditionalFormatting sqref="E25:H25">
    <cfRule type="top10" dxfId="4315" priority="620" rank="1"/>
  </conditionalFormatting>
  <conditionalFormatting sqref="E27:H27">
    <cfRule type="top10" dxfId="4314" priority="621" rank="1"/>
  </conditionalFormatting>
  <conditionalFormatting sqref="E29:H29">
    <cfRule type="top10" dxfId="4313" priority="622" rank="1"/>
  </conditionalFormatting>
  <conditionalFormatting sqref="E31:H31">
    <cfRule type="top10" dxfId="4312" priority="623" rank="1"/>
  </conditionalFormatting>
  <conditionalFormatting sqref="E33:H33">
    <cfRule type="top10" dxfId="4311" priority="624" rank="1"/>
  </conditionalFormatting>
  <conditionalFormatting sqref="E35:H35">
    <cfRule type="top10" dxfId="4310" priority="625" rank="1"/>
  </conditionalFormatting>
  <conditionalFormatting sqref="E37:H37">
    <cfRule type="top10" dxfId="4309" priority="626" rank="1"/>
  </conditionalFormatting>
  <conditionalFormatting sqref="E39:H39">
    <cfRule type="top10" dxfId="4308" priority="627" rank="1"/>
  </conditionalFormatting>
  <conditionalFormatting sqref="E41:H41">
    <cfRule type="top10" dxfId="4307" priority="628" rank="1"/>
  </conditionalFormatting>
  <conditionalFormatting sqref="E43:H43">
    <cfRule type="top10" dxfId="4306" priority="629" rank="1"/>
  </conditionalFormatting>
  <conditionalFormatting sqref="E45:H45">
    <cfRule type="top10" dxfId="4305" priority="630" rank="1"/>
  </conditionalFormatting>
  <conditionalFormatting sqref="E47:H47">
    <cfRule type="top10" dxfId="4304" priority="631" rank="1"/>
  </conditionalFormatting>
  <conditionalFormatting sqref="E49:H49">
    <cfRule type="top10" dxfId="4303" priority="632" rank="1"/>
  </conditionalFormatting>
  <conditionalFormatting sqref="E51:H51">
    <cfRule type="top10" dxfId="4302" priority="633" rank="1"/>
  </conditionalFormatting>
  <conditionalFormatting sqref="E53:H53">
    <cfRule type="top10" dxfId="4301" priority="634" rank="1"/>
  </conditionalFormatting>
  <conditionalFormatting sqref="E55:H55">
    <cfRule type="top10" dxfId="4300" priority="635" rank="1"/>
  </conditionalFormatting>
  <conditionalFormatting sqref="E57:H57">
    <cfRule type="top10" dxfId="4299" priority="636" rank="1"/>
  </conditionalFormatting>
  <conditionalFormatting sqref="E59:H59">
    <cfRule type="top10" dxfId="4298" priority="637" rank="1"/>
  </conditionalFormatting>
  <conditionalFormatting sqref="E61:H61">
    <cfRule type="top10" dxfId="4297" priority="638" rank="1"/>
  </conditionalFormatting>
  <conditionalFormatting sqref="E63:H63">
    <cfRule type="top10" dxfId="4296" priority="639" rank="1"/>
  </conditionalFormatting>
  <conditionalFormatting sqref="E65:H65">
    <cfRule type="top10" dxfId="4295" priority="640" rank="1"/>
  </conditionalFormatting>
  <conditionalFormatting sqref="E67:H67">
    <cfRule type="top10" dxfId="4294" priority="641" rank="1"/>
  </conditionalFormatting>
  <conditionalFormatting sqref="E69:H69">
    <cfRule type="top10" dxfId="4293" priority="642" rank="1"/>
  </conditionalFormatting>
  <conditionalFormatting sqref="E71:H71">
    <cfRule type="top10" dxfId="4292" priority="643" rank="1"/>
  </conditionalFormatting>
  <conditionalFormatting sqref="E73:H73">
    <cfRule type="top10" dxfId="4291" priority="644" rank="1"/>
  </conditionalFormatting>
  <conditionalFormatting sqref="E75:H75">
    <cfRule type="top10" dxfId="4290" priority="645" rank="1"/>
  </conditionalFormatting>
  <conditionalFormatting sqref="E77:H77">
    <cfRule type="top10" dxfId="4289" priority="646" rank="1"/>
  </conditionalFormatting>
  <conditionalFormatting sqref="E79:H79">
    <cfRule type="top10" dxfId="4288" priority="647" rank="1"/>
  </conditionalFormatting>
  <conditionalFormatting sqref="E81:H81">
    <cfRule type="top10" dxfId="4287" priority="648" rank="1"/>
  </conditionalFormatting>
  <conditionalFormatting sqref="E83:H83">
    <cfRule type="top10" dxfId="4286" priority="649" rank="1"/>
  </conditionalFormatting>
  <conditionalFormatting sqref="E85:H85">
    <cfRule type="top10" dxfId="4285" priority="650" rank="1"/>
  </conditionalFormatting>
  <conditionalFormatting sqref="E87:H87">
    <cfRule type="top10" dxfId="4284" priority="651" rank="1"/>
  </conditionalFormatting>
  <conditionalFormatting sqref="E89:H89">
    <cfRule type="top10" dxfId="4283" priority="652" rank="1"/>
  </conditionalFormatting>
  <conditionalFormatting sqref="E91:H91">
    <cfRule type="top10" dxfId="4282" priority="653" rank="1"/>
  </conditionalFormatting>
  <conditionalFormatting sqref="E93:H93">
    <cfRule type="top10" dxfId="4281" priority="654" rank="1"/>
  </conditionalFormatting>
  <conditionalFormatting sqref="E95:H95">
    <cfRule type="top10" dxfId="4280" priority="655" rank="1"/>
  </conditionalFormatting>
  <conditionalFormatting sqref="E97:H97">
    <cfRule type="top10" dxfId="4279" priority="656" rank="1"/>
  </conditionalFormatting>
  <conditionalFormatting sqref="E99:H99">
    <cfRule type="top10" dxfId="4278" priority="657" rank="1"/>
  </conditionalFormatting>
  <conditionalFormatting sqref="E101:H101">
    <cfRule type="top10" dxfId="4277" priority="65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614</v>
      </c>
    </row>
    <row r="4" spans="2:24" x14ac:dyDescent="0.15">
      <c r="B4" s="1" t="s">
        <v>615</v>
      </c>
    </row>
    <row r="5" spans="2:24" x14ac:dyDescent="0.15">
      <c r="B5" s="3"/>
      <c r="C5" s="3"/>
      <c r="D5" s="3"/>
      <c r="E5" s="3"/>
      <c r="F5" s="3"/>
      <c r="G5" s="3"/>
      <c r="H5" s="3"/>
      <c r="I5" s="3"/>
    </row>
    <row r="6" spans="2:24" ht="3.75" customHeight="1" x14ac:dyDescent="0.15">
      <c r="B6" s="56"/>
      <c r="C6" s="38"/>
      <c r="D6" s="57"/>
      <c r="E6" s="39"/>
      <c r="F6" s="56"/>
      <c r="G6" s="40"/>
      <c r="H6" s="57"/>
      <c r="I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375</v>
      </c>
      <c r="F7" s="69" t="s">
        <v>376</v>
      </c>
      <c r="G7" s="69" t="s">
        <v>377</v>
      </c>
      <c r="H7" s="69" t="s">
        <v>378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9438</v>
      </c>
      <c r="F8" s="16">
        <v>4530</v>
      </c>
      <c r="G8" s="16">
        <v>865</v>
      </c>
      <c r="H8" s="16">
        <v>506</v>
      </c>
      <c r="I8" s="16">
        <v>583</v>
      </c>
    </row>
    <row r="9" spans="2:24" ht="15" customHeight="1" x14ac:dyDescent="0.15">
      <c r="B9" s="93"/>
      <c r="C9" s="91"/>
      <c r="D9" s="17">
        <v>100</v>
      </c>
      <c r="E9" s="18">
        <v>59.3</v>
      </c>
      <c r="F9" s="19">
        <v>28.5</v>
      </c>
      <c r="G9" s="19">
        <v>5.4</v>
      </c>
      <c r="H9" s="19">
        <v>3.2</v>
      </c>
      <c r="I9" s="19">
        <v>3.7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2675</v>
      </c>
      <c r="F10" s="23">
        <v>1578</v>
      </c>
      <c r="G10" s="23">
        <v>325</v>
      </c>
      <c r="H10" s="23">
        <v>187</v>
      </c>
      <c r="I10" s="23">
        <v>180</v>
      </c>
    </row>
    <row r="11" spans="2:24" ht="15" customHeight="1" x14ac:dyDescent="0.15">
      <c r="B11" s="24"/>
      <c r="C11" s="89"/>
      <c r="D11" s="25">
        <v>100</v>
      </c>
      <c r="E11" s="26">
        <v>54.1</v>
      </c>
      <c r="F11" s="27">
        <v>31.9</v>
      </c>
      <c r="G11" s="27">
        <v>6.6</v>
      </c>
      <c r="H11" s="27">
        <v>3.8</v>
      </c>
      <c r="I11" s="27">
        <v>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6698</v>
      </c>
      <c r="F12" s="16">
        <v>2903</v>
      </c>
      <c r="G12" s="16">
        <v>534</v>
      </c>
      <c r="H12" s="16">
        <v>314</v>
      </c>
      <c r="I12" s="16">
        <v>393</v>
      </c>
    </row>
    <row r="13" spans="2:24" ht="15" customHeight="1" x14ac:dyDescent="0.15">
      <c r="B13" s="28"/>
      <c r="C13" s="91"/>
      <c r="D13" s="17">
        <v>100</v>
      </c>
      <c r="E13" s="18">
        <v>61.8</v>
      </c>
      <c r="F13" s="19">
        <v>26.8</v>
      </c>
      <c r="G13" s="19">
        <v>4.9000000000000004</v>
      </c>
      <c r="H13" s="19">
        <v>2.9</v>
      </c>
      <c r="I13" s="19">
        <v>3.6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182</v>
      </c>
      <c r="F14" s="23">
        <v>110</v>
      </c>
      <c r="G14" s="23">
        <v>23</v>
      </c>
      <c r="H14" s="23">
        <v>17</v>
      </c>
      <c r="I14" s="23">
        <v>21</v>
      </c>
    </row>
    <row r="15" spans="2:24" ht="15" customHeight="1" x14ac:dyDescent="0.15">
      <c r="B15" s="24"/>
      <c r="C15" s="84"/>
      <c r="D15" s="25">
        <v>100</v>
      </c>
      <c r="E15" s="26">
        <v>51.6</v>
      </c>
      <c r="F15" s="27">
        <v>31.2</v>
      </c>
      <c r="G15" s="27">
        <v>6.5</v>
      </c>
      <c r="H15" s="27">
        <v>4.8</v>
      </c>
      <c r="I15" s="27">
        <v>5.9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350</v>
      </c>
      <c r="F16" s="31">
        <v>179</v>
      </c>
      <c r="G16" s="31">
        <v>39</v>
      </c>
      <c r="H16" s="31">
        <v>29</v>
      </c>
      <c r="I16" s="31">
        <v>23</v>
      </c>
    </row>
    <row r="17" spans="2:9" ht="15" customHeight="1" x14ac:dyDescent="0.15">
      <c r="B17" s="24"/>
      <c r="C17" s="84"/>
      <c r="D17" s="25">
        <v>100</v>
      </c>
      <c r="E17" s="26">
        <v>56.5</v>
      </c>
      <c r="F17" s="27">
        <v>28.9</v>
      </c>
      <c r="G17" s="27">
        <v>6.3</v>
      </c>
      <c r="H17" s="27">
        <v>4.7</v>
      </c>
      <c r="I17" s="27">
        <v>3.7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529</v>
      </c>
      <c r="F18" s="16">
        <v>273</v>
      </c>
      <c r="G18" s="16">
        <v>54</v>
      </c>
      <c r="H18" s="16">
        <v>27</v>
      </c>
      <c r="I18" s="16">
        <v>39</v>
      </c>
    </row>
    <row r="19" spans="2:9" ht="15" customHeight="1" x14ac:dyDescent="0.15">
      <c r="B19" s="24"/>
      <c r="C19" s="84"/>
      <c r="D19" s="25">
        <v>100</v>
      </c>
      <c r="E19" s="26">
        <v>57.4</v>
      </c>
      <c r="F19" s="27">
        <v>29.6</v>
      </c>
      <c r="G19" s="27">
        <v>5.9</v>
      </c>
      <c r="H19" s="27">
        <v>2.9</v>
      </c>
      <c r="I19" s="27">
        <v>4.2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918</v>
      </c>
      <c r="F20" s="16">
        <v>474</v>
      </c>
      <c r="G20" s="16">
        <v>109</v>
      </c>
      <c r="H20" s="16">
        <v>60</v>
      </c>
      <c r="I20" s="16">
        <v>55</v>
      </c>
    </row>
    <row r="21" spans="2:9" ht="15" customHeight="1" x14ac:dyDescent="0.15">
      <c r="B21" s="24"/>
      <c r="C21" s="84"/>
      <c r="D21" s="25">
        <v>100</v>
      </c>
      <c r="E21" s="26">
        <v>56.8</v>
      </c>
      <c r="F21" s="27">
        <v>29.3</v>
      </c>
      <c r="G21" s="27">
        <v>6.7</v>
      </c>
      <c r="H21" s="27">
        <v>3.7</v>
      </c>
      <c r="I21" s="27">
        <v>3.4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1811</v>
      </c>
      <c r="F22" s="16">
        <v>936</v>
      </c>
      <c r="G22" s="16">
        <v>191</v>
      </c>
      <c r="H22" s="16">
        <v>104</v>
      </c>
      <c r="I22" s="16">
        <v>98</v>
      </c>
    </row>
    <row r="23" spans="2:9" ht="15" customHeight="1" x14ac:dyDescent="0.15">
      <c r="B23" s="24"/>
      <c r="C23" s="84"/>
      <c r="D23" s="25">
        <v>100</v>
      </c>
      <c r="E23" s="26">
        <v>57.7</v>
      </c>
      <c r="F23" s="27">
        <v>29.8</v>
      </c>
      <c r="G23" s="27">
        <v>6.1</v>
      </c>
      <c r="H23" s="27">
        <v>3.3</v>
      </c>
      <c r="I23" s="27">
        <v>3.1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2677</v>
      </c>
      <c r="F24" s="16">
        <v>1323</v>
      </c>
      <c r="G24" s="16">
        <v>231</v>
      </c>
      <c r="H24" s="16">
        <v>121</v>
      </c>
      <c r="I24" s="16">
        <v>154</v>
      </c>
    </row>
    <row r="25" spans="2:9" ht="15" customHeight="1" x14ac:dyDescent="0.15">
      <c r="B25" s="24"/>
      <c r="C25" s="84"/>
      <c r="D25" s="25">
        <v>100</v>
      </c>
      <c r="E25" s="26">
        <v>59.4</v>
      </c>
      <c r="F25" s="27">
        <v>29.4</v>
      </c>
      <c r="G25" s="27">
        <v>5.0999999999999996</v>
      </c>
      <c r="H25" s="27">
        <v>2.7</v>
      </c>
      <c r="I25" s="27">
        <v>3.4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2794</v>
      </c>
      <c r="F26" s="16">
        <v>1136</v>
      </c>
      <c r="G26" s="16">
        <v>196</v>
      </c>
      <c r="H26" s="16">
        <v>135</v>
      </c>
      <c r="I26" s="16">
        <v>177</v>
      </c>
    </row>
    <row r="27" spans="2:9" ht="15" customHeight="1" x14ac:dyDescent="0.15">
      <c r="B27" s="28"/>
      <c r="C27" s="85"/>
      <c r="D27" s="17">
        <v>100</v>
      </c>
      <c r="E27" s="18">
        <v>63</v>
      </c>
      <c r="F27" s="19">
        <v>25.6</v>
      </c>
      <c r="G27" s="19">
        <v>4.4000000000000004</v>
      </c>
      <c r="H27" s="19">
        <v>3</v>
      </c>
      <c r="I27" s="19">
        <v>4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3327</v>
      </c>
      <c r="F28" s="16">
        <v>1719</v>
      </c>
      <c r="G28" s="16">
        <v>339</v>
      </c>
      <c r="H28" s="16">
        <v>164</v>
      </c>
      <c r="I28" s="16">
        <v>117</v>
      </c>
    </row>
    <row r="29" spans="2:9" ht="15" customHeight="1" x14ac:dyDescent="0.15">
      <c r="B29" s="24"/>
      <c r="C29" s="84"/>
      <c r="D29" s="25">
        <v>100</v>
      </c>
      <c r="E29" s="26">
        <v>58.7</v>
      </c>
      <c r="F29" s="27">
        <v>30.3</v>
      </c>
      <c r="G29" s="27">
        <v>6</v>
      </c>
      <c r="H29" s="27">
        <v>2.9</v>
      </c>
      <c r="I29" s="27">
        <v>2.1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2342</v>
      </c>
      <c r="F30" s="16">
        <v>1116</v>
      </c>
      <c r="G30" s="16">
        <v>238</v>
      </c>
      <c r="H30" s="16">
        <v>132</v>
      </c>
      <c r="I30" s="16">
        <v>96</v>
      </c>
    </row>
    <row r="31" spans="2:9" ht="15" customHeight="1" x14ac:dyDescent="0.15">
      <c r="B31" s="24"/>
      <c r="C31" s="84"/>
      <c r="D31" s="25">
        <v>100</v>
      </c>
      <c r="E31" s="26">
        <v>59.7</v>
      </c>
      <c r="F31" s="27">
        <v>28.4</v>
      </c>
      <c r="G31" s="27">
        <v>6.1</v>
      </c>
      <c r="H31" s="27">
        <v>3.4</v>
      </c>
      <c r="I31" s="27">
        <v>2.4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174</v>
      </c>
      <c r="F32" s="31">
        <v>91</v>
      </c>
      <c r="G32" s="31">
        <v>17</v>
      </c>
      <c r="H32" s="31">
        <v>15</v>
      </c>
      <c r="I32" s="31">
        <v>9</v>
      </c>
    </row>
    <row r="33" spans="2:9" ht="15" customHeight="1" x14ac:dyDescent="0.15">
      <c r="B33" s="24"/>
      <c r="C33" s="84"/>
      <c r="D33" s="25">
        <v>100</v>
      </c>
      <c r="E33" s="26">
        <v>56.9</v>
      </c>
      <c r="F33" s="27">
        <v>29.7</v>
      </c>
      <c r="G33" s="27">
        <v>5.6</v>
      </c>
      <c r="H33" s="27">
        <v>4.9000000000000004</v>
      </c>
      <c r="I33" s="27">
        <v>2.9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1939</v>
      </c>
      <c r="F34" s="16">
        <v>819</v>
      </c>
      <c r="G34" s="16">
        <v>136</v>
      </c>
      <c r="H34" s="16">
        <v>82</v>
      </c>
      <c r="I34" s="16">
        <v>66</v>
      </c>
    </row>
    <row r="35" spans="2:9" ht="15" customHeight="1" x14ac:dyDescent="0.15">
      <c r="B35" s="24"/>
      <c r="C35" s="84"/>
      <c r="D35" s="25">
        <v>100</v>
      </c>
      <c r="E35" s="26">
        <v>63.7</v>
      </c>
      <c r="F35" s="27">
        <v>26.9</v>
      </c>
      <c r="G35" s="27">
        <v>4.5</v>
      </c>
      <c r="H35" s="27">
        <v>2.7</v>
      </c>
      <c r="I35" s="27">
        <v>2.2000000000000002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1429</v>
      </c>
      <c r="F36" s="16">
        <v>702</v>
      </c>
      <c r="G36" s="16">
        <v>121</v>
      </c>
      <c r="H36" s="16">
        <v>99</v>
      </c>
      <c r="I36" s="16">
        <v>58</v>
      </c>
    </row>
    <row r="37" spans="2:9" ht="15" customHeight="1" x14ac:dyDescent="0.15">
      <c r="B37" s="33"/>
      <c r="C37" s="82"/>
      <c r="D37" s="34">
        <v>100</v>
      </c>
      <c r="E37" s="35">
        <v>59.3</v>
      </c>
      <c r="F37" s="36">
        <v>29.1</v>
      </c>
      <c r="G37" s="36">
        <v>5</v>
      </c>
      <c r="H37" s="36">
        <v>4.0999999999999996</v>
      </c>
      <c r="I37" s="36">
        <v>2.4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443</v>
      </c>
      <c r="F38" s="23">
        <v>538</v>
      </c>
      <c r="G38" s="23">
        <v>158</v>
      </c>
      <c r="H38" s="23">
        <v>89</v>
      </c>
      <c r="I38" s="23">
        <v>30</v>
      </c>
    </row>
    <row r="39" spans="2:9" ht="15" customHeight="1" x14ac:dyDescent="0.15">
      <c r="B39" s="24"/>
      <c r="C39" s="89"/>
      <c r="D39" s="25">
        <v>100</v>
      </c>
      <c r="E39" s="26">
        <v>35.200000000000003</v>
      </c>
      <c r="F39" s="27">
        <v>42.8</v>
      </c>
      <c r="G39" s="27">
        <v>12.6</v>
      </c>
      <c r="H39" s="27">
        <v>7.1</v>
      </c>
      <c r="I39" s="27">
        <v>2.4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758</v>
      </c>
      <c r="F40" s="16">
        <v>468</v>
      </c>
      <c r="G40" s="16">
        <v>76</v>
      </c>
      <c r="H40" s="16">
        <v>19</v>
      </c>
      <c r="I40" s="16">
        <v>38</v>
      </c>
    </row>
    <row r="41" spans="2:9" ht="15" customHeight="1" x14ac:dyDescent="0.15">
      <c r="B41" s="24"/>
      <c r="C41" s="89"/>
      <c r="D41" s="25">
        <v>100</v>
      </c>
      <c r="E41" s="26">
        <v>55.8</v>
      </c>
      <c r="F41" s="27">
        <v>34.4</v>
      </c>
      <c r="G41" s="27">
        <v>5.6</v>
      </c>
      <c r="H41" s="27">
        <v>1.4</v>
      </c>
      <c r="I41" s="27">
        <v>2.8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8000</v>
      </c>
      <c r="F42" s="16">
        <v>3380</v>
      </c>
      <c r="G42" s="16">
        <v>612</v>
      </c>
      <c r="H42" s="16">
        <v>383</v>
      </c>
      <c r="I42" s="16">
        <v>261</v>
      </c>
    </row>
    <row r="43" spans="2:9" ht="15" customHeight="1" x14ac:dyDescent="0.15">
      <c r="B43" s="28"/>
      <c r="C43" s="91"/>
      <c r="D43" s="17">
        <v>100</v>
      </c>
      <c r="E43" s="18">
        <v>63.3</v>
      </c>
      <c r="F43" s="19">
        <v>26.7</v>
      </c>
      <c r="G43" s="19">
        <v>4.8</v>
      </c>
      <c r="H43" s="19">
        <v>3</v>
      </c>
      <c r="I43" s="19">
        <v>2.1</v>
      </c>
    </row>
    <row r="44" spans="2:9" ht="15" customHeight="1" x14ac:dyDescent="0.15">
      <c r="B44" s="20" t="s">
        <v>70</v>
      </c>
      <c r="C44" s="88" t="s">
        <v>507</v>
      </c>
      <c r="D44" s="21">
        <v>567</v>
      </c>
      <c r="E44" s="22">
        <v>238</v>
      </c>
      <c r="F44" s="23">
        <v>166</v>
      </c>
      <c r="G44" s="23">
        <v>83</v>
      </c>
      <c r="H44" s="23">
        <v>73</v>
      </c>
      <c r="I44" s="23">
        <v>7</v>
      </c>
    </row>
    <row r="45" spans="2:9" ht="15" customHeight="1" x14ac:dyDescent="0.15">
      <c r="B45" s="24"/>
      <c r="C45" s="89"/>
      <c r="D45" s="25">
        <v>100</v>
      </c>
      <c r="E45" s="26">
        <v>42</v>
      </c>
      <c r="F45" s="27">
        <v>29.3</v>
      </c>
      <c r="G45" s="27">
        <v>14.6</v>
      </c>
      <c r="H45" s="27">
        <v>12.9</v>
      </c>
      <c r="I45" s="27">
        <v>1.2</v>
      </c>
    </row>
    <row r="46" spans="2:9" ht="15" customHeight="1" x14ac:dyDescent="0.15">
      <c r="B46" s="24"/>
      <c r="C46" s="86" t="s">
        <v>508</v>
      </c>
      <c r="D46" s="14">
        <v>8280</v>
      </c>
      <c r="E46" s="15">
        <v>4356</v>
      </c>
      <c r="F46" s="16">
        <v>2874</v>
      </c>
      <c r="G46" s="16">
        <v>598</v>
      </c>
      <c r="H46" s="16">
        <v>294</v>
      </c>
      <c r="I46" s="16">
        <v>158</v>
      </c>
    </row>
    <row r="47" spans="2:9" ht="15" customHeight="1" x14ac:dyDescent="0.15">
      <c r="B47" s="24"/>
      <c r="C47" s="89"/>
      <c r="D47" s="25">
        <v>100</v>
      </c>
      <c r="E47" s="26">
        <v>52.6</v>
      </c>
      <c r="F47" s="27">
        <v>34.700000000000003</v>
      </c>
      <c r="G47" s="27">
        <v>7.2</v>
      </c>
      <c r="H47" s="27">
        <v>3.6</v>
      </c>
      <c r="I47" s="27">
        <v>1.9</v>
      </c>
    </row>
    <row r="48" spans="2:9" ht="15" customHeight="1" x14ac:dyDescent="0.15">
      <c r="B48" s="24"/>
      <c r="C48" s="86" t="s">
        <v>450</v>
      </c>
      <c r="D48" s="14">
        <v>4863</v>
      </c>
      <c r="E48" s="15">
        <v>3358</v>
      </c>
      <c r="F48" s="16">
        <v>1188</v>
      </c>
      <c r="G48" s="16">
        <v>145</v>
      </c>
      <c r="H48" s="16">
        <v>83</v>
      </c>
      <c r="I48" s="16">
        <v>89</v>
      </c>
    </row>
    <row r="49" spans="2:9" ht="15" customHeight="1" x14ac:dyDescent="0.15">
      <c r="B49" s="24"/>
      <c r="C49" s="89"/>
      <c r="D49" s="25">
        <v>100</v>
      </c>
      <c r="E49" s="26">
        <v>69.099999999999994</v>
      </c>
      <c r="F49" s="27">
        <v>24.4</v>
      </c>
      <c r="G49" s="27">
        <v>3</v>
      </c>
      <c r="H49" s="27">
        <v>1.7</v>
      </c>
      <c r="I49" s="27">
        <v>1.8</v>
      </c>
    </row>
    <row r="50" spans="2:9" ht="15" customHeight="1" x14ac:dyDescent="0.15">
      <c r="B50" s="24"/>
      <c r="C50" s="86" t="s">
        <v>451</v>
      </c>
      <c r="D50" s="14">
        <v>1583</v>
      </c>
      <c r="E50" s="15">
        <v>1267</v>
      </c>
      <c r="F50" s="16">
        <v>195</v>
      </c>
      <c r="G50" s="16">
        <v>26</v>
      </c>
      <c r="H50" s="16">
        <v>46</v>
      </c>
      <c r="I50" s="16">
        <v>49</v>
      </c>
    </row>
    <row r="51" spans="2:9" ht="15" customHeight="1" x14ac:dyDescent="0.15">
      <c r="B51" s="28"/>
      <c r="C51" s="91"/>
      <c r="D51" s="17">
        <v>100</v>
      </c>
      <c r="E51" s="18">
        <v>80</v>
      </c>
      <c r="F51" s="19">
        <v>12.3</v>
      </c>
      <c r="G51" s="19">
        <v>1.6</v>
      </c>
      <c r="H51" s="19">
        <v>2.9</v>
      </c>
      <c r="I51" s="19">
        <v>3.1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1551</v>
      </c>
      <c r="F52" s="23">
        <v>929</v>
      </c>
      <c r="G52" s="23">
        <v>202</v>
      </c>
      <c r="H52" s="23">
        <v>102</v>
      </c>
      <c r="I52" s="23">
        <v>197</v>
      </c>
    </row>
    <row r="53" spans="2:9" ht="15" customHeight="1" x14ac:dyDescent="0.15">
      <c r="B53" s="24"/>
      <c r="C53" s="84"/>
      <c r="D53" s="25">
        <v>100</v>
      </c>
      <c r="E53" s="26">
        <v>52</v>
      </c>
      <c r="F53" s="27">
        <v>31.2</v>
      </c>
      <c r="G53" s="27">
        <v>6.8</v>
      </c>
      <c r="H53" s="27">
        <v>3.4</v>
      </c>
      <c r="I53" s="27">
        <v>6.6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1133</v>
      </c>
      <c r="F54" s="31">
        <v>626</v>
      </c>
      <c r="G54" s="31">
        <v>109</v>
      </c>
      <c r="H54" s="31">
        <v>45</v>
      </c>
      <c r="I54" s="31">
        <v>33</v>
      </c>
    </row>
    <row r="55" spans="2:9" ht="15" customHeight="1" x14ac:dyDescent="0.15">
      <c r="B55" s="24"/>
      <c r="C55" s="84"/>
      <c r="D55" s="25">
        <v>100</v>
      </c>
      <c r="E55" s="26">
        <v>58.2</v>
      </c>
      <c r="F55" s="27">
        <v>32.200000000000003</v>
      </c>
      <c r="G55" s="27">
        <v>5.6</v>
      </c>
      <c r="H55" s="27">
        <v>2.2999999999999998</v>
      </c>
      <c r="I55" s="27">
        <v>1.7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526</v>
      </c>
      <c r="F56" s="16">
        <v>225</v>
      </c>
      <c r="G56" s="16">
        <v>43</v>
      </c>
      <c r="H56" s="16">
        <v>21</v>
      </c>
      <c r="I56" s="16">
        <v>39</v>
      </c>
    </row>
    <row r="57" spans="2:9" ht="15" customHeight="1" x14ac:dyDescent="0.15">
      <c r="B57" s="24"/>
      <c r="C57" s="84"/>
      <c r="D57" s="25">
        <v>100</v>
      </c>
      <c r="E57" s="26">
        <v>61.6</v>
      </c>
      <c r="F57" s="27">
        <v>26.3</v>
      </c>
      <c r="G57" s="27">
        <v>5</v>
      </c>
      <c r="H57" s="27">
        <v>2.5</v>
      </c>
      <c r="I57" s="27">
        <v>4.5999999999999996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765</v>
      </c>
      <c r="F58" s="16">
        <v>423</v>
      </c>
      <c r="G58" s="16">
        <v>60</v>
      </c>
      <c r="H58" s="16">
        <v>33</v>
      </c>
      <c r="I58" s="16">
        <v>30</v>
      </c>
    </row>
    <row r="59" spans="2:9" ht="15" customHeight="1" x14ac:dyDescent="0.15">
      <c r="B59" s="24"/>
      <c r="C59" s="84"/>
      <c r="D59" s="25">
        <v>100</v>
      </c>
      <c r="E59" s="26">
        <v>58.4</v>
      </c>
      <c r="F59" s="27">
        <v>32.299999999999997</v>
      </c>
      <c r="G59" s="27">
        <v>4.5999999999999996</v>
      </c>
      <c r="H59" s="27">
        <v>2.5</v>
      </c>
      <c r="I59" s="27">
        <v>2.2999999999999998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1082</v>
      </c>
      <c r="F60" s="16">
        <v>509</v>
      </c>
      <c r="G60" s="16">
        <v>55</v>
      </c>
      <c r="H60" s="16">
        <v>44</v>
      </c>
      <c r="I60" s="16">
        <v>93</v>
      </c>
    </row>
    <row r="61" spans="2:9" ht="15" customHeight="1" x14ac:dyDescent="0.15">
      <c r="B61" s="24"/>
      <c r="C61" s="84"/>
      <c r="D61" s="25">
        <v>100</v>
      </c>
      <c r="E61" s="26">
        <v>60.7</v>
      </c>
      <c r="F61" s="27">
        <v>28.5</v>
      </c>
      <c r="G61" s="27">
        <v>3.1</v>
      </c>
      <c r="H61" s="27">
        <v>2.5</v>
      </c>
      <c r="I61" s="27">
        <v>5.2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685</v>
      </c>
      <c r="F62" s="16">
        <v>391</v>
      </c>
      <c r="G62" s="16">
        <v>83</v>
      </c>
      <c r="H62" s="16">
        <v>55</v>
      </c>
      <c r="I62" s="16">
        <v>20</v>
      </c>
    </row>
    <row r="63" spans="2:9" ht="15" customHeight="1" x14ac:dyDescent="0.15">
      <c r="B63" s="24"/>
      <c r="C63" s="84"/>
      <c r="D63" s="25">
        <v>100</v>
      </c>
      <c r="E63" s="26">
        <v>55.5</v>
      </c>
      <c r="F63" s="27">
        <v>31.7</v>
      </c>
      <c r="G63" s="27">
        <v>6.7</v>
      </c>
      <c r="H63" s="27">
        <v>4.5</v>
      </c>
      <c r="I63" s="27">
        <v>1.6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1359</v>
      </c>
      <c r="F64" s="16">
        <v>637</v>
      </c>
      <c r="G64" s="16">
        <v>125</v>
      </c>
      <c r="H64" s="16">
        <v>70</v>
      </c>
      <c r="I64" s="16">
        <v>62</v>
      </c>
    </row>
    <row r="65" spans="2:9" ht="15" customHeight="1" x14ac:dyDescent="0.15">
      <c r="B65" s="24"/>
      <c r="C65" s="84"/>
      <c r="D65" s="25">
        <v>100</v>
      </c>
      <c r="E65" s="26">
        <v>60.3</v>
      </c>
      <c r="F65" s="27">
        <v>28.3</v>
      </c>
      <c r="G65" s="27">
        <v>5.5</v>
      </c>
      <c r="H65" s="27">
        <v>3.1</v>
      </c>
      <c r="I65" s="27">
        <v>2.8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780</v>
      </c>
      <c r="F66" s="16">
        <v>281</v>
      </c>
      <c r="G66" s="16">
        <v>61</v>
      </c>
      <c r="H66" s="16">
        <v>45</v>
      </c>
      <c r="I66" s="16">
        <v>42</v>
      </c>
    </row>
    <row r="67" spans="2:9" ht="15" customHeight="1" x14ac:dyDescent="0.15">
      <c r="B67" s="24"/>
      <c r="C67" s="84"/>
      <c r="D67" s="25">
        <v>100</v>
      </c>
      <c r="E67" s="26">
        <v>64.5</v>
      </c>
      <c r="F67" s="27">
        <v>23.2</v>
      </c>
      <c r="G67" s="27">
        <v>5</v>
      </c>
      <c r="H67" s="27">
        <v>3.7</v>
      </c>
      <c r="I67" s="27">
        <v>3.5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1557</v>
      </c>
      <c r="F68" s="16">
        <v>509</v>
      </c>
      <c r="G68" s="16">
        <v>127</v>
      </c>
      <c r="H68" s="16">
        <v>91</v>
      </c>
      <c r="I68" s="16">
        <v>67</v>
      </c>
    </row>
    <row r="69" spans="2:9" ht="15" customHeight="1" x14ac:dyDescent="0.15">
      <c r="B69" s="28"/>
      <c r="C69" s="85"/>
      <c r="D69" s="17">
        <v>100</v>
      </c>
      <c r="E69" s="18">
        <v>66.2</v>
      </c>
      <c r="F69" s="19">
        <v>21.7</v>
      </c>
      <c r="G69" s="19">
        <v>5.4</v>
      </c>
      <c r="H69" s="19">
        <v>3.9</v>
      </c>
      <c r="I69" s="19">
        <v>2.8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1447</v>
      </c>
      <c r="F70" s="23">
        <v>973</v>
      </c>
      <c r="G70" s="23">
        <v>183</v>
      </c>
      <c r="H70" s="23">
        <v>74</v>
      </c>
      <c r="I70" s="23">
        <v>73</v>
      </c>
    </row>
    <row r="71" spans="2:9" ht="15" customHeight="1" x14ac:dyDescent="0.15">
      <c r="B71" s="24"/>
      <c r="C71" s="89"/>
      <c r="D71" s="25">
        <v>100</v>
      </c>
      <c r="E71" s="26">
        <v>52.6</v>
      </c>
      <c r="F71" s="27">
        <v>35.4</v>
      </c>
      <c r="G71" s="27">
        <v>6.7</v>
      </c>
      <c r="H71" s="27">
        <v>2.7</v>
      </c>
      <c r="I71" s="27">
        <v>2.7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1890</v>
      </c>
      <c r="F72" s="16">
        <v>854</v>
      </c>
      <c r="G72" s="16">
        <v>128</v>
      </c>
      <c r="H72" s="16">
        <v>55</v>
      </c>
      <c r="I72" s="16">
        <v>73</v>
      </c>
    </row>
    <row r="73" spans="2:9" ht="15" customHeight="1" x14ac:dyDescent="0.15">
      <c r="B73" s="24"/>
      <c r="C73" s="89"/>
      <c r="D73" s="25">
        <v>100</v>
      </c>
      <c r="E73" s="26">
        <v>63</v>
      </c>
      <c r="F73" s="27">
        <v>28.5</v>
      </c>
      <c r="G73" s="27">
        <v>4.3</v>
      </c>
      <c r="H73" s="27">
        <v>1.8</v>
      </c>
      <c r="I73" s="27">
        <v>2.4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2028</v>
      </c>
      <c r="F74" s="16">
        <v>1320</v>
      </c>
      <c r="G74" s="16">
        <v>284</v>
      </c>
      <c r="H74" s="16">
        <v>118</v>
      </c>
      <c r="I74" s="16">
        <v>91</v>
      </c>
    </row>
    <row r="75" spans="2:9" ht="15" customHeight="1" x14ac:dyDescent="0.15">
      <c r="B75" s="24"/>
      <c r="C75" s="89"/>
      <c r="D75" s="25">
        <v>100</v>
      </c>
      <c r="E75" s="26">
        <v>52.8</v>
      </c>
      <c r="F75" s="27">
        <v>34.4</v>
      </c>
      <c r="G75" s="27">
        <v>7.4</v>
      </c>
      <c r="H75" s="27">
        <v>3.1</v>
      </c>
      <c r="I75" s="27">
        <v>2.4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1807</v>
      </c>
      <c r="F76" s="16">
        <v>755</v>
      </c>
      <c r="G76" s="16">
        <v>126</v>
      </c>
      <c r="H76" s="16">
        <v>56</v>
      </c>
      <c r="I76" s="16">
        <v>73</v>
      </c>
    </row>
    <row r="77" spans="2:9" ht="15" customHeight="1" x14ac:dyDescent="0.15">
      <c r="B77" s="24"/>
      <c r="C77" s="89"/>
      <c r="D77" s="25">
        <v>100</v>
      </c>
      <c r="E77" s="26">
        <v>64.099999999999994</v>
      </c>
      <c r="F77" s="27">
        <v>26.8</v>
      </c>
      <c r="G77" s="27">
        <v>4.5</v>
      </c>
      <c r="H77" s="27">
        <v>2</v>
      </c>
      <c r="I77" s="27">
        <v>2.6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1138</v>
      </c>
      <c r="F78" s="16">
        <v>317</v>
      </c>
      <c r="G78" s="16">
        <v>54</v>
      </c>
      <c r="H78" s="16">
        <v>36</v>
      </c>
      <c r="I78" s="16">
        <v>78</v>
      </c>
    </row>
    <row r="79" spans="2:9" ht="15" customHeight="1" x14ac:dyDescent="0.15">
      <c r="B79" s="24"/>
      <c r="C79" s="89"/>
      <c r="D79" s="25">
        <v>100</v>
      </c>
      <c r="E79" s="26">
        <v>70.099999999999994</v>
      </c>
      <c r="F79" s="27">
        <v>19.5</v>
      </c>
      <c r="G79" s="27">
        <v>3.3</v>
      </c>
      <c r="H79" s="27">
        <v>2.2000000000000002</v>
      </c>
      <c r="I79" s="27">
        <v>4.8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670</v>
      </c>
      <c r="F80" s="16">
        <v>159</v>
      </c>
      <c r="G80" s="16">
        <v>37</v>
      </c>
      <c r="H80" s="16">
        <v>53</v>
      </c>
      <c r="I80" s="16">
        <v>89</v>
      </c>
    </row>
    <row r="81" spans="2:9" ht="15" customHeight="1" x14ac:dyDescent="0.15">
      <c r="B81" s="24"/>
      <c r="C81" s="89"/>
      <c r="D81" s="25">
        <v>100</v>
      </c>
      <c r="E81" s="26">
        <v>66.5</v>
      </c>
      <c r="F81" s="27">
        <v>15.8</v>
      </c>
      <c r="G81" s="27">
        <v>3.7</v>
      </c>
      <c r="H81" s="27">
        <v>5.3</v>
      </c>
      <c r="I81" s="27">
        <v>8.8000000000000007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306</v>
      </c>
      <c r="F82" s="16">
        <v>68</v>
      </c>
      <c r="G82" s="16">
        <v>36</v>
      </c>
      <c r="H82" s="16">
        <v>102</v>
      </c>
      <c r="I82" s="16">
        <v>90</v>
      </c>
    </row>
    <row r="83" spans="2:9" ht="15" customHeight="1" x14ac:dyDescent="0.15">
      <c r="B83" s="24"/>
      <c r="C83" s="86"/>
      <c r="D83" s="34">
        <v>100</v>
      </c>
      <c r="E83" s="35">
        <v>50.8</v>
      </c>
      <c r="F83" s="36">
        <v>11.3</v>
      </c>
      <c r="G83" s="36">
        <v>6</v>
      </c>
      <c r="H83" s="36">
        <v>16.899999999999999</v>
      </c>
      <c r="I83" s="36">
        <v>15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2196</v>
      </c>
      <c r="F84" s="23">
        <v>940</v>
      </c>
      <c r="G84" s="23">
        <v>143</v>
      </c>
      <c r="H84" s="23">
        <v>78</v>
      </c>
      <c r="I84" s="23">
        <v>70</v>
      </c>
    </row>
    <row r="85" spans="2:9" ht="15" customHeight="1" x14ac:dyDescent="0.15">
      <c r="B85" s="24" t="s">
        <v>430</v>
      </c>
      <c r="C85" s="84"/>
      <c r="D85" s="25">
        <v>100</v>
      </c>
      <c r="E85" s="26">
        <v>64.099999999999994</v>
      </c>
      <c r="F85" s="27">
        <v>27.4</v>
      </c>
      <c r="G85" s="27">
        <v>4.2</v>
      </c>
      <c r="H85" s="27">
        <v>2.2999999999999998</v>
      </c>
      <c r="I85" s="27">
        <v>2</v>
      </c>
    </row>
    <row r="86" spans="2:9" ht="15" customHeight="1" x14ac:dyDescent="0.15">
      <c r="B86" s="24" t="s">
        <v>110</v>
      </c>
      <c r="C86" s="82" t="s">
        <v>463</v>
      </c>
      <c r="D86" s="14">
        <v>3344</v>
      </c>
      <c r="E86" s="15">
        <v>2106</v>
      </c>
      <c r="F86" s="16">
        <v>955</v>
      </c>
      <c r="G86" s="16">
        <v>142</v>
      </c>
      <c r="H86" s="16">
        <v>66</v>
      </c>
      <c r="I86" s="16">
        <v>75</v>
      </c>
    </row>
    <row r="87" spans="2:9" ht="15" customHeight="1" x14ac:dyDescent="0.15">
      <c r="B87" s="24"/>
      <c r="C87" s="84"/>
      <c r="D87" s="25">
        <v>100</v>
      </c>
      <c r="E87" s="26">
        <v>63</v>
      </c>
      <c r="F87" s="27">
        <v>28.6</v>
      </c>
      <c r="G87" s="27">
        <v>4.2</v>
      </c>
      <c r="H87" s="27">
        <v>2</v>
      </c>
      <c r="I87" s="27">
        <v>2.2000000000000002</v>
      </c>
    </row>
    <row r="88" spans="2:9" ht="15" customHeight="1" x14ac:dyDescent="0.15">
      <c r="B88" s="24"/>
      <c r="C88" s="83" t="s">
        <v>509</v>
      </c>
      <c r="D88" s="29">
        <v>2063</v>
      </c>
      <c r="E88" s="30">
        <v>1195</v>
      </c>
      <c r="F88" s="31">
        <v>641</v>
      </c>
      <c r="G88" s="31">
        <v>119</v>
      </c>
      <c r="H88" s="31">
        <v>59</v>
      </c>
      <c r="I88" s="31">
        <v>49</v>
      </c>
    </row>
    <row r="89" spans="2:9" ht="15" customHeight="1" x14ac:dyDescent="0.15">
      <c r="B89" s="24"/>
      <c r="C89" s="84"/>
      <c r="D89" s="25">
        <v>100</v>
      </c>
      <c r="E89" s="26">
        <v>57.9</v>
      </c>
      <c r="F89" s="27">
        <v>31.1</v>
      </c>
      <c r="G89" s="27">
        <v>5.8</v>
      </c>
      <c r="H89" s="27">
        <v>2.9</v>
      </c>
      <c r="I89" s="27">
        <v>2.4</v>
      </c>
    </row>
    <row r="90" spans="2:9" ht="15" customHeight="1" x14ac:dyDescent="0.15">
      <c r="B90" s="24"/>
      <c r="C90" s="82" t="s">
        <v>455</v>
      </c>
      <c r="D90" s="14">
        <v>3201</v>
      </c>
      <c r="E90" s="15">
        <v>1806</v>
      </c>
      <c r="F90" s="16">
        <v>984</v>
      </c>
      <c r="G90" s="16">
        <v>216</v>
      </c>
      <c r="H90" s="16">
        <v>106</v>
      </c>
      <c r="I90" s="16">
        <v>89</v>
      </c>
    </row>
    <row r="91" spans="2:9" ht="15" customHeight="1" x14ac:dyDescent="0.15">
      <c r="B91" s="24"/>
      <c r="C91" s="84"/>
      <c r="D91" s="25">
        <v>100</v>
      </c>
      <c r="E91" s="26">
        <v>56.4</v>
      </c>
      <c r="F91" s="27">
        <v>30.7</v>
      </c>
      <c r="G91" s="27">
        <v>6.7</v>
      </c>
      <c r="H91" s="27">
        <v>3.3</v>
      </c>
      <c r="I91" s="27">
        <v>2.8</v>
      </c>
    </row>
    <row r="92" spans="2:9" ht="15" customHeight="1" x14ac:dyDescent="0.15">
      <c r="B92" s="24"/>
      <c r="C92" s="82" t="s">
        <v>472</v>
      </c>
      <c r="D92" s="14">
        <v>1503</v>
      </c>
      <c r="E92" s="15">
        <v>874</v>
      </c>
      <c r="F92" s="16">
        <v>402</v>
      </c>
      <c r="G92" s="16">
        <v>99</v>
      </c>
      <c r="H92" s="16">
        <v>66</v>
      </c>
      <c r="I92" s="16">
        <v>62</v>
      </c>
    </row>
    <row r="93" spans="2:9" ht="15" customHeight="1" x14ac:dyDescent="0.15">
      <c r="B93" s="24"/>
      <c r="C93" s="84"/>
      <c r="D93" s="25">
        <v>100</v>
      </c>
      <c r="E93" s="26">
        <v>58.2</v>
      </c>
      <c r="F93" s="27">
        <v>26.7</v>
      </c>
      <c r="G93" s="27">
        <v>6.6</v>
      </c>
      <c r="H93" s="27">
        <v>4.4000000000000004</v>
      </c>
      <c r="I93" s="27">
        <v>4.0999999999999996</v>
      </c>
    </row>
    <row r="94" spans="2:9" ht="15" customHeight="1" x14ac:dyDescent="0.15">
      <c r="B94" s="24"/>
      <c r="C94" s="82" t="s">
        <v>473</v>
      </c>
      <c r="D94" s="14">
        <v>330</v>
      </c>
      <c r="E94" s="15">
        <v>197</v>
      </c>
      <c r="F94" s="16">
        <v>84</v>
      </c>
      <c r="G94" s="16">
        <v>11</v>
      </c>
      <c r="H94" s="16">
        <v>20</v>
      </c>
      <c r="I94" s="16">
        <v>18</v>
      </c>
    </row>
    <row r="95" spans="2:9" ht="15" customHeight="1" x14ac:dyDescent="0.15">
      <c r="B95" s="24"/>
      <c r="C95" s="82"/>
      <c r="D95" s="34">
        <v>100</v>
      </c>
      <c r="E95" s="35">
        <v>59.7</v>
      </c>
      <c r="F95" s="36">
        <v>25.5</v>
      </c>
      <c r="G95" s="36">
        <v>3.3</v>
      </c>
      <c r="H95" s="36">
        <v>6.1</v>
      </c>
      <c r="I95" s="36">
        <v>5.5</v>
      </c>
    </row>
    <row r="96" spans="2:9" ht="15" customHeight="1" x14ac:dyDescent="0.15">
      <c r="B96" s="24"/>
      <c r="C96" s="83" t="s">
        <v>437</v>
      </c>
      <c r="D96" s="29">
        <v>359</v>
      </c>
      <c r="E96" s="30">
        <v>196</v>
      </c>
      <c r="F96" s="31">
        <v>52</v>
      </c>
      <c r="G96" s="31">
        <v>27</v>
      </c>
      <c r="H96" s="31">
        <v>49</v>
      </c>
      <c r="I96" s="31">
        <v>35</v>
      </c>
    </row>
    <row r="97" spans="2:9" ht="15" customHeight="1" x14ac:dyDescent="0.15">
      <c r="B97" s="24"/>
      <c r="C97" s="84"/>
      <c r="D97" s="25">
        <v>100</v>
      </c>
      <c r="E97" s="26">
        <v>54.6</v>
      </c>
      <c r="F97" s="27">
        <v>14.5</v>
      </c>
      <c r="G97" s="27">
        <v>7.5</v>
      </c>
      <c r="H97" s="27">
        <v>13.6</v>
      </c>
      <c r="I97" s="27">
        <v>9.6999999999999993</v>
      </c>
    </row>
    <row r="98" spans="2:9" ht="15" customHeight="1" x14ac:dyDescent="0.15">
      <c r="B98" s="24"/>
      <c r="C98" s="82" t="s">
        <v>448</v>
      </c>
      <c r="D98" s="14">
        <v>47</v>
      </c>
      <c r="E98" s="15">
        <v>28</v>
      </c>
      <c r="F98" s="16">
        <v>6</v>
      </c>
      <c r="G98" s="16">
        <v>3</v>
      </c>
      <c r="H98" s="16">
        <v>7</v>
      </c>
      <c r="I98" s="16">
        <v>3</v>
      </c>
    </row>
    <row r="99" spans="2:9" ht="15" customHeight="1" x14ac:dyDescent="0.15">
      <c r="B99" s="24"/>
      <c r="C99" s="84"/>
      <c r="D99" s="25">
        <v>100</v>
      </c>
      <c r="E99" s="26">
        <v>59.6</v>
      </c>
      <c r="F99" s="27">
        <v>12.8</v>
      </c>
      <c r="G99" s="27">
        <v>6.4</v>
      </c>
      <c r="H99" s="27">
        <v>14.9</v>
      </c>
      <c r="I99" s="27">
        <v>6.4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39</v>
      </c>
      <c r="F100" s="16">
        <v>9</v>
      </c>
      <c r="G100" s="16">
        <v>4</v>
      </c>
      <c r="H100" s="16">
        <v>0</v>
      </c>
      <c r="I100" s="16">
        <v>0</v>
      </c>
    </row>
    <row r="101" spans="2:9" ht="15" customHeight="1" x14ac:dyDescent="0.15">
      <c r="B101" s="28"/>
      <c r="C101" s="85"/>
      <c r="D101" s="17">
        <v>100</v>
      </c>
      <c r="E101" s="18">
        <v>75</v>
      </c>
      <c r="F101" s="19">
        <v>17.3</v>
      </c>
      <c r="G101" s="19">
        <v>7.7</v>
      </c>
      <c r="H101" s="19">
        <v>0</v>
      </c>
      <c r="I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4276" priority="659" rank="1"/>
  </conditionalFormatting>
  <conditionalFormatting sqref="E11:I11">
    <cfRule type="top10" dxfId="4275" priority="660" rank="1"/>
  </conditionalFormatting>
  <conditionalFormatting sqref="E13:I13">
    <cfRule type="top10" dxfId="4274" priority="661" rank="1"/>
  </conditionalFormatting>
  <conditionalFormatting sqref="E15:I15">
    <cfRule type="top10" dxfId="4273" priority="662" rank="1"/>
  </conditionalFormatting>
  <conditionalFormatting sqref="E17:I17">
    <cfRule type="top10" dxfId="4272" priority="663" rank="1"/>
  </conditionalFormatting>
  <conditionalFormatting sqref="E19:I19">
    <cfRule type="top10" dxfId="4271" priority="664" rank="1"/>
  </conditionalFormatting>
  <conditionalFormatting sqref="E21:I21">
    <cfRule type="top10" dxfId="4270" priority="665" rank="1"/>
  </conditionalFormatting>
  <conditionalFormatting sqref="E23:I23">
    <cfRule type="top10" dxfId="4269" priority="666" rank="1"/>
  </conditionalFormatting>
  <conditionalFormatting sqref="E25:I25">
    <cfRule type="top10" dxfId="4268" priority="667" rank="1"/>
  </conditionalFormatting>
  <conditionalFormatting sqref="E27:I27">
    <cfRule type="top10" dxfId="4267" priority="668" rank="1"/>
  </conditionalFormatting>
  <conditionalFormatting sqref="E29:I29">
    <cfRule type="top10" dxfId="4266" priority="669" rank="1"/>
  </conditionalFormatting>
  <conditionalFormatting sqref="E31:I31">
    <cfRule type="top10" dxfId="4265" priority="670" rank="1"/>
  </conditionalFormatting>
  <conditionalFormatting sqref="E33:I33">
    <cfRule type="top10" dxfId="4264" priority="671" rank="1"/>
  </conditionalFormatting>
  <conditionalFormatting sqref="E35:I35">
    <cfRule type="top10" dxfId="4263" priority="672" rank="1"/>
  </conditionalFormatting>
  <conditionalFormatting sqref="E37:I37">
    <cfRule type="top10" dxfId="4262" priority="673" rank="1"/>
  </conditionalFormatting>
  <conditionalFormatting sqref="E39:I39">
    <cfRule type="top10" dxfId="4261" priority="674" rank="1"/>
  </conditionalFormatting>
  <conditionalFormatting sqref="E41:I41">
    <cfRule type="top10" dxfId="4260" priority="675" rank="1"/>
  </conditionalFormatting>
  <conditionalFormatting sqref="E43:I43">
    <cfRule type="top10" dxfId="4259" priority="676" rank="1"/>
  </conditionalFormatting>
  <conditionalFormatting sqref="E45:I45">
    <cfRule type="top10" dxfId="4258" priority="677" rank="1"/>
  </conditionalFormatting>
  <conditionalFormatting sqref="E47:I47">
    <cfRule type="top10" dxfId="4257" priority="678" rank="1"/>
  </conditionalFormatting>
  <conditionalFormatting sqref="E49:I49">
    <cfRule type="top10" dxfId="4256" priority="679" rank="1"/>
  </conditionalFormatting>
  <conditionalFormatting sqref="E51:I51">
    <cfRule type="top10" dxfId="4255" priority="680" rank="1"/>
  </conditionalFormatting>
  <conditionalFormatting sqref="E53:I53">
    <cfRule type="top10" dxfId="4254" priority="681" rank="1"/>
  </conditionalFormatting>
  <conditionalFormatting sqref="E55:I55">
    <cfRule type="top10" dxfId="4253" priority="682" rank="1"/>
  </conditionalFormatting>
  <conditionalFormatting sqref="E57:I57">
    <cfRule type="top10" dxfId="4252" priority="683" rank="1"/>
  </conditionalFormatting>
  <conditionalFormatting sqref="E59:I59">
    <cfRule type="top10" dxfId="4251" priority="684" rank="1"/>
  </conditionalFormatting>
  <conditionalFormatting sqref="E61:I61">
    <cfRule type="top10" dxfId="4250" priority="685" rank="1"/>
  </conditionalFormatting>
  <conditionalFormatting sqref="E63:I63">
    <cfRule type="top10" dxfId="4249" priority="686" rank="1"/>
  </conditionalFormatting>
  <conditionalFormatting sqref="E65:I65">
    <cfRule type="top10" dxfId="4248" priority="687" rank="1"/>
  </conditionalFormatting>
  <conditionalFormatting sqref="E67:I67">
    <cfRule type="top10" dxfId="4247" priority="688" rank="1"/>
  </conditionalFormatting>
  <conditionalFormatting sqref="E69:I69">
    <cfRule type="top10" dxfId="4246" priority="689" rank="1"/>
  </conditionalFormatting>
  <conditionalFormatting sqref="E71:I71">
    <cfRule type="top10" dxfId="4245" priority="690" rank="1"/>
  </conditionalFormatting>
  <conditionalFormatting sqref="E73:I73">
    <cfRule type="top10" dxfId="4244" priority="691" rank="1"/>
  </conditionalFormatting>
  <conditionalFormatting sqref="E75:I75">
    <cfRule type="top10" dxfId="4243" priority="692" rank="1"/>
  </conditionalFormatting>
  <conditionalFormatting sqref="E77:I77">
    <cfRule type="top10" dxfId="4242" priority="693" rank="1"/>
  </conditionalFormatting>
  <conditionalFormatting sqref="E79:I79">
    <cfRule type="top10" dxfId="4241" priority="694" rank="1"/>
  </conditionalFormatting>
  <conditionalFormatting sqref="E81:I81">
    <cfRule type="top10" dxfId="4240" priority="695" rank="1"/>
  </conditionalFormatting>
  <conditionalFormatting sqref="E83:I83">
    <cfRule type="top10" dxfId="4239" priority="696" rank="1"/>
  </conditionalFormatting>
  <conditionalFormatting sqref="E85:I85">
    <cfRule type="top10" dxfId="4238" priority="697" rank="1"/>
  </conditionalFormatting>
  <conditionalFormatting sqref="E87:I87">
    <cfRule type="top10" dxfId="4237" priority="698" rank="1"/>
  </conditionalFormatting>
  <conditionalFormatting sqref="E89:I89">
    <cfRule type="top10" dxfId="4236" priority="699" rank="1"/>
  </conditionalFormatting>
  <conditionalFormatting sqref="E91:I91">
    <cfRule type="top10" dxfId="4235" priority="700" rank="1"/>
  </conditionalFormatting>
  <conditionalFormatting sqref="E93:I93">
    <cfRule type="top10" dxfId="4234" priority="701" rank="1"/>
  </conditionalFormatting>
  <conditionalFormatting sqref="E95:I95">
    <cfRule type="top10" dxfId="4233" priority="702" rank="1"/>
  </conditionalFormatting>
  <conditionalFormatting sqref="E97:I97">
    <cfRule type="top10" dxfId="4232" priority="703" rank="1"/>
  </conditionalFormatting>
  <conditionalFormatting sqref="E99:I99">
    <cfRule type="top10" dxfId="4231" priority="704" rank="1"/>
  </conditionalFormatting>
  <conditionalFormatting sqref="E101:I101">
    <cfRule type="top10" dxfId="4230" priority="70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614</v>
      </c>
    </row>
    <row r="4" spans="2:24" x14ac:dyDescent="0.15">
      <c r="B4" s="1" t="s">
        <v>616</v>
      </c>
    </row>
    <row r="5" spans="2:24" x14ac:dyDescent="0.15">
      <c r="B5" s="3"/>
      <c r="C5" s="3"/>
      <c r="D5" s="3"/>
      <c r="E5" s="3"/>
      <c r="F5" s="3"/>
      <c r="G5" s="3"/>
      <c r="H5" s="3"/>
      <c r="I5" s="3"/>
    </row>
    <row r="6" spans="2:24" ht="3.75" customHeight="1" x14ac:dyDescent="0.15">
      <c r="B6" s="56"/>
      <c r="C6" s="38"/>
      <c r="D6" s="57"/>
      <c r="E6" s="39"/>
      <c r="F6" s="56"/>
      <c r="G6" s="40"/>
      <c r="H6" s="57"/>
      <c r="I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372</v>
      </c>
      <c r="F7" s="69" t="s">
        <v>348</v>
      </c>
      <c r="G7" s="69" t="s">
        <v>373</v>
      </c>
      <c r="H7" s="69" t="s">
        <v>374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3540</v>
      </c>
      <c r="F8" s="16">
        <v>2431</v>
      </c>
      <c r="G8" s="16">
        <v>7711</v>
      </c>
      <c r="H8" s="16">
        <v>1654</v>
      </c>
      <c r="I8" s="16">
        <v>586</v>
      </c>
    </row>
    <row r="9" spans="2:24" ht="15" customHeight="1" x14ac:dyDescent="0.15">
      <c r="B9" s="93"/>
      <c r="C9" s="91"/>
      <c r="D9" s="17">
        <v>100</v>
      </c>
      <c r="E9" s="18">
        <v>22.2</v>
      </c>
      <c r="F9" s="19">
        <v>15.3</v>
      </c>
      <c r="G9" s="19">
        <v>48.4</v>
      </c>
      <c r="H9" s="19">
        <v>10.4</v>
      </c>
      <c r="I9" s="19">
        <v>3.7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1168</v>
      </c>
      <c r="F10" s="23">
        <v>688</v>
      </c>
      <c r="G10" s="23">
        <v>2300</v>
      </c>
      <c r="H10" s="23">
        <v>596</v>
      </c>
      <c r="I10" s="23">
        <v>193</v>
      </c>
    </row>
    <row r="11" spans="2:24" ht="15" customHeight="1" x14ac:dyDescent="0.15">
      <c r="B11" s="24"/>
      <c r="C11" s="89"/>
      <c r="D11" s="25">
        <v>100</v>
      </c>
      <c r="E11" s="26">
        <v>23.6</v>
      </c>
      <c r="F11" s="27">
        <v>13.9</v>
      </c>
      <c r="G11" s="27">
        <v>46.5</v>
      </c>
      <c r="H11" s="27">
        <v>12.1</v>
      </c>
      <c r="I11" s="27">
        <v>3.9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2336</v>
      </c>
      <c r="F12" s="16">
        <v>1721</v>
      </c>
      <c r="G12" s="16">
        <v>5354</v>
      </c>
      <c r="H12" s="16">
        <v>1049</v>
      </c>
      <c r="I12" s="16">
        <v>382</v>
      </c>
    </row>
    <row r="13" spans="2:24" ht="15" customHeight="1" x14ac:dyDescent="0.15">
      <c r="B13" s="28"/>
      <c r="C13" s="91"/>
      <c r="D13" s="17">
        <v>100</v>
      </c>
      <c r="E13" s="18">
        <v>21.5</v>
      </c>
      <c r="F13" s="19">
        <v>15.9</v>
      </c>
      <c r="G13" s="19">
        <v>49.4</v>
      </c>
      <c r="H13" s="19">
        <v>9.6999999999999993</v>
      </c>
      <c r="I13" s="19">
        <v>3.5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74</v>
      </c>
      <c r="F14" s="23">
        <v>40</v>
      </c>
      <c r="G14" s="23">
        <v>169</v>
      </c>
      <c r="H14" s="23">
        <v>51</v>
      </c>
      <c r="I14" s="23">
        <v>19</v>
      </c>
    </row>
    <row r="15" spans="2:24" ht="15" customHeight="1" x14ac:dyDescent="0.15">
      <c r="B15" s="24"/>
      <c r="C15" s="84"/>
      <c r="D15" s="25">
        <v>100</v>
      </c>
      <c r="E15" s="26">
        <v>21</v>
      </c>
      <c r="F15" s="27">
        <v>11.3</v>
      </c>
      <c r="G15" s="27">
        <v>47.9</v>
      </c>
      <c r="H15" s="27">
        <v>14.4</v>
      </c>
      <c r="I15" s="27">
        <v>5.4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147</v>
      </c>
      <c r="F16" s="31">
        <v>99</v>
      </c>
      <c r="G16" s="31">
        <v>273</v>
      </c>
      <c r="H16" s="31">
        <v>82</v>
      </c>
      <c r="I16" s="31">
        <v>19</v>
      </c>
    </row>
    <row r="17" spans="2:9" ht="15" customHeight="1" x14ac:dyDescent="0.15">
      <c r="B17" s="24"/>
      <c r="C17" s="84"/>
      <c r="D17" s="25">
        <v>100</v>
      </c>
      <c r="E17" s="26">
        <v>23.7</v>
      </c>
      <c r="F17" s="27">
        <v>16</v>
      </c>
      <c r="G17" s="27">
        <v>44</v>
      </c>
      <c r="H17" s="27">
        <v>13.2</v>
      </c>
      <c r="I17" s="27">
        <v>3.1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203</v>
      </c>
      <c r="F18" s="16">
        <v>150</v>
      </c>
      <c r="G18" s="16">
        <v>425</v>
      </c>
      <c r="H18" s="16">
        <v>100</v>
      </c>
      <c r="I18" s="16">
        <v>44</v>
      </c>
    </row>
    <row r="19" spans="2:9" ht="15" customHeight="1" x14ac:dyDescent="0.15">
      <c r="B19" s="24"/>
      <c r="C19" s="84"/>
      <c r="D19" s="25">
        <v>100</v>
      </c>
      <c r="E19" s="26">
        <v>22</v>
      </c>
      <c r="F19" s="27">
        <v>16.3</v>
      </c>
      <c r="G19" s="27">
        <v>46.1</v>
      </c>
      <c r="H19" s="27">
        <v>10.8</v>
      </c>
      <c r="I19" s="27">
        <v>4.8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340</v>
      </c>
      <c r="F20" s="16">
        <v>273</v>
      </c>
      <c r="G20" s="16">
        <v>742</v>
      </c>
      <c r="H20" s="16">
        <v>201</v>
      </c>
      <c r="I20" s="16">
        <v>60</v>
      </c>
    </row>
    <row r="21" spans="2:9" ht="15" customHeight="1" x14ac:dyDescent="0.15">
      <c r="B21" s="24"/>
      <c r="C21" s="84"/>
      <c r="D21" s="25">
        <v>100</v>
      </c>
      <c r="E21" s="26">
        <v>21</v>
      </c>
      <c r="F21" s="27">
        <v>16.899999999999999</v>
      </c>
      <c r="G21" s="27">
        <v>45.9</v>
      </c>
      <c r="H21" s="27">
        <v>12.4</v>
      </c>
      <c r="I21" s="27">
        <v>3.7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553</v>
      </c>
      <c r="F22" s="16">
        <v>487</v>
      </c>
      <c r="G22" s="16">
        <v>1624</v>
      </c>
      <c r="H22" s="16">
        <v>377</v>
      </c>
      <c r="I22" s="16">
        <v>99</v>
      </c>
    </row>
    <row r="23" spans="2:9" ht="15" customHeight="1" x14ac:dyDescent="0.15">
      <c r="B23" s="24"/>
      <c r="C23" s="84"/>
      <c r="D23" s="25">
        <v>100</v>
      </c>
      <c r="E23" s="26">
        <v>17.600000000000001</v>
      </c>
      <c r="F23" s="27">
        <v>15.5</v>
      </c>
      <c r="G23" s="27">
        <v>51.7</v>
      </c>
      <c r="H23" s="27">
        <v>12</v>
      </c>
      <c r="I23" s="27">
        <v>3.2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946</v>
      </c>
      <c r="F24" s="16">
        <v>713</v>
      </c>
      <c r="G24" s="16">
        <v>2233</v>
      </c>
      <c r="H24" s="16">
        <v>470</v>
      </c>
      <c r="I24" s="16">
        <v>144</v>
      </c>
    </row>
    <row r="25" spans="2:9" ht="15" customHeight="1" x14ac:dyDescent="0.15">
      <c r="B25" s="24"/>
      <c r="C25" s="84"/>
      <c r="D25" s="25">
        <v>100</v>
      </c>
      <c r="E25" s="26">
        <v>21</v>
      </c>
      <c r="F25" s="27">
        <v>15.8</v>
      </c>
      <c r="G25" s="27">
        <v>49.6</v>
      </c>
      <c r="H25" s="27">
        <v>10.4</v>
      </c>
      <c r="I25" s="27">
        <v>3.2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1195</v>
      </c>
      <c r="F26" s="16">
        <v>611</v>
      </c>
      <c r="G26" s="16">
        <v>2098</v>
      </c>
      <c r="H26" s="16">
        <v>348</v>
      </c>
      <c r="I26" s="16">
        <v>186</v>
      </c>
    </row>
    <row r="27" spans="2:9" ht="15" customHeight="1" x14ac:dyDescent="0.15">
      <c r="B27" s="28"/>
      <c r="C27" s="85"/>
      <c r="D27" s="17">
        <v>100</v>
      </c>
      <c r="E27" s="18">
        <v>26.9</v>
      </c>
      <c r="F27" s="19">
        <v>13.8</v>
      </c>
      <c r="G27" s="19">
        <v>47.3</v>
      </c>
      <c r="H27" s="19">
        <v>7.8</v>
      </c>
      <c r="I27" s="19">
        <v>4.2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1104</v>
      </c>
      <c r="F28" s="16">
        <v>963</v>
      </c>
      <c r="G28" s="16">
        <v>2876</v>
      </c>
      <c r="H28" s="16">
        <v>604</v>
      </c>
      <c r="I28" s="16">
        <v>119</v>
      </c>
    </row>
    <row r="29" spans="2:9" ht="15" customHeight="1" x14ac:dyDescent="0.15">
      <c r="B29" s="24"/>
      <c r="C29" s="84"/>
      <c r="D29" s="25">
        <v>100</v>
      </c>
      <c r="E29" s="26">
        <v>19.5</v>
      </c>
      <c r="F29" s="27">
        <v>17</v>
      </c>
      <c r="G29" s="27">
        <v>50.8</v>
      </c>
      <c r="H29" s="27">
        <v>10.7</v>
      </c>
      <c r="I29" s="27">
        <v>2.1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930</v>
      </c>
      <c r="F30" s="16">
        <v>638</v>
      </c>
      <c r="G30" s="16">
        <v>1835</v>
      </c>
      <c r="H30" s="16">
        <v>414</v>
      </c>
      <c r="I30" s="16">
        <v>107</v>
      </c>
    </row>
    <row r="31" spans="2:9" ht="15" customHeight="1" x14ac:dyDescent="0.15">
      <c r="B31" s="24"/>
      <c r="C31" s="84"/>
      <c r="D31" s="25">
        <v>100</v>
      </c>
      <c r="E31" s="26">
        <v>23.7</v>
      </c>
      <c r="F31" s="27">
        <v>16.3</v>
      </c>
      <c r="G31" s="27">
        <v>46.8</v>
      </c>
      <c r="H31" s="27">
        <v>10.6</v>
      </c>
      <c r="I31" s="27">
        <v>2.7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78</v>
      </c>
      <c r="F32" s="31">
        <v>44</v>
      </c>
      <c r="G32" s="31">
        <v>141</v>
      </c>
      <c r="H32" s="31">
        <v>34</v>
      </c>
      <c r="I32" s="31">
        <v>9</v>
      </c>
    </row>
    <row r="33" spans="2:9" ht="15" customHeight="1" x14ac:dyDescent="0.15">
      <c r="B33" s="24"/>
      <c r="C33" s="84"/>
      <c r="D33" s="25">
        <v>100</v>
      </c>
      <c r="E33" s="26">
        <v>25.5</v>
      </c>
      <c r="F33" s="27">
        <v>14.4</v>
      </c>
      <c r="G33" s="27">
        <v>46.1</v>
      </c>
      <c r="H33" s="27">
        <v>11.1</v>
      </c>
      <c r="I33" s="27">
        <v>2.9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669</v>
      </c>
      <c r="F34" s="16">
        <v>400</v>
      </c>
      <c r="G34" s="16">
        <v>1579</v>
      </c>
      <c r="H34" s="16">
        <v>338</v>
      </c>
      <c r="I34" s="16">
        <v>56</v>
      </c>
    </row>
    <row r="35" spans="2:9" ht="15" customHeight="1" x14ac:dyDescent="0.15">
      <c r="B35" s="24"/>
      <c r="C35" s="84"/>
      <c r="D35" s="25">
        <v>100</v>
      </c>
      <c r="E35" s="26">
        <v>22</v>
      </c>
      <c r="F35" s="27">
        <v>13.1</v>
      </c>
      <c r="G35" s="27">
        <v>51.9</v>
      </c>
      <c r="H35" s="27">
        <v>11.1</v>
      </c>
      <c r="I35" s="27">
        <v>1.8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637</v>
      </c>
      <c r="F36" s="16">
        <v>317</v>
      </c>
      <c r="G36" s="16">
        <v>1151</v>
      </c>
      <c r="H36" s="16">
        <v>242</v>
      </c>
      <c r="I36" s="16">
        <v>62</v>
      </c>
    </row>
    <row r="37" spans="2:9" ht="15" customHeight="1" x14ac:dyDescent="0.15">
      <c r="B37" s="33"/>
      <c r="C37" s="82"/>
      <c r="D37" s="34">
        <v>100</v>
      </c>
      <c r="E37" s="35">
        <v>26.4</v>
      </c>
      <c r="F37" s="36">
        <v>13.2</v>
      </c>
      <c r="G37" s="36">
        <v>47.8</v>
      </c>
      <c r="H37" s="36">
        <v>10</v>
      </c>
      <c r="I37" s="36">
        <v>2.6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108</v>
      </c>
      <c r="F38" s="23">
        <v>274</v>
      </c>
      <c r="G38" s="23">
        <v>594</v>
      </c>
      <c r="H38" s="23">
        <v>254</v>
      </c>
      <c r="I38" s="23">
        <v>28</v>
      </c>
    </row>
    <row r="39" spans="2:9" ht="15" customHeight="1" x14ac:dyDescent="0.15">
      <c r="B39" s="24"/>
      <c r="C39" s="89"/>
      <c r="D39" s="25">
        <v>100</v>
      </c>
      <c r="E39" s="26">
        <v>8.6</v>
      </c>
      <c r="F39" s="27">
        <v>21.8</v>
      </c>
      <c r="G39" s="27">
        <v>47.2</v>
      </c>
      <c r="H39" s="27">
        <v>20.2</v>
      </c>
      <c r="I39" s="27">
        <v>2.2000000000000002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274</v>
      </c>
      <c r="F40" s="16">
        <v>323</v>
      </c>
      <c r="G40" s="16">
        <v>596</v>
      </c>
      <c r="H40" s="16">
        <v>127</v>
      </c>
      <c r="I40" s="16">
        <v>39</v>
      </c>
    </row>
    <row r="41" spans="2:9" ht="15" customHeight="1" x14ac:dyDescent="0.15">
      <c r="B41" s="24"/>
      <c r="C41" s="89"/>
      <c r="D41" s="25">
        <v>100</v>
      </c>
      <c r="E41" s="26">
        <v>20.2</v>
      </c>
      <c r="F41" s="27">
        <v>23.8</v>
      </c>
      <c r="G41" s="27">
        <v>43.9</v>
      </c>
      <c r="H41" s="27">
        <v>9.3000000000000007</v>
      </c>
      <c r="I41" s="27">
        <v>2.9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3041</v>
      </c>
      <c r="F42" s="16">
        <v>1742</v>
      </c>
      <c r="G42" s="16">
        <v>6353</v>
      </c>
      <c r="H42" s="16">
        <v>1232</v>
      </c>
      <c r="I42" s="16">
        <v>268</v>
      </c>
    </row>
    <row r="43" spans="2:9" ht="15" customHeight="1" x14ac:dyDescent="0.15">
      <c r="B43" s="28"/>
      <c r="C43" s="91"/>
      <c r="D43" s="17">
        <v>100</v>
      </c>
      <c r="E43" s="18">
        <v>24.1</v>
      </c>
      <c r="F43" s="19">
        <v>13.8</v>
      </c>
      <c r="G43" s="19">
        <v>50.3</v>
      </c>
      <c r="H43" s="19">
        <v>9.6999999999999993</v>
      </c>
      <c r="I43" s="19">
        <v>2.1</v>
      </c>
    </row>
    <row r="44" spans="2:9" ht="15" customHeight="1" x14ac:dyDescent="0.15">
      <c r="B44" s="20" t="s">
        <v>70</v>
      </c>
      <c r="C44" s="88" t="s">
        <v>467</v>
      </c>
      <c r="D44" s="21">
        <v>567</v>
      </c>
      <c r="E44" s="22">
        <v>80</v>
      </c>
      <c r="F44" s="23">
        <v>69</v>
      </c>
      <c r="G44" s="23">
        <v>271</v>
      </c>
      <c r="H44" s="23">
        <v>138</v>
      </c>
      <c r="I44" s="23">
        <v>9</v>
      </c>
    </row>
    <row r="45" spans="2:9" ht="15" customHeight="1" x14ac:dyDescent="0.15">
      <c r="B45" s="24"/>
      <c r="C45" s="89"/>
      <c r="D45" s="25">
        <v>100</v>
      </c>
      <c r="E45" s="26">
        <v>14.1</v>
      </c>
      <c r="F45" s="27">
        <v>12.2</v>
      </c>
      <c r="G45" s="27">
        <v>47.8</v>
      </c>
      <c r="H45" s="27">
        <v>24.3</v>
      </c>
      <c r="I45" s="27">
        <v>1.6</v>
      </c>
    </row>
    <row r="46" spans="2:9" ht="15" customHeight="1" x14ac:dyDescent="0.15">
      <c r="B46" s="24"/>
      <c r="C46" s="86" t="s">
        <v>449</v>
      </c>
      <c r="D46" s="14">
        <v>8280</v>
      </c>
      <c r="E46" s="15">
        <v>1411</v>
      </c>
      <c r="F46" s="16">
        <v>1202</v>
      </c>
      <c r="G46" s="16">
        <v>4491</v>
      </c>
      <c r="H46" s="16">
        <v>1033</v>
      </c>
      <c r="I46" s="16">
        <v>143</v>
      </c>
    </row>
    <row r="47" spans="2:9" ht="15" customHeight="1" x14ac:dyDescent="0.15">
      <c r="B47" s="24"/>
      <c r="C47" s="89"/>
      <c r="D47" s="25">
        <v>100</v>
      </c>
      <c r="E47" s="26">
        <v>17</v>
      </c>
      <c r="F47" s="27">
        <v>14.5</v>
      </c>
      <c r="G47" s="27">
        <v>54.2</v>
      </c>
      <c r="H47" s="27">
        <v>12.5</v>
      </c>
      <c r="I47" s="27">
        <v>1.7</v>
      </c>
    </row>
    <row r="48" spans="2:9" ht="15" customHeight="1" x14ac:dyDescent="0.15">
      <c r="B48" s="24"/>
      <c r="C48" s="86" t="s">
        <v>439</v>
      </c>
      <c r="D48" s="14">
        <v>4863</v>
      </c>
      <c r="E48" s="15">
        <v>1245</v>
      </c>
      <c r="F48" s="16">
        <v>867</v>
      </c>
      <c r="G48" s="16">
        <v>2271</v>
      </c>
      <c r="H48" s="16">
        <v>374</v>
      </c>
      <c r="I48" s="16">
        <v>106</v>
      </c>
    </row>
    <row r="49" spans="2:9" ht="15" customHeight="1" x14ac:dyDescent="0.15">
      <c r="B49" s="24"/>
      <c r="C49" s="89"/>
      <c r="D49" s="25">
        <v>100</v>
      </c>
      <c r="E49" s="26">
        <v>25.6</v>
      </c>
      <c r="F49" s="27">
        <v>17.8</v>
      </c>
      <c r="G49" s="27">
        <v>46.7</v>
      </c>
      <c r="H49" s="27">
        <v>7.7</v>
      </c>
      <c r="I49" s="27">
        <v>2.2000000000000002</v>
      </c>
    </row>
    <row r="50" spans="2:9" ht="15" customHeight="1" x14ac:dyDescent="0.15">
      <c r="B50" s="24"/>
      <c r="C50" s="86" t="s">
        <v>440</v>
      </c>
      <c r="D50" s="14">
        <v>1583</v>
      </c>
      <c r="E50" s="15">
        <v>695</v>
      </c>
      <c r="F50" s="16">
        <v>230</v>
      </c>
      <c r="G50" s="16">
        <v>530</v>
      </c>
      <c r="H50" s="16">
        <v>81</v>
      </c>
      <c r="I50" s="16">
        <v>47</v>
      </c>
    </row>
    <row r="51" spans="2:9" ht="15" customHeight="1" x14ac:dyDescent="0.15">
      <c r="B51" s="28"/>
      <c r="C51" s="91"/>
      <c r="D51" s="17">
        <v>100</v>
      </c>
      <c r="E51" s="18">
        <v>43.9</v>
      </c>
      <c r="F51" s="19">
        <v>14.5</v>
      </c>
      <c r="G51" s="19">
        <v>33.5</v>
      </c>
      <c r="H51" s="19">
        <v>5.0999999999999996</v>
      </c>
      <c r="I51" s="19">
        <v>3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583</v>
      </c>
      <c r="F52" s="23">
        <v>448</v>
      </c>
      <c r="G52" s="23">
        <v>1409</v>
      </c>
      <c r="H52" s="23">
        <v>339</v>
      </c>
      <c r="I52" s="23">
        <v>202</v>
      </c>
    </row>
    <row r="53" spans="2:9" ht="15" customHeight="1" x14ac:dyDescent="0.15">
      <c r="B53" s="24"/>
      <c r="C53" s="84"/>
      <c r="D53" s="25">
        <v>100</v>
      </c>
      <c r="E53" s="26">
        <v>19.600000000000001</v>
      </c>
      <c r="F53" s="27">
        <v>15</v>
      </c>
      <c r="G53" s="27">
        <v>47.3</v>
      </c>
      <c r="H53" s="27">
        <v>11.4</v>
      </c>
      <c r="I53" s="27">
        <v>6.8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329</v>
      </c>
      <c r="F54" s="31">
        <v>245</v>
      </c>
      <c r="G54" s="31">
        <v>1104</v>
      </c>
      <c r="H54" s="31">
        <v>235</v>
      </c>
      <c r="I54" s="31">
        <v>33</v>
      </c>
    </row>
    <row r="55" spans="2:9" ht="15" customHeight="1" x14ac:dyDescent="0.15">
      <c r="B55" s="24"/>
      <c r="C55" s="84"/>
      <c r="D55" s="25">
        <v>100</v>
      </c>
      <c r="E55" s="26">
        <v>16.899999999999999</v>
      </c>
      <c r="F55" s="27">
        <v>12.6</v>
      </c>
      <c r="G55" s="27">
        <v>56.7</v>
      </c>
      <c r="H55" s="27">
        <v>12.1</v>
      </c>
      <c r="I55" s="27">
        <v>1.7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165</v>
      </c>
      <c r="F56" s="16">
        <v>140</v>
      </c>
      <c r="G56" s="16">
        <v>442</v>
      </c>
      <c r="H56" s="16">
        <v>63</v>
      </c>
      <c r="I56" s="16">
        <v>44</v>
      </c>
    </row>
    <row r="57" spans="2:9" ht="15" customHeight="1" x14ac:dyDescent="0.15">
      <c r="B57" s="24"/>
      <c r="C57" s="84"/>
      <c r="D57" s="25">
        <v>100</v>
      </c>
      <c r="E57" s="26">
        <v>19.3</v>
      </c>
      <c r="F57" s="27">
        <v>16.399999999999999</v>
      </c>
      <c r="G57" s="27">
        <v>51.8</v>
      </c>
      <c r="H57" s="27">
        <v>7.4</v>
      </c>
      <c r="I57" s="27">
        <v>5.2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267</v>
      </c>
      <c r="F58" s="16">
        <v>236</v>
      </c>
      <c r="G58" s="16">
        <v>652</v>
      </c>
      <c r="H58" s="16">
        <v>125</v>
      </c>
      <c r="I58" s="16">
        <v>31</v>
      </c>
    </row>
    <row r="59" spans="2:9" ht="15" customHeight="1" x14ac:dyDescent="0.15">
      <c r="B59" s="24"/>
      <c r="C59" s="84"/>
      <c r="D59" s="25">
        <v>100</v>
      </c>
      <c r="E59" s="26">
        <v>20.399999999999999</v>
      </c>
      <c r="F59" s="27">
        <v>18</v>
      </c>
      <c r="G59" s="27">
        <v>49.7</v>
      </c>
      <c r="H59" s="27">
        <v>9.5</v>
      </c>
      <c r="I59" s="27">
        <v>2.4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506</v>
      </c>
      <c r="F60" s="16">
        <v>373</v>
      </c>
      <c r="G60" s="16">
        <v>673</v>
      </c>
      <c r="H60" s="16">
        <v>131</v>
      </c>
      <c r="I60" s="16">
        <v>100</v>
      </c>
    </row>
    <row r="61" spans="2:9" ht="15" customHeight="1" x14ac:dyDescent="0.15">
      <c r="B61" s="24"/>
      <c r="C61" s="84"/>
      <c r="D61" s="25">
        <v>100</v>
      </c>
      <c r="E61" s="26">
        <v>28.4</v>
      </c>
      <c r="F61" s="27">
        <v>20.9</v>
      </c>
      <c r="G61" s="27">
        <v>37.700000000000003</v>
      </c>
      <c r="H61" s="27">
        <v>7.3</v>
      </c>
      <c r="I61" s="27">
        <v>5.6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175</v>
      </c>
      <c r="F62" s="16">
        <v>126</v>
      </c>
      <c r="G62" s="16">
        <v>759</v>
      </c>
      <c r="H62" s="16">
        <v>156</v>
      </c>
      <c r="I62" s="16">
        <v>18</v>
      </c>
    </row>
    <row r="63" spans="2:9" ht="15" customHeight="1" x14ac:dyDescent="0.15">
      <c r="B63" s="24"/>
      <c r="C63" s="84"/>
      <c r="D63" s="25">
        <v>100</v>
      </c>
      <c r="E63" s="26">
        <v>14.2</v>
      </c>
      <c r="F63" s="27">
        <v>10.199999999999999</v>
      </c>
      <c r="G63" s="27">
        <v>61.5</v>
      </c>
      <c r="H63" s="27">
        <v>12.6</v>
      </c>
      <c r="I63" s="27">
        <v>1.5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553</v>
      </c>
      <c r="F64" s="16">
        <v>376</v>
      </c>
      <c r="G64" s="16">
        <v>1079</v>
      </c>
      <c r="H64" s="16">
        <v>177</v>
      </c>
      <c r="I64" s="16">
        <v>68</v>
      </c>
    </row>
    <row r="65" spans="2:9" ht="15" customHeight="1" x14ac:dyDescent="0.15">
      <c r="B65" s="24"/>
      <c r="C65" s="84"/>
      <c r="D65" s="25">
        <v>100</v>
      </c>
      <c r="E65" s="26">
        <v>24.5</v>
      </c>
      <c r="F65" s="27">
        <v>16.7</v>
      </c>
      <c r="G65" s="27">
        <v>47.9</v>
      </c>
      <c r="H65" s="27">
        <v>7.9</v>
      </c>
      <c r="I65" s="27">
        <v>3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362</v>
      </c>
      <c r="F66" s="16">
        <v>193</v>
      </c>
      <c r="G66" s="16">
        <v>481</v>
      </c>
      <c r="H66" s="16">
        <v>141</v>
      </c>
      <c r="I66" s="16">
        <v>32</v>
      </c>
    </row>
    <row r="67" spans="2:9" ht="15" customHeight="1" x14ac:dyDescent="0.15">
      <c r="B67" s="24"/>
      <c r="C67" s="84"/>
      <c r="D67" s="25">
        <v>100</v>
      </c>
      <c r="E67" s="26">
        <v>29.9</v>
      </c>
      <c r="F67" s="27">
        <v>16</v>
      </c>
      <c r="G67" s="27">
        <v>39.799999999999997</v>
      </c>
      <c r="H67" s="27">
        <v>11.7</v>
      </c>
      <c r="I67" s="27">
        <v>2.6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600</v>
      </c>
      <c r="F68" s="16">
        <v>294</v>
      </c>
      <c r="G68" s="16">
        <v>1112</v>
      </c>
      <c r="H68" s="16">
        <v>287</v>
      </c>
      <c r="I68" s="16">
        <v>58</v>
      </c>
    </row>
    <row r="69" spans="2:9" ht="15" customHeight="1" x14ac:dyDescent="0.15">
      <c r="B69" s="28"/>
      <c r="C69" s="85"/>
      <c r="D69" s="17">
        <v>100</v>
      </c>
      <c r="E69" s="18">
        <v>25.5</v>
      </c>
      <c r="F69" s="19">
        <v>12.5</v>
      </c>
      <c r="G69" s="19">
        <v>47.3</v>
      </c>
      <c r="H69" s="19">
        <v>12.2</v>
      </c>
      <c r="I69" s="19">
        <v>2.5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399</v>
      </c>
      <c r="F70" s="23">
        <v>807</v>
      </c>
      <c r="G70" s="23">
        <v>1148</v>
      </c>
      <c r="H70" s="23">
        <v>329</v>
      </c>
      <c r="I70" s="23">
        <v>67</v>
      </c>
    </row>
    <row r="71" spans="2:9" ht="15" customHeight="1" x14ac:dyDescent="0.15">
      <c r="B71" s="24"/>
      <c r="C71" s="89"/>
      <c r="D71" s="25">
        <v>100</v>
      </c>
      <c r="E71" s="26">
        <v>14.5</v>
      </c>
      <c r="F71" s="27">
        <v>29.3</v>
      </c>
      <c r="G71" s="27">
        <v>41.7</v>
      </c>
      <c r="H71" s="27">
        <v>12</v>
      </c>
      <c r="I71" s="27">
        <v>2.4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506</v>
      </c>
      <c r="F72" s="16">
        <v>559</v>
      </c>
      <c r="G72" s="16">
        <v>1617</v>
      </c>
      <c r="H72" s="16">
        <v>240</v>
      </c>
      <c r="I72" s="16">
        <v>78</v>
      </c>
    </row>
    <row r="73" spans="2:9" ht="15" customHeight="1" x14ac:dyDescent="0.15">
      <c r="B73" s="24"/>
      <c r="C73" s="89"/>
      <c r="D73" s="25">
        <v>100</v>
      </c>
      <c r="E73" s="26">
        <v>16.899999999999999</v>
      </c>
      <c r="F73" s="27">
        <v>18.600000000000001</v>
      </c>
      <c r="G73" s="27">
        <v>53.9</v>
      </c>
      <c r="H73" s="27">
        <v>8</v>
      </c>
      <c r="I73" s="27">
        <v>2.6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737</v>
      </c>
      <c r="F74" s="16">
        <v>450</v>
      </c>
      <c r="G74" s="16">
        <v>2106</v>
      </c>
      <c r="H74" s="16">
        <v>435</v>
      </c>
      <c r="I74" s="16">
        <v>113</v>
      </c>
    </row>
    <row r="75" spans="2:9" ht="15" customHeight="1" x14ac:dyDescent="0.15">
      <c r="B75" s="24"/>
      <c r="C75" s="89"/>
      <c r="D75" s="25">
        <v>100</v>
      </c>
      <c r="E75" s="26">
        <v>19.2</v>
      </c>
      <c r="F75" s="27">
        <v>11.7</v>
      </c>
      <c r="G75" s="27">
        <v>54.8</v>
      </c>
      <c r="H75" s="27">
        <v>11.3</v>
      </c>
      <c r="I75" s="27">
        <v>2.9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664</v>
      </c>
      <c r="F76" s="16">
        <v>299</v>
      </c>
      <c r="G76" s="16">
        <v>1483</v>
      </c>
      <c r="H76" s="16">
        <v>289</v>
      </c>
      <c r="I76" s="16">
        <v>82</v>
      </c>
    </row>
    <row r="77" spans="2:9" ht="15" customHeight="1" x14ac:dyDescent="0.15">
      <c r="B77" s="24"/>
      <c r="C77" s="89"/>
      <c r="D77" s="25">
        <v>100</v>
      </c>
      <c r="E77" s="26">
        <v>23.6</v>
      </c>
      <c r="F77" s="27">
        <v>10.6</v>
      </c>
      <c r="G77" s="27">
        <v>52.6</v>
      </c>
      <c r="H77" s="27">
        <v>10.3</v>
      </c>
      <c r="I77" s="27">
        <v>2.9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481</v>
      </c>
      <c r="F78" s="16">
        <v>150</v>
      </c>
      <c r="G78" s="16">
        <v>737</v>
      </c>
      <c r="H78" s="16">
        <v>166</v>
      </c>
      <c r="I78" s="16">
        <v>89</v>
      </c>
    </row>
    <row r="79" spans="2:9" ht="15" customHeight="1" x14ac:dyDescent="0.15">
      <c r="B79" s="24"/>
      <c r="C79" s="89"/>
      <c r="D79" s="25">
        <v>100</v>
      </c>
      <c r="E79" s="26">
        <v>29.6</v>
      </c>
      <c r="F79" s="27">
        <v>9.1999999999999993</v>
      </c>
      <c r="G79" s="27">
        <v>45.4</v>
      </c>
      <c r="H79" s="27">
        <v>10.199999999999999</v>
      </c>
      <c r="I79" s="27">
        <v>5.5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412</v>
      </c>
      <c r="F80" s="16">
        <v>90</v>
      </c>
      <c r="G80" s="16">
        <v>338</v>
      </c>
      <c r="H80" s="16">
        <v>98</v>
      </c>
      <c r="I80" s="16">
        <v>70</v>
      </c>
    </row>
    <row r="81" spans="2:9" ht="15" customHeight="1" x14ac:dyDescent="0.15">
      <c r="B81" s="24"/>
      <c r="C81" s="89"/>
      <c r="D81" s="25">
        <v>100</v>
      </c>
      <c r="E81" s="26">
        <v>40.9</v>
      </c>
      <c r="F81" s="27">
        <v>8.9</v>
      </c>
      <c r="G81" s="27">
        <v>33.5</v>
      </c>
      <c r="H81" s="27">
        <v>9.6999999999999993</v>
      </c>
      <c r="I81" s="27">
        <v>6.9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281</v>
      </c>
      <c r="F82" s="16">
        <v>34</v>
      </c>
      <c r="G82" s="16">
        <v>156</v>
      </c>
      <c r="H82" s="16">
        <v>57</v>
      </c>
      <c r="I82" s="16">
        <v>74</v>
      </c>
    </row>
    <row r="83" spans="2:9" ht="15" customHeight="1" x14ac:dyDescent="0.15">
      <c r="B83" s="24"/>
      <c r="C83" s="86"/>
      <c r="D83" s="34">
        <v>100</v>
      </c>
      <c r="E83" s="35">
        <v>46.7</v>
      </c>
      <c r="F83" s="36">
        <v>5.6</v>
      </c>
      <c r="G83" s="36">
        <v>25.9</v>
      </c>
      <c r="H83" s="36">
        <v>9.5</v>
      </c>
      <c r="I83" s="36">
        <v>12.3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691</v>
      </c>
      <c r="F84" s="23">
        <v>740</v>
      </c>
      <c r="G84" s="23">
        <v>1629</v>
      </c>
      <c r="H84" s="23">
        <v>306</v>
      </c>
      <c r="I84" s="23">
        <v>61</v>
      </c>
    </row>
    <row r="85" spans="2:9" ht="15" customHeight="1" x14ac:dyDescent="0.15">
      <c r="B85" s="24" t="s">
        <v>510</v>
      </c>
      <c r="C85" s="84"/>
      <c r="D85" s="25">
        <v>100</v>
      </c>
      <c r="E85" s="26">
        <v>20.2</v>
      </c>
      <c r="F85" s="27">
        <v>21.6</v>
      </c>
      <c r="G85" s="27">
        <v>47.5</v>
      </c>
      <c r="H85" s="27">
        <v>8.9</v>
      </c>
      <c r="I85" s="27">
        <v>1.8</v>
      </c>
    </row>
    <row r="86" spans="2:9" ht="15" customHeight="1" x14ac:dyDescent="0.15">
      <c r="B86" s="24" t="s">
        <v>476</v>
      </c>
      <c r="C86" s="82" t="s">
        <v>499</v>
      </c>
      <c r="D86" s="14">
        <v>3344</v>
      </c>
      <c r="E86" s="15">
        <v>629</v>
      </c>
      <c r="F86" s="16">
        <v>596</v>
      </c>
      <c r="G86" s="16">
        <v>1732</v>
      </c>
      <c r="H86" s="16">
        <v>299</v>
      </c>
      <c r="I86" s="16">
        <v>88</v>
      </c>
    </row>
    <row r="87" spans="2:9" ht="15" customHeight="1" x14ac:dyDescent="0.15">
      <c r="B87" s="24"/>
      <c r="C87" s="84"/>
      <c r="D87" s="25">
        <v>100</v>
      </c>
      <c r="E87" s="26">
        <v>18.8</v>
      </c>
      <c r="F87" s="27">
        <v>17.8</v>
      </c>
      <c r="G87" s="27">
        <v>51.8</v>
      </c>
      <c r="H87" s="27">
        <v>8.9</v>
      </c>
      <c r="I87" s="27">
        <v>2.6</v>
      </c>
    </row>
    <row r="88" spans="2:9" ht="15" customHeight="1" x14ac:dyDescent="0.15">
      <c r="B88" s="24"/>
      <c r="C88" s="83" t="s">
        <v>454</v>
      </c>
      <c r="D88" s="29">
        <v>2063</v>
      </c>
      <c r="E88" s="30">
        <v>389</v>
      </c>
      <c r="F88" s="31">
        <v>286</v>
      </c>
      <c r="G88" s="31">
        <v>1133</v>
      </c>
      <c r="H88" s="31">
        <v>208</v>
      </c>
      <c r="I88" s="31">
        <v>47</v>
      </c>
    </row>
    <row r="89" spans="2:9" ht="15" customHeight="1" x14ac:dyDescent="0.15">
      <c r="B89" s="24"/>
      <c r="C89" s="84"/>
      <c r="D89" s="25">
        <v>100</v>
      </c>
      <c r="E89" s="26">
        <v>18.899999999999999</v>
      </c>
      <c r="F89" s="27">
        <v>13.9</v>
      </c>
      <c r="G89" s="27">
        <v>54.9</v>
      </c>
      <c r="H89" s="27">
        <v>10.1</v>
      </c>
      <c r="I89" s="27">
        <v>2.2999999999999998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722</v>
      </c>
      <c r="F90" s="16">
        <v>349</v>
      </c>
      <c r="G90" s="16">
        <v>1666</v>
      </c>
      <c r="H90" s="16">
        <v>363</v>
      </c>
      <c r="I90" s="16">
        <v>101</v>
      </c>
    </row>
    <row r="91" spans="2:9" ht="15" customHeight="1" x14ac:dyDescent="0.15">
      <c r="B91" s="24"/>
      <c r="C91" s="84"/>
      <c r="D91" s="25">
        <v>100</v>
      </c>
      <c r="E91" s="26">
        <v>22.6</v>
      </c>
      <c r="F91" s="27">
        <v>10.9</v>
      </c>
      <c r="G91" s="27">
        <v>52</v>
      </c>
      <c r="H91" s="27">
        <v>11.3</v>
      </c>
      <c r="I91" s="27">
        <v>3.2</v>
      </c>
    </row>
    <row r="92" spans="2:9" ht="15" customHeight="1" x14ac:dyDescent="0.15">
      <c r="B92" s="24"/>
      <c r="C92" s="82" t="s">
        <v>464</v>
      </c>
      <c r="D92" s="14">
        <v>1503</v>
      </c>
      <c r="E92" s="15">
        <v>426</v>
      </c>
      <c r="F92" s="16">
        <v>138</v>
      </c>
      <c r="G92" s="16">
        <v>679</v>
      </c>
      <c r="H92" s="16">
        <v>196</v>
      </c>
      <c r="I92" s="16">
        <v>64</v>
      </c>
    </row>
    <row r="93" spans="2:9" ht="15" customHeight="1" x14ac:dyDescent="0.15">
      <c r="B93" s="24"/>
      <c r="C93" s="84"/>
      <c r="D93" s="25">
        <v>100</v>
      </c>
      <c r="E93" s="26">
        <v>28.3</v>
      </c>
      <c r="F93" s="27">
        <v>9.1999999999999993</v>
      </c>
      <c r="G93" s="27">
        <v>45.2</v>
      </c>
      <c r="H93" s="27">
        <v>13</v>
      </c>
      <c r="I93" s="27">
        <v>4.3</v>
      </c>
    </row>
    <row r="94" spans="2:9" ht="15" customHeight="1" x14ac:dyDescent="0.15">
      <c r="B94" s="24"/>
      <c r="C94" s="82" t="s">
        <v>108</v>
      </c>
      <c r="D94" s="14">
        <v>330</v>
      </c>
      <c r="E94" s="15">
        <v>116</v>
      </c>
      <c r="F94" s="16">
        <v>30</v>
      </c>
      <c r="G94" s="16">
        <v>121</v>
      </c>
      <c r="H94" s="16">
        <v>47</v>
      </c>
      <c r="I94" s="16">
        <v>16</v>
      </c>
    </row>
    <row r="95" spans="2:9" ht="15" customHeight="1" x14ac:dyDescent="0.15">
      <c r="B95" s="24"/>
      <c r="C95" s="82"/>
      <c r="D95" s="34">
        <v>100</v>
      </c>
      <c r="E95" s="35">
        <v>35.200000000000003</v>
      </c>
      <c r="F95" s="36">
        <v>9.1</v>
      </c>
      <c r="G95" s="36">
        <v>36.700000000000003</v>
      </c>
      <c r="H95" s="36">
        <v>14.2</v>
      </c>
      <c r="I95" s="36">
        <v>4.8</v>
      </c>
    </row>
    <row r="96" spans="2:9" ht="15" customHeight="1" x14ac:dyDescent="0.15">
      <c r="B96" s="24"/>
      <c r="C96" s="83" t="s">
        <v>511</v>
      </c>
      <c r="D96" s="29">
        <v>359</v>
      </c>
      <c r="E96" s="30">
        <v>156</v>
      </c>
      <c r="F96" s="31">
        <v>23</v>
      </c>
      <c r="G96" s="31">
        <v>109</v>
      </c>
      <c r="H96" s="31">
        <v>48</v>
      </c>
      <c r="I96" s="31">
        <v>23</v>
      </c>
    </row>
    <row r="97" spans="2:9" ht="15" customHeight="1" x14ac:dyDescent="0.15">
      <c r="B97" s="24"/>
      <c r="C97" s="84"/>
      <c r="D97" s="25">
        <v>100</v>
      </c>
      <c r="E97" s="26">
        <v>43.5</v>
      </c>
      <c r="F97" s="27">
        <v>6.4</v>
      </c>
      <c r="G97" s="27">
        <v>30.4</v>
      </c>
      <c r="H97" s="27">
        <v>13.4</v>
      </c>
      <c r="I97" s="27">
        <v>6.4</v>
      </c>
    </row>
    <row r="98" spans="2:9" ht="15" customHeight="1" x14ac:dyDescent="0.15">
      <c r="B98" s="24"/>
      <c r="C98" s="82" t="s">
        <v>495</v>
      </c>
      <c r="D98" s="14">
        <v>47</v>
      </c>
      <c r="E98" s="15">
        <v>22</v>
      </c>
      <c r="F98" s="16">
        <v>2</v>
      </c>
      <c r="G98" s="16">
        <v>11</v>
      </c>
      <c r="H98" s="16">
        <v>7</v>
      </c>
      <c r="I98" s="16">
        <v>5</v>
      </c>
    </row>
    <row r="99" spans="2:9" ht="15" customHeight="1" x14ac:dyDescent="0.15">
      <c r="B99" s="24"/>
      <c r="C99" s="84"/>
      <c r="D99" s="25">
        <v>100</v>
      </c>
      <c r="E99" s="26">
        <v>46.8</v>
      </c>
      <c r="F99" s="27">
        <v>4.3</v>
      </c>
      <c r="G99" s="27">
        <v>23.4</v>
      </c>
      <c r="H99" s="27">
        <v>14.9</v>
      </c>
      <c r="I99" s="27">
        <v>10.6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13</v>
      </c>
      <c r="F100" s="16">
        <v>2</v>
      </c>
      <c r="G100" s="16">
        <v>29</v>
      </c>
      <c r="H100" s="16">
        <v>8</v>
      </c>
      <c r="I100" s="16">
        <v>0</v>
      </c>
    </row>
    <row r="101" spans="2:9" ht="15" customHeight="1" x14ac:dyDescent="0.15">
      <c r="B101" s="28"/>
      <c r="C101" s="85"/>
      <c r="D101" s="17">
        <v>100</v>
      </c>
      <c r="E101" s="18">
        <v>25</v>
      </c>
      <c r="F101" s="19">
        <v>3.8</v>
      </c>
      <c r="G101" s="19">
        <v>55.8</v>
      </c>
      <c r="H101" s="19">
        <v>15.4</v>
      </c>
      <c r="I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4229" priority="706" rank="1"/>
  </conditionalFormatting>
  <conditionalFormatting sqref="E11:I11">
    <cfRule type="top10" dxfId="4228" priority="707" rank="1"/>
  </conditionalFormatting>
  <conditionalFormatting sqref="E13:I13">
    <cfRule type="top10" dxfId="4227" priority="708" rank="1"/>
  </conditionalFormatting>
  <conditionalFormatting sqref="E15:I15">
    <cfRule type="top10" dxfId="4226" priority="709" rank="1"/>
  </conditionalFormatting>
  <conditionalFormatting sqref="E17:I17">
    <cfRule type="top10" dxfId="4225" priority="710" rank="1"/>
  </conditionalFormatting>
  <conditionalFormatting sqref="E19:I19">
    <cfRule type="top10" dxfId="4224" priority="711" rank="1"/>
  </conditionalFormatting>
  <conditionalFormatting sqref="E21:I21">
    <cfRule type="top10" dxfId="4223" priority="712" rank="1"/>
  </conditionalFormatting>
  <conditionalFormatting sqref="E23:I23">
    <cfRule type="top10" dxfId="4222" priority="713" rank="1"/>
  </conditionalFormatting>
  <conditionalFormatting sqref="E25:I25">
    <cfRule type="top10" dxfId="4221" priority="714" rank="1"/>
  </conditionalFormatting>
  <conditionalFormatting sqref="E27:I27">
    <cfRule type="top10" dxfId="4220" priority="715" rank="1"/>
  </conditionalFormatting>
  <conditionalFormatting sqref="E29:I29">
    <cfRule type="top10" dxfId="4219" priority="716" rank="1"/>
  </conditionalFormatting>
  <conditionalFormatting sqref="E31:I31">
    <cfRule type="top10" dxfId="4218" priority="717" rank="1"/>
  </conditionalFormatting>
  <conditionalFormatting sqref="E33:I33">
    <cfRule type="top10" dxfId="4217" priority="718" rank="1"/>
  </conditionalFormatting>
  <conditionalFormatting sqref="E35:I35">
    <cfRule type="top10" dxfId="4216" priority="719" rank="1"/>
  </conditionalFormatting>
  <conditionalFormatting sqref="E37:I37">
    <cfRule type="top10" dxfId="4215" priority="720" rank="1"/>
  </conditionalFormatting>
  <conditionalFormatting sqref="E39:I39">
    <cfRule type="top10" dxfId="4214" priority="721" rank="1"/>
  </conditionalFormatting>
  <conditionalFormatting sqref="E41:I41">
    <cfRule type="top10" dxfId="4213" priority="722" rank="1"/>
  </conditionalFormatting>
  <conditionalFormatting sqref="E43:I43">
    <cfRule type="top10" dxfId="4212" priority="723" rank="1"/>
  </conditionalFormatting>
  <conditionalFormatting sqref="E45:I45">
    <cfRule type="top10" dxfId="4211" priority="724" rank="1"/>
  </conditionalFormatting>
  <conditionalFormatting sqref="E47:I47">
    <cfRule type="top10" dxfId="4210" priority="725" rank="1"/>
  </conditionalFormatting>
  <conditionalFormatting sqref="E49:I49">
    <cfRule type="top10" dxfId="4209" priority="726" rank="1"/>
  </conditionalFormatting>
  <conditionalFormatting sqref="E51:I51">
    <cfRule type="top10" dxfId="4208" priority="727" rank="1"/>
  </conditionalFormatting>
  <conditionalFormatting sqref="E53:I53">
    <cfRule type="top10" dxfId="4207" priority="728" rank="1"/>
  </conditionalFormatting>
  <conditionalFormatting sqref="E55:I55">
    <cfRule type="top10" dxfId="4206" priority="729" rank="1"/>
  </conditionalFormatting>
  <conditionalFormatting sqref="E57:I57">
    <cfRule type="top10" dxfId="4205" priority="730" rank="1"/>
  </conditionalFormatting>
  <conditionalFormatting sqref="E59:I59">
    <cfRule type="top10" dxfId="4204" priority="731" rank="1"/>
  </conditionalFormatting>
  <conditionalFormatting sqref="E61:I61">
    <cfRule type="top10" dxfId="4203" priority="732" rank="1"/>
  </conditionalFormatting>
  <conditionalFormatting sqref="E63:I63">
    <cfRule type="top10" dxfId="4202" priority="733" rank="1"/>
  </conditionalFormatting>
  <conditionalFormatting sqref="E65:I65">
    <cfRule type="top10" dxfId="4201" priority="734" rank="1"/>
  </conditionalFormatting>
  <conditionalFormatting sqref="E67:I67">
    <cfRule type="top10" dxfId="4200" priority="735" rank="1"/>
  </conditionalFormatting>
  <conditionalFormatting sqref="E69:I69">
    <cfRule type="top10" dxfId="4199" priority="736" rank="1"/>
  </conditionalFormatting>
  <conditionalFormatting sqref="E71:I71">
    <cfRule type="top10" dxfId="4198" priority="737" rank="1"/>
  </conditionalFormatting>
  <conditionalFormatting sqref="E73:I73">
    <cfRule type="top10" dxfId="4197" priority="738" rank="1"/>
  </conditionalFormatting>
  <conditionalFormatting sqref="E75:I75">
    <cfRule type="top10" dxfId="4196" priority="739" rank="1"/>
  </conditionalFormatting>
  <conditionalFormatting sqref="E77:I77">
    <cfRule type="top10" dxfId="4195" priority="740" rank="1"/>
  </conditionalFormatting>
  <conditionalFormatting sqref="E79:I79">
    <cfRule type="top10" dxfId="4194" priority="741" rank="1"/>
  </conditionalFormatting>
  <conditionalFormatting sqref="E81:I81">
    <cfRule type="top10" dxfId="4193" priority="742" rank="1"/>
  </conditionalFormatting>
  <conditionalFormatting sqref="E83:I83">
    <cfRule type="top10" dxfId="4192" priority="743" rank="1"/>
  </conditionalFormatting>
  <conditionalFormatting sqref="E85:I85">
    <cfRule type="top10" dxfId="4191" priority="744" rank="1"/>
  </conditionalFormatting>
  <conditionalFormatting sqref="E87:I87">
    <cfRule type="top10" dxfId="4190" priority="745" rank="1"/>
  </conditionalFormatting>
  <conditionalFormatting sqref="E89:I89">
    <cfRule type="top10" dxfId="4189" priority="746" rank="1"/>
  </conditionalFormatting>
  <conditionalFormatting sqref="E91:I91">
    <cfRule type="top10" dxfId="4188" priority="747" rank="1"/>
  </conditionalFormatting>
  <conditionalFormatting sqref="E93:I93">
    <cfRule type="top10" dxfId="4187" priority="748" rank="1"/>
  </conditionalFormatting>
  <conditionalFormatting sqref="E95:I95">
    <cfRule type="top10" dxfId="4186" priority="749" rank="1"/>
  </conditionalFormatting>
  <conditionalFormatting sqref="E97:I97">
    <cfRule type="top10" dxfId="4185" priority="750" rank="1"/>
  </conditionalFormatting>
  <conditionalFormatting sqref="E99:I99">
    <cfRule type="top10" dxfId="4184" priority="751" rank="1"/>
  </conditionalFormatting>
  <conditionalFormatting sqref="E101:I101">
    <cfRule type="top10" dxfId="4183" priority="75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617</v>
      </c>
    </row>
    <row r="4" spans="2:24" x14ac:dyDescent="0.15">
      <c r="B4" s="1" t="s">
        <v>618</v>
      </c>
    </row>
    <row r="5" spans="2:24" x14ac:dyDescent="0.15">
      <c r="B5" s="3"/>
      <c r="C5" s="3"/>
      <c r="D5" s="3"/>
      <c r="E5" s="3"/>
      <c r="F5" s="3"/>
      <c r="G5" s="3"/>
      <c r="H5" s="3"/>
      <c r="I5" s="3"/>
    </row>
    <row r="6" spans="2:24" ht="3.75" customHeight="1" x14ac:dyDescent="0.15">
      <c r="B6" s="56"/>
      <c r="C6" s="38"/>
      <c r="D6" s="57"/>
      <c r="E6" s="39"/>
      <c r="F6" s="56"/>
      <c r="G6" s="40"/>
      <c r="H6" s="57"/>
      <c r="I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368</v>
      </c>
      <c r="F7" s="69" t="s">
        <v>369</v>
      </c>
      <c r="G7" s="69" t="s">
        <v>370</v>
      </c>
      <c r="H7" s="69" t="s">
        <v>371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2456</v>
      </c>
      <c r="F8" s="16">
        <v>5532</v>
      </c>
      <c r="G8" s="16">
        <v>3621</v>
      </c>
      <c r="H8" s="16">
        <v>3635</v>
      </c>
      <c r="I8" s="16">
        <v>678</v>
      </c>
    </row>
    <row r="9" spans="2:24" ht="15" customHeight="1" x14ac:dyDescent="0.15">
      <c r="B9" s="93"/>
      <c r="C9" s="91"/>
      <c r="D9" s="17">
        <v>100</v>
      </c>
      <c r="E9" s="18">
        <v>15.4</v>
      </c>
      <c r="F9" s="19">
        <v>34.700000000000003</v>
      </c>
      <c r="G9" s="19">
        <v>22.7</v>
      </c>
      <c r="H9" s="19">
        <v>22.8</v>
      </c>
      <c r="I9" s="19">
        <v>4.3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851</v>
      </c>
      <c r="F10" s="23">
        <v>1687</v>
      </c>
      <c r="G10" s="23">
        <v>1070</v>
      </c>
      <c r="H10" s="23">
        <v>1107</v>
      </c>
      <c r="I10" s="23">
        <v>230</v>
      </c>
    </row>
    <row r="11" spans="2:24" ht="15" customHeight="1" x14ac:dyDescent="0.15">
      <c r="B11" s="24"/>
      <c r="C11" s="89"/>
      <c r="D11" s="25">
        <v>100</v>
      </c>
      <c r="E11" s="26">
        <v>17.2</v>
      </c>
      <c r="F11" s="27">
        <v>34.1</v>
      </c>
      <c r="G11" s="27">
        <v>21.6</v>
      </c>
      <c r="H11" s="27">
        <v>22.4</v>
      </c>
      <c r="I11" s="27">
        <v>4.7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1589</v>
      </c>
      <c r="F12" s="16">
        <v>3805</v>
      </c>
      <c r="G12" s="16">
        <v>2521</v>
      </c>
      <c r="H12" s="16">
        <v>2490</v>
      </c>
      <c r="I12" s="16">
        <v>437</v>
      </c>
    </row>
    <row r="13" spans="2:24" ht="15" customHeight="1" x14ac:dyDescent="0.15">
      <c r="B13" s="28"/>
      <c r="C13" s="91"/>
      <c r="D13" s="17">
        <v>100</v>
      </c>
      <c r="E13" s="18">
        <v>14.7</v>
      </c>
      <c r="F13" s="19">
        <v>35.1</v>
      </c>
      <c r="G13" s="19">
        <v>23.3</v>
      </c>
      <c r="H13" s="19">
        <v>23</v>
      </c>
      <c r="I13" s="19">
        <v>4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51</v>
      </c>
      <c r="F14" s="23">
        <v>92</v>
      </c>
      <c r="G14" s="23">
        <v>92</v>
      </c>
      <c r="H14" s="23">
        <v>99</v>
      </c>
      <c r="I14" s="23">
        <v>19</v>
      </c>
    </row>
    <row r="15" spans="2:24" ht="15" customHeight="1" x14ac:dyDescent="0.15">
      <c r="B15" s="24"/>
      <c r="C15" s="84"/>
      <c r="D15" s="25">
        <v>100</v>
      </c>
      <c r="E15" s="26">
        <v>14.4</v>
      </c>
      <c r="F15" s="27">
        <v>26.1</v>
      </c>
      <c r="G15" s="27">
        <v>26.1</v>
      </c>
      <c r="H15" s="27">
        <v>28</v>
      </c>
      <c r="I15" s="27">
        <v>5.4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88</v>
      </c>
      <c r="F16" s="31">
        <v>214</v>
      </c>
      <c r="G16" s="31">
        <v>140</v>
      </c>
      <c r="H16" s="31">
        <v>157</v>
      </c>
      <c r="I16" s="31">
        <v>21</v>
      </c>
    </row>
    <row r="17" spans="2:9" ht="15" customHeight="1" x14ac:dyDescent="0.15">
      <c r="B17" s="24"/>
      <c r="C17" s="84"/>
      <c r="D17" s="25">
        <v>100</v>
      </c>
      <c r="E17" s="26">
        <v>14.2</v>
      </c>
      <c r="F17" s="27">
        <v>34.5</v>
      </c>
      <c r="G17" s="27">
        <v>22.6</v>
      </c>
      <c r="H17" s="27">
        <v>25.3</v>
      </c>
      <c r="I17" s="27">
        <v>3.4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133</v>
      </c>
      <c r="F18" s="16">
        <v>307</v>
      </c>
      <c r="G18" s="16">
        <v>204</v>
      </c>
      <c r="H18" s="16">
        <v>234</v>
      </c>
      <c r="I18" s="16">
        <v>44</v>
      </c>
    </row>
    <row r="19" spans="2:9" ht="15" customHeight="1" x14ac:dyDescent="0.15">
      <c r="B19" s="24"/>
      <c r="C19" s="84"/>
      <c r="D19" s="25">
        <v>100</v>
      </c>
      <c r="E19" s="26">
        <v>14.4</v>
      </c>
      <c r="F19" s="27">
        <v>33.299999999999997</v>
      </c>
      <c r="G19" s="27">
        <v>22.1</v>
      </c>
      <c r="H19" s="27">
        <v>25.4</v>
      </c>
      <c r="I19" s="27">
        <v>4.8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237</v>
      </c>
      <c r="F20" s="16">
        <v>590</v>
      </c>
      <c r="G20" s="16">
        <v>357</v>
      </c>
      <c r="H20" s="16">
        <v>363</v>
      </c>
      <c r="I20" s="16">
        <v>69</v>
      </c>
    </row>
    <row r="21" spans="2:9" ht="15" customHeight="1" x14ac:dyDescent="0.15">
      <c r="B21" s="24"/>
      <c r="C21" s="84"/>
      <c r="D21" s="25">
        <v>100</v>
      </c>
      <c r="E21" s="26">
        <v>14.7</v>
      </c>
      <c r="F21" s="27">
        <v>36.5</v>
      </c>
      <c r="G21" s="27">
        <v>22.1</v>
      </c>
      <c r="H21" s="27">
        <v>22.5</v>
      </c>
      <c r="I21" s="27">
        <v>4.3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461</v>
      </c>
      <c r="F22" s="16">
        <v>1110</v>
      </c>
      <c r="G22" s="16">
        <v>742</v>
      </c>
      <c r="H22" s="16">
        <v>709</v>
      </c>
      <c r="I22" s="16">
        <v>118</v>
      </c>
    </row>
    <row r="23" spans="2:9" ht="15" customHeight="1" x14ac:dyDescent="0.15">
      <c r="B23" s="24"/>
      <c r="C23" s="84"/>
      <c r="D23" s="25">
        <v>100</v>
      </c>
      <c r="E23" s="26">
        <v>14.7</v>
      </c>
      <c r="F23" s="27">
        <v>35.4</v>
      </c>
      <c r="G23" s="27">
        <v>23.6</v>
      </c>
      <c r="H23" s="27">
        <v>22.6</v>
      </c>
      <c r="I23" s="27">
        <v>3.8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702</v>
      </c>
      <c r="F24" s="16">
        <v>1599</v>
      </c>
      <c r="G24" s="16">
        <v>1041</v>
      </c>
      <c r="H24" s="16">
        <v>998</v>
      </c>
      <c r="I24" s="16">
        <v>166</v>
      </c>
    </row>
    <row r="25" spans="2:9" ht="15" customHeight="1" x14ac:dyDescent="0.15">
      <c r="B25" s="24"/>
      <c r="C25" s="84"/>
      <c r="D25" s="25">
        <v>100</v>
      </c>
      <c r="E25" s="26">
        <v>15.6</v>
      </c>
      <c r="F25" s="27">
        <v>35.5</v>
      </c>
      <c r="G25" s="27">
        <v>23.1</v>
      </c>
      <c r="H25" s="27">
        <v>22.1</v>
      </c>
      <c r="I25" s="27">
        <v>3.7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747</v>
      </c>
      <c r="F26" s="16">
        <v>1510</v>
      </c>
      <c r="G26" s="16">
        <v>967</v>
      </c>
      <c r="H26" s="16">
        <v>990</v>
      </c>
      <c r="I26" s="16">
        <v>224</v>
      </c>
    </row>
    <row r="27" spans="2:9" ht="15" customHeight="1" x14ac:dyDescent="0.15">
      <c r="B27" s="28"/>
      <c r="C27" s="85"/>
      <c r="D27" s="17">
        <v>100</v>
      </c>
      <c r="E27" s="18">
        <v>16.8</v>
      </c>
      <c r="F27" s="19">
        <v>34</v>
      </c>
      <c r="G27" s="19">
        <v>21.8</v>
      </c>
      <c r="H27" s="19">
        <v>22.3</v>
      </c>
      <c r="I27" s="19">
        <v>5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771</v>
      </c>
      <c r="F28" s="16">
        <v>2098</v>
      </c>
      <c r="G28" s="16">
        <v>1354</v>
      </c>
      <c r="H28" s="16">
        <v>1319</v>
      </c>
      <c r="I28" s="16">
        <v>124</v>
      </c>
    </row>
    <row r="29" spans="2:9" ht="15" customHeight="1" x14ac:dyDescent="0.15">
      <c r="B29" s="24"/>
      <c r="C29" s="84"/>
      <c r="D29" s="25">
        <v>100</v>
      </c>
      <c r="E29" s="26">
        <v>13.6</v>
      </c>
      <c r="F29" s="27">
        <v>37</v>
      </c>
      <c r="G29" s="27">
        <v>23.9</v>
      </c>
      <c r="H29" s="27">
        <v>23.3</v>
      </c>
      <c r="I29" s="27">
        <v>2.2000000000000002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692</v>
      </c>
      <c r="F30" s="16">
        <v>1427</v>
      </c>
      <c r="G30" s="16">
        <v>861</v>
      </c>
      <c r="H30" s="16">
        <v>804</v>
      </c>
      <c r="I30" s="16">
        <v>140</v>
      </c>
    </row>
    <row r="31" spans="2:9" ht="15" customHeight="1" x14ac:dyDescent="0.15">
      <c r="B31" s="24"/>
      <c r="C31" s="84"/>
      <c r="D31" s="25">
        <v>100</v>
      </c>
      <c r="E31" s="26">
        <v>17.600000000000001</v>
      </c>
      <c r="F31" s="27">
        <v>36.4</v>
      </c>
      <c r="G31" s="27">
        <v>21.9</v>
      </c>
      <c r="H31" s="27">
        <v>20.5</v>
      </c>
      <c r="I31" s="27">
        <v>3.6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54</v>
      </c>
      <c r="F32" s="31">
        <v>97</v>
      </c>
      <c r="G32" s="31">
        <v>69</v>
      </c>
      <c r="H32" s="31">
        <v>71</v>
      </c>
      <c r="I32" s="31">
        <v>15</v>
      </c>
    </row>
    <row r="33" spans="2:9" ht="15" customHeight="1" x14ac:dyDescent="0.15">
      <c r="B33" s="24"/>
      <c r="C33" s="84"/>
      <c r="D33" s="25">
        <v>100</v>
      </c>
      <c r="E33" s="26">
        <v>17.600000000000001</v>
      </c>
      <c r="F33" s="27">
        <v>31.7</v>
      </c>
      <c r="G33" s="27">
        <v>22.5</v>
      </c>
      <c r="H33" s="27">
        <v>23.2</v>
      </c>
      <c r="I33" s="27">
        <v>4.9000000000000004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472</v>
      </c>
      <c r="F34" s="16">
        <v>1034</v>
      </c>
      <c r="G34" s="16">
        <v>702</v>
      </c>
      <c r="H34" s="16">
        <v>750</v>
      </c>
      <c r="I34" s="16">
        <v>84</v>
      </c>
    </row>
    <row r="35" spans="2:9" ht="15" customHeight="1" x14ac:dyDescent="0.15">
      <c r="B35" s="24"/>
      <c r="C35" s="84"/>
      <c r="D35" s="25">
        <v>100</v>
      </c>
      <c r="E35" s="26">
        <v>15.5</v>
      </c>
      <c r="F35" s="27">
        <v>34</v>
      </c>
      <c r="G35" s="27">
        <v>23.1</v>
      </c>
      <c r="H35" s="27">
        <v>24.7</v>
      </c>
      <c r="I35" s="27">
        <v>2.8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382</v>
      </c>
      <c r="F36" s="16">
        <v>746</v>
      </c>
      <c r="G36" s="16">
        <v>566</v>
      </c>
      <c r="H36" s="16">
        <v>639</v>
      </c>
      <c r="I36" s="16">
        <v>76</v>
      </c>
    </row>
    <row r="37" spans="2:9" ht="15" customHeight="1" x14ac:dyDescent="0.15">
      <c r="B37" s="33"/>
      <c r="C37" s="82"/>
      <c r="D37" s="34">
        <v>100</v>
      </c>
      <c r="E37" s="35">
        <v>15.9</v>
      </c>
      <c r="F37" s="36">
        <v>31</v>
      </c>
      <c r="G37" s="36">
        <v>23.5</v>
      </c>
      <c r="H37" s="36">
        <v>26.5</v>
      </c>
      <c r="I37" s="36">
        <v>3.2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72</v>
      </c>
      <c r="F38" s="23">
        <v>382</v>
      </c>
      <c r="G38" s="23">
        <v>387</v>
      </c>
      <c r="H38" s="23">
        <v>394</v>
      </c>
      <c r="I38" s="23">
        <v>23</v>
      </c>
    </row>
    <row r="39" spans="2:9" ht="15" customHeight="1" x14ac:dyDescent="0.15">
      <c r="B39" s="24"/>
      <c r="C39" s="89"/>
      <c r="D39" s="25">
        <v>100</v>
      </c>
      <c r="E39" s="26">
        <v>5.7</v>
      </c>
      <c r="F39" s="27">
        <v>30.4</v>
      </c>
      <c r="G39" s="27">
        <v>30.8</v>
      </c>
      <c r="H39" s="27">
        <v>31.3</v>
      </c>
      <c r="I39" s="27">
        <v>1.8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230</v>
      </c>
      <c r="F40" s="16">
        <v>586</v>
      </c>
      <c r="G40" s="16">
        <v>299</v>
      </c>
      <c r="H40" s="16">
        <v>196</v>
      </c>
      <c r="I40" s="16">
        <v>48</v>
      </c>
    </row>
    <row r="41" spans="2:9" ht="15" customHeight="1" x14ac:dyDescent="0.15">
      <c r="B41" s="24"/>
      <c r="C41" s="89"/>
      <c r="D41" s="25">
        <v>100</v>
      </c>
      <c r="E41" s="26">
        <v>16.899999999999999</v>
      </c>
      <c r="F41" s="27">
        <v>43.1</v>
      </c>
      <c r="G41" s="27">
        <v>22</v>
      </c>
      <c r="H41" s="27">
        <v>14.4</v>
      </c>
      <c r="I41" s="27">
        <v>3.5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2074</v>
      </c>
      <c r="F42" s="16">
        <v>4391</v>
      </c>
      <c r="G42" s="16">
        <v>2849</v>
      </c>
      <c r="H42" s="16">
        <v>2976</v>
      </c>
      <c r="I42" s="16">
        <v>346</v>
      </c>
    </row>
    <row r="43" spans="2:9" ht="15" customHeight="1" x14ac:dyDescent="0.15">
      <c r="B43" s="28"/>
      <c r="C43" s="91"/>
      <c r="D43" s="17">
        <v>100</v>
      </c>
      <c r="E43" s="18">
        <v>16.399999999999999</v>
      </c>
      <c r="F43" s="19">
        <v>34.700000000000003</v>
      </c>
      <c r="G43" s="19">
        <v>22.5</v>
      </c>
      <c r="H43" s="19">
        <v>23.6</v>
      </c>
      <c r="I43" s="19">
        <v>2.7</v>
      </c>
    </row>
    <row r="44" spans="2:9" ht="15" customHeight="1" x14ac:dyDescent="0.15">
      <c r="B44" s="20" t="s">
        <v>70</v>
      </c>
      <c r="C44" s="88" t="s">
        <v>496</v>
      </c>
      <c r="D44" s="21">
        <v>567</v>
      </c>
      <c r="E44" s="22">
        <v>30</v>
      </c>
      <c r="F44" s="23">
        <v>130</v>
      </c>
      <c r="G44" s="23">
        <v>153</v>
      </c>
      <c r="H44" s="23">
        <v>246</v>
      </c>
      <c r="I44" s="23">
        <v>8</v>
      </c>
    </row>
    <row r="45" spans="2:9" ht="15" customHeight="1" x14ac:dyDescent="0.15">
      <c r="B45" s="24"/>
      <c r="C45" s="89"/>
      <c r="D45" s="25">
        <v>100</v>
      </c>
      <c r="E45" s="26">
        <v>5.3</v>
      </c>
      <c r="F45" s="27">
        <v>22.9</v>
      </c>
      <c r="G45" s="27">
        <v>27</v>
      </c>
      <c r="H45" s="27">
        <v>43.4</v>
      </c>
      <c r="I45" s="27">
        <v>1.4</v>
      </c>
    </row>
    <row r="46" spans="2:9" ht="15" customHeight="1" x14ac:dyDescent="0.15">
      <c r="B46" s="24"/>
      <c r="C46" s="86" t="s">
        <v>468</v>
      </c>
      <c r="D46" s="14">
        <v>8280</v>
      </c>
      <c r="E46" s="15">
        <v>805</v>
      </c>
      <c r="F46" s="16">
        <v>2648</v>
      </c>
      <c r="G46" s="16">
        <v>2354</v>
      </c>
      <c r="H46" s="16">
        <v>2296</v>
      </c>
      <c r="I46" s="16">
        <v>177</v>
      </c>
    </row>
    <row r="47" spans="2:9" ht="15" customHeight="1" x14ac:dyDescent="0.15">
      <c r="B47" s="24"/>
      <c r="C47" s="89"/>
      <c r="D47" s="25">
        <v>100</v>
      </c>
      <c r="E47" s="26">
        <v>9.6999999999999993</v>
      </c>
      <c r="F47" s="27">
        <v>32</v>
      </c>
      <c r="G47" s="27">
        <v>28.4</v>
      </c>
      <c r="H47" s="27">
        <v>27.7</v>
      </c>
      <c r="I47" s="27">
        <v>2.1</v>
      </c>
    </row>
    <row r="48" spans="2:9" ht="15" customHeight="1" x14ac:dyDescent="0.15">
      <c r="B48" s="24"/>
      <c r="C48" s="86" t="s">
        <v>484</v>
      </c>
      <c r="D48" s="14">
        <v>4863</v>
      </c>
      <c r="E48" s="15">
        <v>945</v>
      </c>
      <c r="F48" s="16">
        <v>2095</v>
      </c>
      <c r="G48" s="16">
        <v>882</v>
      </c>
      <c r="H48" s="16">
        <v>800</v>
      </c>
      <c r="I48" s="16">
        <v>141</v>
      </c>
    </row>
    <row r="49" spans="2:9" ht="15" customHeight="1" x14ac:dyDescent="0.15">
      <c r="B49" s="24"/>
      <c r="C49" s="89"/>
      <c r="D49" s="25">
        <v>100</v>
      </c>
      <c r="E49" s="26">
        <v>19.399999999999999</v>
      </c>
      <c r="F49" s="27">
        <v>43.1</v>
      </c>
      <c r="G49" s="27">
        <v>18.100000000000001</v>
      </c>
      <c r="H49" s="27">
        <v>16.5</v>
      </c>
      <c r="I49" s="27">
        <v>2.9</v>
      </c>
    </row>
    <row r="50" spans="2:9" ht="15" customHeight="1" x14ac:dyDescent="0.15">
      <c r="B50" s="24"/>
      <c r="C50" s="86" t="s">
        <v>440</v>
      </c>
      <c r="D50" s="14">
        <v>1583</v>
      </c>
      <c r="E50" s="15">
        <v>601</v>
      </c>
      <c r="F50" s="16">
        <v>535</v>
      </c>
      <c r="G50" s="16">
        <v>160</v>
      </c>
      <c r="H50" s="16">
        <v>222</v>
      </c>
      <c r="I50" s="16">
        <v>65</v>
      </c>
    </row>
    <row r="51" spans="2:9" ht="15" customHeight="1" x14ac:dyDescent="0.15">
      <c r="B51" s="28"/>
      <c r="C51" s="91"/>
      <c r="D51" s="17">
        <v>100</v>
      </c>
      <c r="E51" s="18">
        <v>38</v>
      </c>
      <c r="F51" s="19">
        <v>33.799999999999997</v>
      </c>
      <c r="G51" s="19">
        <v>10.1</v>
      </c>
      <c r="H51" s="19">
        <v>14</v>
      </c>
      <c r="I51" s="19">
        <v>4.0999999999999996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409</v>
      </c>
      <c r="F52" s="23">
        <v>1023</v>
      </c>
      <c r="G52" s="23">
        <v>703</v>
      </c>
      <c r="H52" s="23">
        <v>617</v>
      </c>
      <c r="I52" s="23">
        <v>229</v>
      </c>
    </row>
    <row r="53" spans="2:9" ht="15" customHeight="1" x14ac:dyDescent="0.15">
      <c r="B53" s="24"/>
      <c r="C53" s="84"/>
      <c r="D53" s="25">
        <v>100</v>
      </c>
      <c r="E53" s="26">
        <v>13.7</v>
      </c>
      <c r="F53" s="27">
        <v>34.299999999999997</v>
      </c>
      <c r="G53" s="27">
        <v>23.6</v>
      </c>
      <c r="H53" s="27">
        <v>20.7</v>
      </c>
      <c r="I53" s="27">
        <v>7.7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248</v>
      </c>
      <c r="F54" s="31">
        <v>717</v>
      </c>
      <c r="G54" s="31">
        <v>498</v>
      </c>
      <c r="H54" s="31">
        <v>453</v>
      </c>
      <c r="I54" s="31">
        <v>30</v>
      </c>
    </row>
    <row r="55" spans="2:9" ht="15" customHeight="1" x14ac:dyDescent="0.15">
      <c r="B55" s="24"/>
      <c r="C55" s="84"/>
      <c r="D55" s="25">
        <v>100</v>
      </c>
      <c r="E55" s="26">
        <v>12.7</v>
      </c>
      <c r="F55" s="27">
        <v>36.799999999999997</v>
      </c>
      <c r="G55" s="27">
        <v>25.6</v>
      </c>
      <c r="H55" s="27">
        <v>23.3</v>
      </c>
      <c r="I55" s="27">
        <v>1.5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136</v>
      </c>
      <c r="F56" s="16">
        <v>309</v>
      </c>
      <c r="G56" s="16">
        <v>191</v>
      </c>
      <c r="H56" s="16">
        <v>171</v>
      </c>
      <c r="I56" s="16">
        <v>47</v>
      </c>
    </row>
    <row r="57" spans="2:9" ht="15" customHeight="1" x14ac:dyDescent="0.15">
      <c r="B57" s="24"/>
      <c r="C57" s="84"/>
      <c r="D57" s="25">
        <v>100</v>
      </c>
      <c r="E57" s="26">
        <v>15.9</v>
      </c>
      <c r="F57" s="27">
        <v>36.200000000000003</v>
      </c>
      <c r="G57" s="27">
        <v>22.4</v>
      </c>
      <c r="H57" s="27">
        <v>20</v>
      </c>
      <c r="I57" s="27">
        <v>5.5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185</v>
      </c>
      <c r="F58" s="16">
        <v>486</v>
      </c>
      <c r="G58" s="16">
        <v>316</v>
      </c>
      <c r="H58" s="16">
        <v>286</v>
      </c>
      <c r="I58" s="16">
        <v>38</v>
      </c>
    </row>
    <row r="59" spans="2:9" ht="15" customHeight="1" x14ac:dyDescent="0.15">
      <c r="B59" s="24"/>
      <c r="C59" s="84"/>
      <c r="D59" s="25">
        <v>100</v>
      </c>
      <c r="E59" s="26">
        <v>14.1</v>
      </c>
      <c r="F59" s="27">
        <v>37.1</v>
      </c>
      <c r="G59" s="27">
        <v>24.1</v>
      </c>
      <c r="H59" s="27">
        <v>21.8</v>
      </c>
      <c r="I59" s="27">
        <v>2.9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360</v>
      </c>
      <c r="F60" s="16">
        <v>674</v>
      </c>
      <c r="G60" s="16">
        <v>357</v>
      </c>
      <c r="H60" s="16">
        <v>254</v>
      </c>
      <c r="I60" s="16">
        <v>138</v>
      </c>
    </row>
    <row r="61" spans="2:9" ht="15" customHeight="1" x14ac:dyDescent="0.15">
      <c r="B61" s="24"/>
      <c r="C61" s="84"/>
      <c r="D61" s="25">
        <v>100</v>
      </c>
      <c r="E61" s="26">
        <v>20.2</v>
      </c>
      <c r="F61" s="27">
        <v>37.799999999999997</v>
      </c>
      <c r="G61" s="27">
        <v>20</v>
      </c>
      <c r="H61" s="27">
        <v>14.2</v>
      </c>
      <c r="I61" s="27">
        <v>7.7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117</v>
      </c>
      <c r="F62" s="16">
        <v>378</v>
      </c>
      <c r="G62" s="16">
        <v>293</v>
      </c>
      <c r="H62" s="16">
        <v>426</v>
      </c>
      <c r="I62" s="16">
        <v>20</v>
      </c>
    </row>
    <row r="63" spans="2:9" ht="15" customHeight="1" x14ac:dyDescent="0.15">
      <c r="B63" s="24"/>
      <c r="C63" s="84"/>
      <c r="D63" s="25">
        <v>100</v>
      </c>
      <c r="E63" s="26">
        <v>9.5</v>
      </c>
      <c r="F63" s="27">
        <v>30.6</v>
      </c>
      <c r="G63" s="27">
        <v>23.7</v>
      </c>
      <c r="H63" s="27">
        <v>34.5</v>
      </c>
      <c r="I63" s="27">
        <v>1.6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360</v>
      </c>
      <c r="F64" s="16">
        <v>772</v>
      </c>
      <c r="G64" s="16">
        <v>531</v>
      </c>
      <c r="H64" s="16">
        <v>517</v>
      </c>
      <c r="I64" s="16">
        <v>73</v>
      </c>
    </row>
    <row r="65" spans="2:9" ht="15" customHeight="1" x14ac:dyDescent="0.15">
      <c r="B65" s="24"/>
      <c r="C65" s="84"/>
      <c r="D65" s="25">
        <v>100</v>
      </c>
      <c r="E65" s="26">
        <v>16</v>
      </c>
      <c r="F65" s="27">
        <v>34.299999999999997</v>
      </c>
      <c r="G65" s="27">
        <v>23.6</v>
      </c>
      <c r="H65" s="27">
        <v>22.9</v>
      </c>
      <c r="I65" s="27">
        <v>3.2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221</v>
      </c>
      <c r="F66" s="16">
        <v>393</v>
      </c>
      <c r="G66" s="16">
        <v>240</v>
      </c>
      <c r="H66" s="16">
        <v>312</v>
      </c>
      <c r="I66" s="16">
        <v>43</v>
      </c>
    </row>
    <row r="67" spans="2:9" ht="15" customHeight="1" x14ac:dyDescent="0.15">
      <c r="B67" s="24"/>
      <c r="C67" s="84"/>
      <c r="D67" s="25">
        <v>100</v>
      </c>
      <c r="E67" s="26">
        <v>18.3</v>
      </c>
      <c r="F67" s="27">
        <v>32.5</v>
      </c>
      <c r="G67" s="27">
        <v>19.899999999999999</v>
      </c>
      <c r="H67" s="27">
        <v>25.8</v>
      </c>
      <c r="I67" s="27">
        <v>3.6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420</v>
      </c>
      <c r="F68" s="16">
        <v>780</v>
      </c>
      <c r="G68" s="16">
        <v>492</v>
      </c>
      <c r="H68" s="16">
        <v>599</v>
      </c>
      <c r="I68" s="16">
        <v>60</v>
      </c>
    </row>
    <row r="69" spans="2:9" ht="15" customHeight="1" x14ac:dyDescent="0.15">
      <c r="B69" s="28"/>
      <c r="C69" s="85"/>
      <c r="D69" s="17">
        <v>100</v>
      </c>
      <c r="E69" s="18">
        <v>17.899999999999999</v>
      </c>
      <c r="F69" s="19">
        <v>33.200000000000003</v>
      </c>
      <c r="G69" s="19">
        <v>20.9</v>
      </c>
      <c r="H69" s="19">
        <v>25.5</v>
      </c>
      <c r="I69" s="19">
        <v>2.6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338</v>
      </c>
      <c r="F70" s="23">
        <v>1105</v>
      </c>
      <c r="G70" s="23">
        <v>672</v>
      </c>
      <c r="H70" s="23">
        <v>560</v>
      </c>
      <c r="I70" s="23">
        <v>75</v>
      </c>
    </row>
    <row r="71" spans="2:9" ht="15" customHeight="1" x14ac:dyDescent="0.15">
      <c r="B71" s="24"/>
      <c r="C71" s="89"/>
      <c r="D71" s="25">
        <v>100</v>
      </c>
      <c r="E71" s="26">
        <v>12.3</v>
      </c>
      <c r="F71" s="27">
        <v>40.200000000000003</v>
      </c>
      <c r="G71" s="27">
        <v>24.4</v>
      </c>
      <c r="H71" s="27">
        <v>20.399999999999999</v>
      </c>
      <c r="I71" s="27">
        <v>2.7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427</v>
      </c>
      <c r="F72" s="16">
        <v>1202</v>
      </c>
      <c r="G72" s="16">
        <v>694</v>
      </c>
      <c r="H72" s="16">
        <v>601</v>
      </c>
      <c r="I72" s="16">
        <v>76</v>
      </c>
    </row>
    <row r="73" spans="2:9" ht="15" customHeight="1" x14ac:dyDescent="0.15">
      <c r="B73" s="24"/>
      <c r="C73" s="89"/>
      <c r="D73" s="25">
        <v>100</v>
      </c>
      <c r="E73" s="26">
        <v>14.2</v>
      </c>
      <c r="F73" s="27">
        <v>40.1</v>
      </c>
      <c r="G73" s="27">
        <v>23.1</v>
      </c>
      <c r="H73" s="27">
        <v>20</v>
      </c>
      <c r="I73" s="27">
        <v>2.5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529</v>
      </c>
      <c r="F74" s="16">
        <v>1316</v>
      </c>
      <c r="G74" s="16">
        <v>979</v>
      </c>
      <c r="H74" s="16">
        <v>892</v>
      </c>
      <c r="I74" s="16">
        <v>125</v>
      </c>
    </row>
    <row r="75" spans="2:9" ht="15" customHeight="1" x14ac:dyDescent="0.15">
      <c r="B75" s="24"/>
      <c r="C75" s="89"/>
      <c r="D75" s="25">
        <v>100</v>
      </c>
      <c r="E75" s="26">
        <v>13.8</v>
      </c>
      <c r="F75" s="27">
        <v>34.299999999999997</v>
      </c>
      <c r="G75" s="27">
        <v>25.5</v>
      </c>
      <c r="H75" s="27">
        <v>23.2</v>
      </c>
      <c r="I75" s="27">
        <v>3.3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441</v>
      </c>
      <c r="F76" s="16">
        <v>972</v>
      </c>
      <c r="G76" s="16">
        <v>628</v>
      </c>
      <c r="H76" s="16">
        <v>673</v>
      </c>
      <c r="I76" s="16">
        <v>103</v>
      </c>
    </row>
    <row r="77" spans="2:9" ht="15" customHeight="1" x14ac:dyDescent="0.15">
      <c r="B77" s="24"/>
      <c r="C77" s="89"/>
      <c r="D77" s="25">
        <v>100</v>
      </c>
      <c r="E77" s="26">
        <v>15.7</v>
      </c>
      <c r="F77" s="27">
        <v>34.5</v>
      </c>
      <c r="G77" s="27">
        <v>22.3</v>
      </c>
      <c r="H77" s="27">
        <v>23.9</v>
      </c>
      <c r="I77" s="27">
        <v>3.7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300</v>
      </c>
      <c r="F78" s="16">
        <v>472</v>
      </c>
      <c r="G78" s="16">
        <v>343</v>
      </c>
      <c r="H78" s="16">
        <v>408</v>
      </c>
      <c r="I78" s="16">
        <v>100</v>
      </c>
    </row>
    <row r="79" spans="2:9" ht="15" customHeight="1" x14ac:dyDescent="0.15">
      <c r="B79" s="24"/>
      <c r="C79" s="89"/>
      <c r="D79" s="25">
        <v>100</v>
      </c>
      <c r="E79" s="26">
        <v>18.5</v>
      </c>
      <c r="F79" s="27">
        <v>29.1</v>
      </c>
      <c r="G79" s="27">
        <v>21.1</v>
      </c>
      <c r="H79" s="27">
        <v>25.1</v>
      </c>
      <c r="I79" s="27">
        <v>6.2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229</v>
      </c>
      <c r="F80" s="16">
        <v>258</v>
      </c>
      <c r="G80" s="16">
        <v>162</v>
      </c>
      <c r="H80" s="16">
        <v>270</v>
      </c>
      <c r="I80" s="16">
        <v>89</v>
      </c>
    </row>
    <row r="81" spans="2:9" ht="15" customHeight="1" x14ac:dyDescent="0.15">
      <c r="B81" s="24"/>
      <c r="C81" s="89"/>
      <c r="D81" s="25">
        <v>100</v>
      </c>
      <c r="E81" s="26">
        <v>22.7</v>
      </c>
      <c r="F81" s="27">
        <v>25.6</v>
      </c>
      <c r="G81" s="27">
        <v>16.100000000000001</v>
      </c>
      <c r="H81" s="27">
        <v>26.8</v>
      </c>
      <c r="I81" s="27">
        <v>8.8000000000000007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155</v>
      </c>
      <c r="F82" s="16">
        <v>104</v>
      </c>
      <c r="G82" s="16">
        <v>75</v>
      </c>
      <c r="H82" s="16">
        <v>176</v>
      </c>
      <c r="I82" s="16">
        <v>92</v>
      </c>
    </row>
    <row r="83" spans="2:9" ht="15" customHeight="1" x14ac:dyDescent="0.15">
      <c r="B83" s="24"/>
      <c r="C83" s="86"/>
      <c r="D83" s="34">
        <v>100</v>
      </c>
      <c r="E83" s="35">
        <v>25.7</v>
      </c>
      <c r="F83" s="36">
        <v>17.3</v>
      </c>
      <c r="G83" s="36">
        <v>12.5</v>
      </c>
      <c r="H83" s="36">
        <v>29.2</v>
      </c>
      <c r="I83" s="36">
        <v>15.3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504</v>
      </c>
      <c r="F84" s="23">
        <v>1325</v>
      </c>
      <c r="G84" s="23">
        <v>783</v>
      </c>
      <c r="H84" s="23">
        <v>729</v>
      </c>
      <c r="I84" s="23">
        <v>86</v>
      </c>
    </row>
    <row r="85" spans="2:9" ht="15" customHeight="1" x14ac:dyDescent="0.15">
      <c r="B85" s="24" t="s">
        <v>430</v>
      </c>
      <c r="C85" s="84"/>
      <c r="D85" s="25">
        <v>100</v>
      </c>
      <c r="E85" s="26">
        <v>14.7</v>
      </c>
      <c r="F85" s="27">
        <v>38.700000000000003</v>
      </c>
      <c r="G85" s="27">
        <v>22.8</v>
      </c>
      <c r="H85" s="27">
        <v>21.3</v>
      </c>
      <c r="I85" s="27">
        <v>2.5</v>
      </c>
    </row>
    <row r="86" spans="2:9" ht="15" customHeight="1" x14ac:dyDescent="0.15">
      <c r="B86" s="24" t="s">
        <v>512</v>
      </c>
      <c r="C86" s="82" t="s">
        <v>481</v>
      </c>
      <c r="D86" s="14">
        <v>3344</v>
      </c>
      <c r="E86" s="15">
        <v>510</v>
      </c>
      <c r="F86" s="16">
        <v>1268</v>
      </c>
      <c r="G86" s="16">
        <v>734</v>
      </c>
      <c r="H86" s="16">
        <v>742</v>
      </c>
      <c r="I86" s="16">
        <v>90</v>
      </c>
    </row>
    <row r="87" spans="2:9" ht="15" customHeight="1" x14ac:dyDescent="0.15">
      <c r="B87" s="24"/>
      <c r="C87" s="84"/>
      <c r="D87" s="25">
        <v>100</v>
      </c>
      <c r="E87" s="26">
        <v>15.3</v>
      </c>
      <c r="F87" s="27">
        <v>37.9</v>
      </c>
      <c r="G87" s="27">
        <v>21.9</v>
      </c>
      <c r="H87" s="27">
        <v>22.2</v>
      </c>
      <c r="I87" s="27">
        <v>2.7</v>
      </c>
    </row>
    <row r="88" spans="2:9" ht="15" customHeight="1" x14ac:dyDescent="0.15">
      <c r="B88" s="24"/>
      <c r="C88" s="83" t="s">
        <v>513</v>
      </c>
      <c r="D88" s="29">
        <v>2063</v>
      </c>
      <c r="E88" s="30">
        <v>299</v>
      </c>
      <c r="F88" s="31">
        <v>715</v>
      </c>
      <c r="G88" s="31">
        <v>512</v>
      </c>
      <c r="H88" s="31">
        <v>484</v>
      </c>
      <c r="I88" s="31">
        <v>53</v>
      </c>
    </row>
    <row r="89" spans="2:9" ht="15" customHeight="1" x14ac:dyDescent="0.15">
      <c r="B89" s="24"/>
      <c r="C89" s="84"/>
      <c r="D89" s="25">
        <v>100</v>
      </c>
      <c r="E89" s="26">
        <v>14.5</v>
      </c>
      <c r="F89" s="27">
        <v>34.700000000000003</v>
      </c>
      <c r="G89" s="27">
        <v>24.8</v>
      </c>
      <c r="H89" s="27">
        <v>23.5</v>
      </c>
      <c r="I89" s="27">
        <v>2.6</v>
      </c>
    </row>
    <row r="90" spans="2:9" ht="15" customHeight="1" x14ac:dyDescent="0.15">
      <c r="B90" s="24"/>
      <c r="C90" s="82" t="s">
        <v>500</v>
      </c>
      <c r="D90" s="14">
        <v>3201</v>
      </c>
      <c r="E90" s="15">
        <v>466</v>
      </c>
      <c r="F90" s="16">
        <v>1053</v>
      </c>
      <c r="G90" s="16">
        <v>767</v>
      </c>
      <c r="H90" s="16">
        <v>802</v>
      </c>
      <c r="I90" s="16">
        <v>113</v>
      </c>
    </row>
    <row r="91" spans="2:9" ht="15" customHeight="1" x14ac:dyDescent="0.15">
      <c r="B91" s="24"/>
      <c r="C91" s="84"/>
      <c r="D91" s="25">
        <v>100</v>
      </c>
      <c r="E91" s="26">
        <v>14.6</v>
      </c>
      <c r="F91" s="27">
        <v>32.9</v>
      </c>
      <c r="G91" s="27">
        <v>24</v>
      </c>
      <c r="H91" s="27">
        <v>25.1</v>
      </c>
      <c r="I91" s="27">
        <v>3.5</v>
      </c>
    </row>
    <row r="92" spans="2:9" ht="15" customHeight="1" x14ac:dyDescent="0.15">
      <c r="B92" s="24"/>
      <c r="C92" s="82" t="s">
        <v>488</v>
      </c>
      <c r="D92" s="14">
        <v>1503</v>
      </c>
      <c r="E92" s="15">
        <v>264</v>
      </c>
      <c r="F92" s="16">
        <v>423</v>
      </c>
      <c r="G92" s="16">
        <v>343</v>
      </c>
      <c r="H92" s="16">
        <v>392</v>
      </c>
      <c r="I92" s="16">
        <v>81</v>
      </c>
    </row>
    <row r="93" spans="2:9" ht="15" customHeight="1" x14ac:dyDescent="0.15">
      <c r="B93" s="24"/>
      <c r="C93" s="84"/>
      <c r="D93" s="25">
        <v>100</v>
      </c>
      <c r="E93" s="26">
        <v>17.600000000000001</v>
      </c>
      <c r="F93" s="27">
        <v>28.1</v>
      </c>
      <c r="G93" s="27">
        <v>22.8</v>
      </c>
      <c r="H93" s="27">
        <v>26.1</v>
      </c>
      <c r="I93" s="27">
        <v>5.4</v>
      </c>
    </row>
    <row r="94" spans="2:9" ht="15" customHeight="1" x14ac:dyDescent="0.15">
      <c r="B94" s="24"/>
      <c r="C94" s="82" t="s">
        <v>514</v>
      </c>
      <c r="D94" s="14">
        <v>330</v>
      </c>
      <c r="E94" s="15">
        <v>67</v>
      </c>
      <c r="F94" s="16">
        <v>92</v>
      </c>
      <c r="G94" s="16">
        <v>61</v>
      </c>
      <c r="H94" s="16">
        <v>93</v>
      </c>
      <c r="I94" s="16">
        <v>17</v>
      </c>
    </row>
    <row r="95" spans="2:9" ht="15" customHeight="1" x14ac:dyDescent="0.15">
      <c r="B95" s="24"/>
      <c r="C95" s="82"/>
      <c r="D95" s="34">
        <v>100</v>
      </c>
      <c r="E95" s="35">
        <v>20.3</v>
      </c>
      <c r="F95" s="36">
        <v>27.9</v>
      </c>
      <c r="G95" s="36">
        <v>18.5</v>
      </c>
      <c r="H95" s="36">
        <v>28.2</v>
      </c>
      <c r="I95" s="36">
        <v>5.2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79</v>
      </c>
      <c r="F96" s="31">
        <v>79</v>
      </c>
      <c r="G96" s="31">
        <v>58</v>
      </c>
      <c r="H96" s="31">
        <v>113</v>
      </c>
      <c r="I96" s="31">
        <v>30</v>
      </c>
    </row>
    <row r="97" spans="2:9" ht="15" customHeight="1" x14ac:dyDescent="0.15">
      <c r="B97" s="24"/>
      <c r="C97" s="84"/>
      <c r="D97" s="25">
        <v>100</v>
      </c>
      <c r="E97" s="26">
        <v>22</v>
      </c>
      <c r="F97" s="27">
        <v>22</v>
      </c>
      <c r="G97" s="27">
        <v>16.2</v>
      </c>
      <c r="H97" s="27">
        <v>31.5</v>
      </c>
      <c r="I97" s="27">
        <v>8.4</v>
      </c>
    </row>
    <row r="98" spans="2:9" ht="15" customHeight="1" x14ac:dyDescent="0.15">
      <c r="B98" s="24"/>
      <c r="C98" s="82" t="s">
        <v>474</v>
      </c>
      <c r="D98" s="14">
        <v>47</v>
      </c>
      <c r="E98" s="15">
        <v>10</v>
      </c>
      <c r="F98" s="16">
        <v>12</v>
      </c>
      <c r="G98" s="16">
        <v>8</v>
      </c>
      <c r="H98" s="16">
        <v>12</v>
      </c>
      <c r="I98" s="16">
        <v>5</v>
      </c>
    </row>
    <row r="99" spans="2:9" ht="15" customHeight="1" x14ac:dyDescent="0.15">
      <c r="B99" s="24"/>
      <c r="C99" s="84"/>
      <c r="D99" s="25">
        <v>100</v>
      </c>
      <c r="E99" s="26">
        <v>21.3</v>
      </c>
      <c r="F99" s="27">
        <v>25.5</v>
      </c>
      <c r="G99" s="27">
        <v>17</v>
      </c>
      <c r="H99" s="27">
        <v>25.5</v>
      </c>
      <c r="I99" s="27">
        <v>10.6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12</v>
      </c>
      <c r="F100" s="16">
        <v>18</v>
      </c>
      <c r="G100" s="16">
        <v>11</v>
      </c>
      <c r="H100" s="16">
        <v>11</v>
      </c>
      <c r="I100" s="16">
        <v>0</v>
      </c>
    </row>
    <row r="101" spans="2:9" ht="15" customHeight="1" x14ac:dyDescent="0.15">
      <c r="B101" s="28"/>
      <c r="C101" s="85"/>
      <c r="D101" s="17">
        <v>100</v>
      </c>
      <c r="E101" s="18">
        <v>23.1</v>
      </c>
      <c r="F101" s="19">
        <v>34.6</v>
      </c>
      <c r="G101" s="19">
        <v>21.2</v>
      </c>
      <c r="H101" s="19">
        <v>21.2</v>
      </c>
      <c r="I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4182" priority="753" rank="1"/>
  </conditionalFormatting>
  <conditionalFormatting sqref="E11:I11">
    <cfRule type="top10" dxfId="4181" priority="754" rank="1"/>
  </conditionalFormatting>
  <conditionalFormatting sqref="E13:I13">
    <cfRule type="top10" dxfId="4180" priority="755" rank="1"/>
  </conditionalFormatting>
  <conditionalFormatting sqref="E15:I15">
    <cfRule type="top10" dxfId="4179" priority="756" rank="1"/>
  </conditionalFormatting>
  <conditionalFormatting sqref="E17:I17">
    <cfRule type="top10" dxfId="4178" priority="757" rank="1"/>
  </conditionalFormatting>
  <conditionalFormatting sqref="E19:I19">
    <cfRule type="top10" dxfId="4177" priority="758" rank="1"/>
  </conditionalFormatting>
  <conditionalFormatting sqref="E21:I21">
    <cfRule type="top10" dxfId="4176" priority="759" rank="1"/>
  </conditionalFormatting>
  <conditionalFormatting sqref="E23:I23">
    <cfRule type="top10" dxfId="4175" priority="760" rank="1"/>
  </conditionalFormatting>
  <conditionalFormatting sqref="E25:I25">
    <cfRule type="top10" dxfId="4174" priority="761" rank="1"/>
  </conditionalFormatting>
  <conditionalFormatting sqref="E27:I27">
    <cfRule type="top10" dxfId="4173" priority="762" rank="1"/>
  </conditionalFormatting>
  <conditionalFormatting sqref="E29:I29">
    <cfRule type="top10" dxfId="4172" priority="763" rank="1"/>
  </conditionalFormatting>
  <conditionalFormatting sqref="E31:I31">
    <cfRule type="top10" dxfId="4171" priority="764" rank="1"/>
  </conditionalFormatting>
  <conditionalFormatting sqref="E33:I33">
    <cfRule type="top10" dxfId="4170" priority="765" rank="1"/>
  </conditionalFormatting>
  <conditionalFormatting sqref="E35:I35">
    <cfRule type="top10" dxfId="4169" priority="766" rank="1"/>
  </conditionalFormatting>
  <conditionalFormatting sqref="E37:I37">
    <cfRule type="top10" dxfId="4168" priority="767" rank="1"/>
  </conditionalFormatting>
  <conditionalFormatting sqref="E39:I39">
    <cfRule type="top10" dxfId="4167" priority="768" rank="1"/>
  </conditionalFormatting>
  <conditionalFormatting sqref="E41:I41">
    <cfRule type="top10" dxfId="4166" priority="769" rank="1"/>
  </conditionalFormatting>
  <conditionalFormatting sqref="E43:I43">
    <cfRule type="top10" dxfId="4165" priority="770" rank="1"/>
  </conditionalFormatting>
  <conditionalFormatting sqref="E45:I45">
    <cfRule type="top10" dxfId="4164" priority="771" rank="1"/>
  </conditionalFormatting>
  <conditionalFormatting sqref="E47:I47">
    <cfRule type="top10" dxfId="4163" priority="772" rank="1"/>
  </conditionalFormatting>
  <conditionalFormatting sqref="E49:I49">
    <cfRule type="top10" dxfId="4162" priority="773" rank="1"/>
  </conditionalFormatting>
  <conditionalFormatting sqref="E51:I51">
    <cfRule type="top10" dxfId="4161" priority="774" rank="1"/>
  </conditionalFormatting>
  <conditionalFormatting sqref="E53:I53">
    <cfRule type="top10" dxfId="4160" priority="775" rank="1"/>
  </conditionalFormatting>
  <conditionalFormatting sqref="E55:I55">
    <cfRule type="top10" dxfId="4159" priority="776" rank="1"/>
  </conditionalFormatting>
  <conditionalFormatting sqref="E57:I57">
    <cfRule type="top10" dxfId="4158" priority="777" rank="1"/>
  </conditionalFormatting>
  <conditionalFormatting sqref="E59:I59">
    <cfRule type="top10" dxfId="4157" priority="778" rank="1"/>
  </conditionalFormatting>
  <conditionalFormatting sqref="E61:I61">
    <cfRule type="top10" dxfId="4156" priority="779" rank="1"/>
  </conditionalFormatting>
  <conditionalFormatting sqref="E63:I63">
    <cfRule type="top10" dxfId="4155" priority="780" rank="1"/>
  </conditionalFormatting>
  <conditionalFormatting sqref="E65:I65">
    <cfRule type="top10" dxfId="4154" priority="781" rank="1"/>
  </conditionalFormatting>
  <conditionalFormatting sqref="E67:I67">
    <cfRule type="top10" dxfId="4153" priority="782" rank="1"/>
  </conditionalFormatting>
  <conditionalFormatting sqref="E69:I69">
    <cfRule type="top10" dxfId="4152" priority="783" rank="1"/>
  </conditionalFormatting>
  <conditionalFormatting sqref="E71:I71">
    <cfRule type="top10" dxfId="4151" priority="784" rank="1"/>
  </conditionalFormatting>
  <conditionalFormatting sqref="E73:I73">
    <cfRule type="top10" dxfId="4150" priority="785" rank="1"/>
  </conditionalFormatting>
  <conditionalFormatting sqref="E75:I75">
    <cfRule type="top10" dxfId="4149" priority="786" rank="1"/>
  </conditionalFormatting>
  <conditionalFormatting sqref="E77:I77">
    <cfRule type="top10" dxfId="4148" priority="787" rank="1"/>
  </conditionalFormatting>
  <conditionalFormatting sqref="E79:I79">
    <cfRule type="top10" dxfId="4147" priority="788" rank="1"/>
  </conditionalFormatting>
  <conditionalFormatting sqref="E81:I81">
    <cfRule type="top10" dxfId="4146" priority="789" rank="1"/>
  </conditionalFormatting>
  <conditionalFormatting sqref="E83:I83">
    <cfRule type="top10" dxfId="4145" priority="790" rank="1"/>
  </conditionalFormatting>
  <conditionalFormatting sqref="E85:I85">
    <cfRule type="top10" dxfId="4144" priority="791" rank="1"/>
  </conditionalFormatting>
  <conditionalFormatting sqref="E87:I87">
    <cfRule type="top10" dxfId="4143" priority="792" rank="1"/>
  </conditionalFormatting>
  <conditionalFormatting sqref="E89:I89">
    <cfRule type="top10" dxfId="4142" priority="793" rank="1"/>
  </conditionalFormatting>
  <conditionalFormatting sqref="E91:I91">
    <cfRule type="top10" dxfId="4141" priority="794" rank="1"/>
  </conditionalFormatting>
  <conditionalFormatting sqref="E93:I93">
    <cfRule type="top10" dxfId="4140" priority="795" rank="1"/>
  </conditionalFormatting>
  <conditionalFormatting sqref="E95:I95">
    <cfRule type="top10" dxfId="4139" priority="796" rank="1"/>
  </conditionalFormatting>
  <conditionalFormatting sqref="E97:I97">
    <cfRule type="top10" dxfId="4138" priority="797" rank="1"/>
  </conditionalFormatting>
  <conditionalFormatting sqref="E99:I99">
    <cfRule type="top10" dxfId="4137" priority="798" rank="1"/>
  </conditionalFormatting>
  <conditionalFormatting sqref="E101:I101">
    <cfRule type="top10" dxfId="4136" priority="79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69" width="8.625" style="1" customWidth="1"/>
    <col min="70" max="16384" width="6.125" style="1"/>
  </cols>
  <sheetData>
    <row r="2" spans="2:24" x14ac:dyDescent="0.15">
      <c r="B2" s="1" t="s">
        <v>883</v>
      </c>
    </row>
    <row r="3" spans="2:24" x14ac:dyDescent="0.15">
      <c r="B3" s="1" t="s">
        <v>614</v>
      </c>
    </row>
    <row r="4" spans="2:24" x14ac:dyDescent="0.15">
      <c r="B4" s="1" t="s">
        <v>620</v>
      </c>
    </row>
    <row r="5" spans="2:24" x14ac:dyDescent="0.15">
      <c r="B5" s="3"/>
      <c r="C5" s="3"/>
      <c r="D5" s="3"/>
      <c r="E5" s="3"/>
      <c r="F5" s="3"/>
      <c r="G5" s="3"/>
    </row>
    <row r="6" spans="2:24" ht="3.75" customHeight="1" x14ac:dyDescent="0.15">
      <c r="B6" s="6"/>
      <c r="C6" s="38"/>
      <c r="D6" s="8"/>
      <c r="E6" s="39"/>
      <c r="F6" s="6"/>
      <c r="G6" s="53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8880</v>
      </c>
      <c r="F8" s="16">
        <v>6050</v>
      </c>
      <c r="G8" s="16">
        <v>992</v>
      </c>
    </row>
    <row r="9" spans="2:24" ht="15" customHeight="1" x14ac:dyDescent="0.15">
      <c r="B9" s="93"/>
      <c r="C9" s="91"/>
      <c r="D9" s="17">
        <v>100</v>
      </c>
      <c r="E9" s="18">
        <v>55.8</v>
      </c>
      <c r="F9" s="19">
        <v>38</v>
      </c>
      <c r="G9" s="19">
        <v>6.2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2768</v>
      </c>
      <c r="F10" s="23">
        <v>1859</v>
      </c>
      <c r="G10" s="23">
        <v>318</v>
      </c>
    </row>
    <row r="11" spans="2:24" ht="15" customHeight="1" x14ac:dyDescent="0.15">
      <c r="B11" s="24"/>
      <c r="C11" s="89"/>
      <c r="D11" s="25">
        <v>100</v>
      </c>
      <c r="E11" s="26">
        <v>56</v>
      </c>
      <c r="F11" s="27">
        <v>37.6</v>
      </c>
      <c r="G11" s="27">
        <v>6.4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6030</v>
      </c>
      <c r="F12" s="16">
        <v>4150</v>
      </c>
      <c r="G12" s="16">
        <v>662</v>
      </c>
    </row>
    <row r="13" spans="2:24" ht="15" customHeight="1" x14ac:dyDescent="0.15">
      <c r="B13" s="28"/>
      <c r="C13" s="91"/>
      <c r="D13" s="17">
        <v>100</v>
      </c>
      <c r="E13" s="18">
        <v>55.6</v>
      </c>
      <c r="F13" s="19">
        <v>38.299999999999997</v>
      </c>
      <c r="G13" s="19">
        <v>6.1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182</v>
      </c>
      <c r="F14" s="23">
        <v>153</v>
      </c>
      <c r="G14" s="23">
        <v>18</v>
      </c>
    </row>
    <row r="15" spans="2:24" ht="15" customHeight="1" x14ac:dyDescent="0.15">
      <c r="B15" s="24"/>
      <c r="C15" s="84"/>
      <c r="D15" s="25">
        <v>100</v>
      </c>
      <c r="E15" s="26">
        <v>51.6</v>
      </c>
      <c r="F15" s="27">
        <v>43.3</v>
      </c>
      <c r="G15" s="27">
        <v>5.0999999999999996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338</v>
      </c>
      <c r="F16" s="31">
        <v>246</v>
      </c>
      <c r="G16" s="31">
        <v>36</v>
      </c>
    </row>
    <row r="17" spans="2:7" ht="15" customHeight="1" x14ac:dyDescent="0.15">
      <c r="B17" s="24"/>
      <c r="C17" s="84"/>
      <c r="D17" s="25">
        <v>100</v>
      </c>
      <c r="E17" s="26">
        <v>54.5</v>
      </c>
      <c r="F17" s="27">
        <v>39.700000000000003</v>
      </c>
      <c r="G17" s="27">
        <v>5.8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497</v>
      </c>
      <c r="F18" s="16">
        <v>363</v>
      </c>
      <c r="G18" s="16">
        <v>62</v>
      </c>
    </row>
    <row r="19" spans="2:7" ht="15" customHeight="1" x14ac:dyDescent="0.15">
      <c r="B19" s="24"/>
      <c r="C19" s="84"/>
      <c r="D19" s="25">
        <v>100</v>
      </c>
      <c r="E19" s="26">
        <v>53.9</v>
      </c>
      <c r="F19" s="27">
        <v>39.4</v>
      </c>
      <c r="G19" s="27">
        <v>6.7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889</v>
      </c>
      <c r="F20" s="16">
        <v>639</v>
      </c>
      <c r="G20" s="16">
        <v>88</v>
      </c>
    </row>
    <row r="21" spans="2:7" ht="15" customHeight="1" x14ac:dyDescent="0.15">
      <c r="B21" s="24"/>
      <c r="C21" s="84"/>
      <c r="D21" s="25">
        <v>100</v>
      </c>
      <c r="E21" s="26">
        <v>55</v>
      </c>
      <c r="F21" s="27">
        <v>39.5</v>
      </c>
      <c r="G21" s="27">
        <v>5.4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1688</v>
      </c>
      <c r="F22" s="16">
        <v>1275</v>
      </c>
      <c r="G22" s="16">
        <v>177</v>
      </c>
    </row>
    <row r="23" spans="2:7" ht="15" customHeight="1" x14ac:dyDescent="0.15">
      <c r="B23" s="24"/>
      <c r="C23" s="84"/>
      <c r="D23" s="25">
        <v>100</v>
      </c>
      <c r="E23" s="26">
        <v>53.8</v>
      </c>
      <c r="F23" s="27">
        <v>40.6</v>
      </c>
      <c r="G23" s="27">
        <v>5.6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2491</v>
      </c>
      <c r="F24" s="16">
        <v>1737</v>
      </c>
      <c r="G24" s="16">
        <v>278</v>
      </c>
    </row>
    <row r="25" spans="2:7" ht="15" customHeight="1" x14ac:dyDescent="0.15">
      <c r="B25" s="24"/>
      <c r="C25" s="84"/>
      <c r="D25" s="25">
        <v>100</v>
      </c>
      <c r="E25" s="26">
        <v>55.3</v>
      </c>
      <c r="F25" s="27">
        <v>38.5</v>
      </c>
      <c r="G25" s="27">
        <v>6.2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2607</v>
      </c>
      <c r="F26" s="16">
        <v>1520</v>
      </c>
      <c r="G26" s="16">
        <v>311</v>
      </c>
    </row>
    <row r="27" spans="2:7" ht="15" customHeight="1" x14ac:dyDescent="0.15">
      <c r="B27" s="28"/>
      <c r="C27" s="85"/>
      <c r="D27" s="17">
        <v>100</v>
      </c>
      <c r="E27" s="18">
        <v>58.7</v>
      </c>
      <c r="F27" s="19">
        <v>34.200000000000003</v>
      </c>
      <c r="G27" s="19">
        <v>7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3107</v>
      </c>
      <c r="F28" s="16">
        <v>2299</v>
      </c>
      <c r="G28" s="16">
        <v>260</v>
      </c>
    </row>
    <row r="29" spans="2:7" ht="15" customHeight="1" x14ac:dyDescent="0.15">
      <c r="B29" s="24"/>
      <c r="C29" s="84"/>
      <c r="D29" s="25">
        <v>100</v>
      </c>
      <c r="E29" s="26">
        <v>54.8</v>
      </c>
      <c r="F29" s="27">
        <v>40.6</v>
      </c>
      <c r="G29" s="27">
        <v>4.5999999999999996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2336</v>
      </c>
      <c r="F30" s="16">
        <v>1385</v>
      </c>
      <c r="G30" s="16">
        <v>203</v>
      </c>
    </row>
    <row r="31" spans="2:7" ht="15" customHeight="1" x14ac:dyDescent="0.15">
      <c r="B31" s="24"/>
      <c r="C31" s="84"/>
      <c r="D31" s="25">
        <v>100</v>
      </c>
      <c r="E31" s="26">
        <v>59.5</v>
      </c>
      <c r="F31" s="27">
        <v>35.299999999999997</v>
      </c>
      <c r="G31" s="27">
        <v>5.2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177</v>
      </c>
      <c r="F32" s="31">
        <v>115</v>
      </c>
      <c r="G32" s="31">
        <v>14</v>
      </c>
    </row>
    <row r="33" spans="2:7" ht="15" customHeight="1" x14ac:dyDescent="0.15">
      <c r="B33" s="24"/>
      <c r="C33" s="84"/>
      <c r="D33" s="25">
        <v>100</v>
      </c>
      <c r="E33" s="26">
        <v>57.8</v>
      </c>
      <c r="F33" s="27">
        <v>37.6</v>
      </c>
      <c r="G33" s="27">
        <v>4.5999999999999996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1675</v>
      </c>
      <c r="F34" s="16">
        <v>1194</v>
      </c>
      <c r="G34" s="16">
        <v>173</v>
      </c>
    </row>
    <row r="35" spans="2:7" ht="15" customHeight="1" x14ac:dyDescent="0.15">
      <c r="B35" s="24"/>
      <c r="C35" s="84"/>
      <c r="D35" s="25">
        <v>100</v>
      </c>
      <c r="E35" s="26">
        <v>55.1</v>
      </c>
      <c r="F35" s="27">
        <v>39.299999999999997</v>
      </c>
      <c r="G35" s="27">
        <v>5.7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1351</v>
      </c>
      <c r="F36" s="16">
        <v>950</v>
      </c>
      <c r="G36" s="16">
        <v>108</v>
      </c>
    </row>
    <row r="37" spans="2:7" ht="15" customHeight="1" x14ac:dyDescent="0.15">
      <c r="B37" s="33"/>
      <c r="C37" s="82"/>
      <c r="D37" s="34">
        <v>100</v>
      </c>
      <c r="E37" s="35">
        <v>56.1</v>
      </c>
      <c r="F37" s="36">
        <v>39.4</v>
      </c>
      <c r="G37" s="36">
        <v>4.5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452</v>
      </c>
      <c r="F38" s="23">
        <v>741</v>
      </c>
      <c r="G38" s="23">
        <v>65</v>
      </c>
    </row>
    <row r="39" spans="2:7" ht="15" customHeight="1" x14ac:dyDescent="0.15">
      <c r="B39" s="24"/>
      <c r="C39" s="89"/>
      <c r="D39" s="25">
        <v>100</v>
      </c>
      <c r="E39" s="26">
        <v>35.9</v>
      </c>
      <c r="F39" s="27">
        <v>58.9</v>
      </c>
      <c r="G39" s="27">
        <v>5.2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818</v>
      </c>
      <c r="F40" s="16">
        <v>459</v>
      </c>
      <c r="G40" s="16">
        <v>82</v>
      </c>
    </row>
    <row r="41" spans="2:7" ht="15" customHeight="1" x14ac:dyDescent="0.15">
      <c r="B41" s="24"/>
      <c r="C41" s="89"/>
      <c r="D41" s="25">
        <v>100</v>
      </c>
      <c r="E41" s="26">
        <v>60.2</v>
      </c>
      <c r="F41" s="27">
        <v>33.799999999999997</v>
      </c>
      <c r="G41" s="27">
        <v>6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7348</v>
      </c>
      <c r="F42" s="16">
        <v>4707</v>
      </c>
      <c r="G42" s="16">
        <v>581</v>
      </c>
    </row>
    <row r="43" spans="2:7" ht="15" customHeight="1" x14ac:dyDescent="0.15">
      <c r="B43" s="28"/>
      <c r="C43" s="91"/>
      <c r="D43" s="17">
        <v>100</v>
      </c>
      <c r="E43" s="18">
        <v>58.2</v>
      </c>
      <c r="F43" s="19">
        <v>37.299999999999997</v>
      </c>
      <c r="G43" s="19">
        <v>4.5999999999999996</v>
      </c>
    </row>
    <row r="44" spans="2:7" ht="15" customHeight="1" x14ac:dyDescent="0.15">
      <c r="B44" s="20" t="s">
        <v>70</v>
      </c>
      <c r="C44" s="88" t="s">
        <v>426</v>
      </c>
      <c r="D44" s="21">
        <v>567</v>
      </c>
      <c r="E44" s="22">
        <v>173</v>
      </c>
      <c r="F44" s="23">
        <v>372</v>
      </c>
      <c r="G44" s="23">
        <v>22</v>
      </c>
    </row>
    <row r="45" spans="2:7" ht="15" customHeight="1" x14ac:dyDescent="0.15">
      <c r="B45" s="24"/>
      <c r="C45" s="89"/>
      <c r="D45" s="25">
        <v>100</v>
      </c>
      <c r="E45" s="26">
        <v>30.5</v>
      </c>
      <c r="F45" s="27">
        <v>65.599999999999994</v>
      </c>
      <c r="G45" s="27">
        <v>3.9</v>
      </c>
    </row>
    <row r="46" spans="2:7" ht="15" customHeight="1" x14ac:dyDescent="0.15">
      <c r="B46" s="24"/>
      <c r="C46" s="86" t="s">
        <v>468</v>
      </c>
      <c r="D46" s="14">
        <v>8280</v>
      </c>
      <c r="E46" s="15">
        <v>3891</v>
      </c>
      <c r="F46" s="16">
        <v>4030</v>
      </c>
      <c r="G46" s="16">
        <v>359</v>
      </c>
    </row>
    <row r="47" spans="2:7" ht="15" customHeight="1" x14ac:dyDescent="0.15">
      <c r="B47" s="24"/>
      <c r="C47" s="89"/>
      <c r="D47" s="25">
        <v>100</v>
      </c>
      <c r="E47" s="26">
        <v>47</v>
      </c>
      <c r="F47" s="27">
        <v>48.7</v>
      </c>
      <c r="G47" s="27">
        <v>4.3</v>
      </c>
    </row>
    <row r="48" spans="2:7" ht="15" customHeight="1" x14ac:dyDescent="0.15">
      <c r="B48" s="24"/>
      <c r="C48" s="86" t="s">
        <v>439</v>
      </c>
      <c r="D48" s="14">
        <v>4863</v>
      </c>
      <c r="E48" s="15">
        <v>3342</v>
      </c>
      <c r="F48" s="16">
        <v>1286</v>
      </c>
      <c r="G48" s="16">
        <v>235</v>
      </c>
    </row>
    <row r="49" spans="2:7" ht="15" customHeight="1" x14ac:dyDescent="0.15">
      <c r="B49" s="24"/>
      <c r="C49" s="89"/>
      <c r="D49" s="25">
        <v>100</v>
      </c>
      <c r="E49" s="26">
        <v>68.7</v>
      </c>
      <c r="F49" s="27">
        <v>26.4</v>
      </c>
      <c r="G49" s="27">
        <v>4.8</v>
      </c>
    </row>
    <row r="50" spans="2:7" ht="15" customHeight="1" x14ac:dyDescent="0.15">
      <c r="B50" s="24"/>
      <c r="C50" s="86" t="s">
        <v>461</v>
      </c>
      <c r="D50" s="14">
        <v>1583</v>
      </c>
      <c r="E50" s="15">
        <v>1259</v>
      </c>
      <c r="F50" s="16">
        <v>248</v>
      </c>
      <c r="G50" s="16">
        <v>76</v>
      </c>
    </row>
    <row r="51" spans="2:7" ht="15" customHeight="1" x14ac:dyDescent="0.15">
      <c r="B51" s="28"/>
      <c r="C51" s="91"/>
      <c r="D51" s="17">
        <v>100</v>
      </c>
      <c r="E51" s="18">
        <v>79.5</v>
      </c>
      <c r="F51" s="19">
        <v>15.7</v>
      </c>
      <c r="G51" s="19">
        <v>4.8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1627</v>
      </c>
      <c r="F52" s="23">
        <v>1136</v>
      </c>
      <c r="G52" s="23">
        <v>218</v>
      </c>
    </row>
    <row r="53" spans="2:7" ht="15" customHeight="1" x14ac:dyDescent="0.15">
      <c r="B53" s="24"/>
      <c r="C53" s="84"/>
      <c r="D53" s="25">
        <v>100</v>
      </c>
      <c r="E53" s="26">
        <v>54.6</v>
      </c>
      <c r="F53" s="27">
        <v>38.1</v>
      </c>
      <c r="G53" s="27">
        <v>7.3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862</v>
      </c>
      <c r="F54" s="31">
        <v>669</v>
      </c>
      <c r="G54" s="31">
        <v>415</v>
      </c>
    </row>
    <row r="55" spans="2:7" ht="15" customHeight="1" x14ac:dyDescent="0.15">
      <c r="B55" s="24"/>
      <c r="C55" s="84"/>
      <c r="D55" s="25">
        <v>100</v>
      </c>
      <c r="E55" s="26">
        <v>44.3</v>
      </c>
      <c r="F55" s="27">
        <v>34.4</v>
      </c>
      <c r="G55" s="27">
        <v>21.3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506</v>
      </c>
      <c r="F56" s="16">
        <v>305</v>
      </c>
      <c r="G56" s="16">
        <v>43</v>
      </c>
    </row>
    <row r="57" spans="2:7" ht="15" customHeight="1" x14ac:dyDescent="0.15">
      <c r="B57" s="24"/>
      <c r="C57" s="84"/>
      <c r="D57" s="25">
        <v>100</v>
      </c>
      <c r="E57" s="26">
        <v>59.3</v>
      </c>
      <c r="F57" s="27">
        <v>35.700000000000003</v>
      </c>
      <c r="G57" s="27">
        <v>5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739</v>
      </c>
      <c r="F58" s="16">
        <v>535</v>
      </c>
      <c r="G58" s="16">
        <v>37</v>
      </c>
    </row>
    <row r="59" spans="2:7" ht="15" customHeight="1" x14ac:dyDescent="0.15">
      <c r="B59" s="24"/>
      <c r="C59" s="84"/>
      <c r="D59" s="25">
        <v>100</v>
      </c>
      <c r="E59" s="26">
        <v>56.4</v>
      </c>
      <c r="F59" s="27">
        <v>40.799999999999997</v>
      </c>
      <c r="G59" s="27">
        <v>2.8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1184</v>
      </c>
      <c r="F60" s="16">
        <v>506</v>
      </c>
      <c r="G60" s="16">
        <v>93</v>
      </c>
    </row>
    <row r="61" spans="2:7" ht="15" customHeight="1" x14ac:dyDescent="0.15">
      <c r="B61" s="24"/>
      <c r="C61" s="84"/>
      <c r="D61" s="25">
        <v>100</v>
      </c>
      <c r="E61" s="26">
        <v>66.400000000000006</v>
      </c>
      <c r="F61" s="27">
        <v>28.4</v>
      </c>
      <c r="G61" s="27">
        <v>5.2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574</v>
      </c>
      <c r="F62" s="16">
        <v>643</v>
      </c>
      <c r="G62" s="16">
        <v>17</v>
      </c>
    </row>
    <row r="63" spans="2:7" ht="15" customHeight="1" x14ac:dyDescent="0.15">
      <c r="B63" s="24"/>
      <c r="C63" s="84"/>
      <c r="D63" s="25">
        <v>100</v>
      </c>
      <c r="E63" s="26">
        <v>46.5</v>
      </c>
      <c r="F63" s="27">
        <v>52.1</v>
      </c>
      <c r="G63" s="27">
        <v>1.4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1321</v>
      </c>
      <c r="F64" s="16">
        <v>861</v>
      </c>
      <c r="G64" s="16">
        <v>71</v>
      </c>
    </row>
    <row r="65" spans="2:7" ht="15" customHeight="1" x14ac:dyDescent="0.15">
      <c r="B65" s="24"/>
      <c r="C65" s="84"/>
      <c r="D65" s="25">
        <v>100</v>
      </c>
      <c r="E65" s="26">
        <v>58.6</v>
      </c>
      <c r="F65" s="27">
        <v>38.200000000000003</v>
      </c>
      <c r="G65" s="27">
        <v>3.2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719</v>
      </c>
      <c r="F66" s="16">
        <v>450</v>
      </c>
      <c r="G66" s="16">
        <v>40</v>
      </c>
    </row>
    <row r="67" spans="2:7" ht="15" customHeight="1" x14ac:dyDescent="0.15">
      <c r="B67" s="24"/>
      <c r="C67" s="84"/>
      <c r="D67" s="25">
        <v>100</v>
      </c>
      <c r="E67" s="26">
        <v>59.5</v>
      </c>
      <c r="F67" s="27">
        <v>37.200000000000003</v>
      </c>
      <c r="G67" s="27">
        <v>3.3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1348</v>
      </c>
      <c r="F68" s="16">
        <v>945</v>
      </c>
      <c r="G68" s="16">
        <v>58</v>
      </c>
    </row>
    <row r="69" spans="2:7" ht="15" customHeight="1" x14ac:dyDescent="0.15">
      <c r="B69" s="28"/>
      <c r="C69" s="85"/>
      <c r="D69" s="17">
        <v>100</v>
      </c>
      <c r="E69" s="18">
        <v>57.3</v>
      </c>
      <c r="F69" s="19">
        <v>40.200000000000003</v>
      </c>
      <c r="G69" s="19">
        <v>2.5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1441</v>
      </c>
      <c r="F70" s="23">
        <v>1159</v>
      </c>
      <c r="G70" s="23">
        <v>150</v>
      </c>
    </row>
    <row r="71" spans="2:7" ht="15" customHeight="1" x14ac:dyDescent="0.15">
      <c r="B71" s="24"/>
      <c r="C71" s="89"/>
      <c r="D71" s="25">
        <v>100</v>
      </c>
      <c r="E71" s="26">
        <v>52.4</v>
      </c>
      <c r="F71" s="27">
        <v>42.1</v>
      </c>
      <c r="G71" s="27">
        <v>5.5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1749</v>
      </c>
      <c r="F72" s="16">
        <v>1077</v>
      </c>
      <c r="G72" s="16">
        <v>174</v>
      </c>
    </row>
    <row r="73" spans="2:7" ht="15" customHeight="1" x14ac:dyDescent="0.15">
      <c r="B73" s="24"/>
      <c r="C73" s="89"/>
      <c r="D73" s="25">
        <v>100</v>
      </c>
      <c r="E73" s="26">
        <v>58.3</v>
      </c>
      <c r="F73" s="27">
        <v>35.9</v>
      </c>
      <c r="G73" s="27">
        <v>5.8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2037</v>
      </c>
      <c r="F74" s="16">
        <v>1609</v>
      </c>
      <c r="G74" s="16">
        <v>195</v>
      </c>
    </row>
    <row r="75" spans="2:7" ht="15" customHeight="1" x14ac:dyDescent="0.15">
      <c r="B75" s="24"/>
      <c r="C75" s="89"/>
      <c r="D75" s="25">
        <v>100</v>
      </c>
      <c r="E75" s="26">
        <v>53</v>
      </c>
      <c r="F75" s="27">
        <v>41.9</v>
      </c>
      <c r="G75" s="27">
        <v>5.0999999999999996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1639</v>
      </c>
      <c r="F76" s="16">
        <v>1032</v>
      </c>
      <c r="G76" s="16">
        <v>146</v>
      </c>
    </row>
    <row r="77" spans="2:7" ht="15" customHeight="1" x14ac:dyDescent="0.15">
      <c r="B77" s="24"/>
      <c r="C77" s="89"/>
      <c r="D77" s="25">
        <v>100</v>
      </c>
      <c r="E77" s="26">
        <v>58.2</v>
      </c>
      <c r="F77" s="27">
        <v>36.6</v>
      </c>
      <c r="G77" s="27">
        <v>5.2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954</v>
      </c>
      <c r="F78" s="16">
        <v>547</v>
      </c>
      <c r="G78" s="16">
        <v>122</v>
      </c>
    </row>
    <row r="79" spans="2:7" ht="15" customHeight="1" x14ac:dyDescent="0.15">
      <c r="B79" s="24"/>
      <c r="C79" s="89"/>
      <c r="D79" s="25">
        <v>100</v>
      </c>
      <c r="E79" s="26">
        <v>58.8</v>
      </c>
      <c r="F79" s="27">
        <v>33.700000000000003</v>
      </c>
      <c r="G79" s="27">
        <v>7.5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580</v>
      </c>
      <c r="F80" s="16">
        <v>323</v>
      </c>
      <c r="G80" s="16">
        <v>105</v>
      </c>
    </row>
    <row r="81" spans="2:7" ht="15" customHeight="1" x14ac:dyDescent="0.15">
      <c r="B81" s="24"/>
      <c r="C81" s="89"/>
      <c r="D81" s="25">
        <v>100</v>
      </c>
      <c r="E81" s="26">
        <v>57.5</v>
      </c>
      <c r="F81" s="27">
        <v>32</v>
      </c>
      <c r="G81" s="27">
        <v>10.4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339</v>
      </c>
      <c r="F82" s="16">
        <v>178</v>
      </c>
      <c r="G82" s="16">
        <v>85</v>
      </c>
    </row>
    <row r="83" spans="2:7" ht="15" customHeight="1" x14ac:dyDescent="0.15">
      <c r="B83" s="24"/>
      <c r="C83" s="86"/>
      <c r="D83" s="34">
        <v>100</v>
      </c>
      <c r="E83" s="35">
        <v>56.3</v>
      </c>
      <c r="F83" s="36">
        <v>29.6</v>
      </c>
      <c r="G83" s="36">
        <v>14.1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1990</v>
      </c>
      <c r="F84" s="23">
        <v>1271</v>
      </c>
      <c r="G84" s="23">
        <v>166</v>
      </c>
    </row>
    <row r="85" spans="2:7" ht="15" customHeight="1" x14ac:dyDescent="0.15">
      <c r="B85" s="24" t="s">
        <v>475</v>
      </c>
      <c r="C85" s="84"/>
      <c r="D85" s="25">
        <v>100</v>
      </c>
      <c r="E85" s="26">
        <v>58.1</v>
      </c>
      <c r="F85" s="27">
        <v>37.1</v>
      </c>
      <c r="G85" s="27">
        <v>4.8</v>
      </c>
    </row>
    <row r="86" spans="2:7" ht="15" customHeight="1" x14ac:dyDescent="0.15">
      <c r="B86" s="24" t="s">
        <v>491</v>
      </c>
      <c r="C86" s="82" t="s">
        <v>515</v>
      </c>
      <c r="D86" s="14">
        <v>3344</v>
      </c>
      <c r="E86" s="15">
        <v>1969</v>
      </c>
      <c r="F86" s="16">
        <v>1203</v>
      </c>
      <c r="G86" s="16">
        <v>172</v>
      </c>
    </row>
    <row r="87" spans="2:7" ht="15" customHeight="1" x14ac:dyDescent="0.15">
      <c r="B87" s="24"/>
      <c r="C87" s="84"/>
      <c r="D87" s="25">
        <v>100</v>
      </c>
      <c r="E87" s="26">
        <v>58.9</v>
      </c>
      <c r="F87" s="27">
        <v>36</v>
      </c>
      <c r="G87" s="27">
        <v>5.0999999999999996</v>
      </c>
    </row>
    <row r="88" spans="2:7" ht="15" customHeight="1" x14ac:dyDescent="0.15">
      <c r="B88" s="24"/>
      <c r="C88" s="83" t="s">
        <v>454</v>
      </c>
      <c r="D88" s="29">
        <v>2063</v>
      </c>
      <c r="E88" s="30">
        <v>1154</v>
      </c>
      <c r="F88" s="31">
        <v>811</v>
      </c>
      <c r="G88" s="31">
        <v>98</v>
      </c>
    </row>
    <row r="89" spans="2:7" ht="15" customHeight="1" x14ac:dyDescent="0.15">
      <c r="B89" s="24"/>
      <c r="C89" s="84"/>
      <c r="D89" s="25">
        <v>100</v>
      </c>
      <c r="E89" s="26">
        <v>55.9</v>
      </c>
      <c r="F89" s="27">
        <v>39.299999999999997</v>
      </c>
      <c r="G89" s="27">
        <v>4.8</v>
      </c>
    </row>
    <row r="90" spans="2:7" ht="15" customHeight="1" x14ac:dyDescent="0.15">
      <c r="B90" s="24"/>
      <c r="C90" s="82" t="s">
        <v>516</v>
      </c>
      <c r="D90" s="14">
        <v>3201</v>
      </c>
      <c r="E90" s="15">
        <v>1672</v>
      </c>
      <c r="F90" s="16">
        <v>1357</v>
      </c>
      <c r="G90" s="16">
        <v>172</v>
      </c>
    </row>
    <row r="91" spans="2:7" ht="15" customHeight="1" x14ac:dyDescent="0.15">
      <c r="B91" s="24"/>
      <c r="C91" s="84"/>
      <c r="D91" s="25">
        <v>100</v>
      </c>
      <c r="E91" s="26">
        <v>52.2</v>
      </c>
      <c r="F91" s="27">
        <v>42.4</v>
      </c>
      <c r="G91" s="27">
        <v>5.4</v>
      </c>
    </row>
    <row r="92" spans="2:7" ht="15" customHeight="1" x14ac:dyDescent="0.15">
      <c r="B92" s="24"/>
      <c r="C92" s="82" t="s">
        <v>464</v>
      </c>
      <c r="D92" s="14">
        <v>1503</v>
      </c>
      <c r="E92" s="15">
        <v>792</v>
      </c>
      <c r="F92" s="16">
        <v>595</v>
      </c>
      <c r="G92" s="16">
        <v>116</v>
      </c>
    </row>
    <row r="93" spans="2:7" ht="15" customHeight="1" x14ac:dyDescent="0.15">
      <c r="B93" s="24"/>
      <c r="C93" s="84"/>
      <c r="D93" s="25">
        <v>100</v>
      </c>
      <c r="E93" s="26">
        <v>52.7</v>
      </c>
      <c r="F93" s="27">
        <v>39.6</v>
      </c>
      <c r="G93" s="27">
        <v>7.7</v>
      </c>
    </row>
    <row r="94" spans="2:7" ht="15" customHeight="1" x14ac:dyDescent="0.15">
      <c r="B94" s="24"/>
      <c r="C94" s="82" t="s">
        <v>457</v>
      </c>
      <c r="D94" s="14">
        <v>330</v>
      </c>
      <c r="E94" s="15">
        <v>171</v>
      </c>
      <c r="F94" s="16">
        <v>128</v>
      </c>
      <c r="G94" s="16">
        <v>31</v>
      </c>
    </row>
    <row r="95" spans="2:7" ht="15" customHeight="1" x14ac:dyDescent="0.15">
      <c r="B95" s="24"/>
      <c r="C95" s="82"/>
      <c r="D95" s="34">
        <v>100</v>
      </c>
      <c r="E95" s="35">
        <v>51.8</v>
      </c>
      <c r="F95" s="36">
        <v>38.799999999999997</v>
      </c>
      <c r="G95" s="36">
        <v>9.4</v>
      </c>
    </row>
    <row r="96" spans="2:7" ht="15" customHeight="1" x14ac:dyDescent="0.15">
      <c r="B96" s="24"/>
      <c r="C96" s="83" t="s">
        <v>458</v>
      </c>
      <c r="D96" s="29">
        <v>359</v>
      </c>
      <c r="E96" s="30">
        <v>187</v>
      </c>
      <c r="F96" s="31">
        <v>133</v>
      </c>
      <c r="G96" s="31">
        <v>39</v>
      </c>
    </row>
    <row r="97" spans="2:7" ht="15" customHeight="1" x14ac:dyDescent="0.15">
      <c r="B97" s="24"/>
      <c r="C97" s="84"/>
      <c r="D97" s="25">
        <v>100</v>
      </c>
      <c r="E97" s="26">
        <v>52.1</v>
      </c>
      <c r="F97" s="27">
        <v>37</v>
      </c>
      <c r="G97" s="27">
        <v>10.9</v>
      </c>
    </row>
    <row r="98" spans="2:7" ht="15" customHeight="1" x14ac:dyDescent="0.15">
      <c r="B98" s="24"/>
      <c r="C98" s="82" t="s">
        <v>438</v>
      </c>
      <c r="D98" s="14">
        <v>47</v>
      </c>
      <c r="E98" s="15">
        <v>24</v>
      </c>
      <c r="F98" s="16">
        <v>17</v>
      </c>
      <c r="G98" s="16">
        <v>6</v>
      </c>
    </row>
    <row r="99" spans="2:7" ht="15" customHeight="1" x14ac:dyDescent="0.15">
      <c r="B99" s="24"/>
      <c r="C99" s="84"/>
      <c r="D99" s="25">
        <v>100</v>
      </c>
      <c r="E99" s="26">
        <v>51.1</v>
      </c>
      <c r="F99" s="27">
        <v>36.200000000000003</v>
      </c>
      <c r="G99" s="27">
        <v>12.8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33</v>
      </c>
      <c r="F100" s="16">
        <v>19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63.5</v>
      </c>
      <c r="F101" s="19">
        <v>36.5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4135" priority="800" rank="1"/>
  </conditionalFormatting>
  <conditionalFormatting sqref="E11:G11">
    <cfRule type="top10" dxfId="4134" priority="801" rank="1"/>
  </conditionalFormatting>
  <conditionalFormatting sqref="E13:G13">
    <cfRule type="top10" dxfId="4133" priority="802" rank="1"/>
  </conditionalFormatting>
  <conditionalFormatting sqref="E15:G15">
    <cfRule type="top10" dxfId="4132" priority="803" rank="1"/>
  </conditionalFormatting>
  <conditionalFormatting sqref="E17:G17">
    <cfRule type="top10" dxfId="4131" priority="804" rank="1"/>
  </conditionalFormatting>
  <conditionalFormatting sqref="E19:G19">
    <cfRule type="top10" dxfId="4130" priority="805" rank="1"/>
  </conditionalFormatting>
  <conditionalFormatting sqref="E21:G21">
    <cfRule type="top10" dxfId="4129" priority="806" rank="1"/>
  </conditionalFormatting>
  <conditionalFormatting sqref="E23:G23">
    <cfRule type="top10" dxfId="4128" priority="807" rank="1"/>
  </conditionalFormatting>
  <conditionalFormatting sqref="E25:G25">
    <cfRule type="top10" dxfId="4127" priority="808" rank="1"/>
  </conditionalFormatting>
  <conditionalFormatting sqref="E27:G27">
    <cfRule type="top10" dxfId="4126" priority="809" rank="1"/>
  </conditionalFormatting>
  <conditionalFormatting sqref="E29:G29">
    <cfRule type="top10" dxfId="4125" priority="810" rank="1"/>
  </conditionalFormatting>
  <conditionalFormatting sqref="E31:G31">
    <cfRule type="top10" dxfId="4124" priority="811" rank="1"/>
  </conditionalFormatting>
  <conditionalFormatting sqref="E33:G33">
    <cfRule type="top10" dxfId="4123" priority="812" rank="1"/>
  </conditionalFormatting>
  <conditionalFormatting sqref="E35:G35">
    <cfRule type="top10" dxfId="4122" priority="813" rank="1"/>
  </conditionalFormatting>
  <conditionalFormatting sqref="E37:G37">
    <cfRule type="top10" dxfId="4121" priority="814" rank="1"/>
  </conditionalFormatting>
  <conditionalFormatting sqref="E39:G39">
    <cfRule type="top10" dxfId="4120" priority="815" rank="1"/>
  </conditionalFormatting>
  <conditionalFormatting sqref="E41:G41">
    <cfRule type="top10" dxfId="4119" priority="816" rank="1"/>
  </conditionalFormatting>
  <conditionalFormatting sqref="E43:G43">
    <cfRule type="top10" dxfId="4118" priority="817" rank="1"/>
  </conditionalFormatting>
  <conditionalFormatting sqref="E45:G45">
    <cfRule type="top10" dxfId="4117" priority="818" rank="1"/>
  </conditionalFormatting>
  <conditionalFormatting sqref="E47:G47">
    <cfRule type="top10" dxfId="4116" priority="819" rank="1"/>
  </conditionalFormatting>
  <conditionalFormatting sqref="E49:G49">
    <cfRule type="top10" dxfId="4115" priority="820" rank="1"/>
  </conditionalFormatting>
  <conditionalFormatting sqref="E51:G51">
    <cfRule type="top10" dxfId="4114" priority="821" rank="1"/>
  </conditionalFormatting>
  <conditionalFormatting sqref="E53:G53">
    <cfRule type="top10" dxfId="4113" priority="822" rank="1"/>
  </conditionalFormatting>
  <conditionalFormatting sqref="E55:G55">
    <cfRule type="top10" dxfId="4112" priority="823" rank="1"/>
  </conditionalFormatting>
  <conditionalFormatting sqref="E57:G57">
    <cfRule type="top10" dxfId="4111" priority="824" rank="1"/>
  </conditionalFormatting>
  <conditionalFormatting sqref="E59:G59">
    <cfRule type="top10" dxfId="4110" priority="825" rank="1"/>
  </conditionalFormatting>
  <conditionalFormatting sqref="E61:G61">
    <cfRule type="top10" dxfId="4109" priority="826" rank="1"/>
  </conditionalFormatting>
  <conditionalFormatting sqref="E63:G63">
    <cfRule type="top10" dxfId="4108" priority="827" rank="1"/>
  </conditionalFormatting>
  <conditionalFormatting sqref="E65:G65">
    <cfRule type="top10" dxfId="4107" priority="828" rank="1"/>
  </conditionalFormatting>
  <conditionalFormatting sqref="E67:G67">
    <cfRule type="top10" dxfId="4106" priority="829" rank="1"/>
  </conditionalFormatting>
  <conditionalFormatting sqref="E69:G69">
    <cfRule type="top10" dxfId="4105" priority="830" rank="1"/>
  </conditionalFormatting>
  <conditionalFormatting sqref="E71:G71">
    <cfRule type="top10" dxfId="4104" priority="831" rank="1"/>
  </conditionalFormatting>
  <conditionalFormatting sqref="E73:G73">
    <cfRule type="top10" dxfId="4103" priority="832" rank="1"/>
  </conditionalFormatting>
  <conditionalFormatting sqref="E75:G75">
    <cfRule type="top10" dxfId="4102" priority="833" rank="1"/>
  </conditionalFormatting>
  <conditionalFormatting sqref="E77:G77">
    <cfRule type="top10" dxfId="4101" priority="834" rank="1"/>
  </conditionalFormatting>
  <conditionalFormatting sqref="E79:G79">
    <cfRule type="top10" dxfId="4100" priority="835" rank="1"/>
  </conditionalFormatting>
  <conditionalFormatting sqref="E81:G81">
    <cfRule type="top10" dxfId="4099" priority="836" rank="1"/>
  </conditionalFormatting>
  <conditionalFormatting sqref="E83:G83">
    <cfRule type="top10" dxfId="4098" priority="837" rank="1"/>
  </conditionalFormatting>
  <conditionalFormatting sqref="E85:G85">
    <cfRule type="top10" dxfId="4097" priority="838" rank="1"/>
  </conditionalFormatting>
  <conditionalFormatting sqref="E87:G87">
    <cfRule type="top10" dxfId="4096" priority="839" rank="1"/>
  </conditionalFormatting>
  <conditionalFormatting sqref="E89:G89">
    <cfRule type="top10" dxfId="4095" priority="840" rank="1"/>
  </conditionalFormatting>
  <conditionalFormatting sqref="E91:G91">
    <cfRule type="top10" dxfId="4094" priority="841" rank="1"/>
  </conditionalFormatting>
  <conditionalFormatting sqref="E93:G93">
    <cfRule type="top10" dxfId="4093" priority="842" rank="1"/>
  </conditionalFormatting>
  <conditionalFormatting sqref="E95:G95">
    <cfRule type="top10" dxfId="4092" priority="843" rank="1"/>
  </conditionalFormatting>
  <conditionalFormatting sqref="E97:G97">
    <cfRule type="top10" dxfId="4091" priority="844" rank="1"/>
  </conditionalFormatting>
  <conditionalFormatting sqref="E99:G99">
    <cfRule type="top10" dxfId="4090" priority="845" rank="1"/>
  </conditionalFormatting>
  <conditionalFormatting sqref="E101:G101">
    <cfRule type="top10" dxfId="4089" priority="84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883</v>
      </c>
    </row>
    <row r="3" spans="2:24" x14ac:dyDescent="0.15">
      <c r="B3" s="1" t="s">
        <v>614</v>
      </c>
    </row>
    <row r="4" spans="2:24" x14ac:dyDescent="0.15">
      <c r="B4" s="1" t="s">
        <v>622</v>
      </c>
    </row>
    <row r="5" spans="2:24" x14ac:dyDescent="0.15">
      <c r="B5" s="3" t="s">
        <v>621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4" ht="3.75" customHeight="1" x14ac:dyDescent="0.15">
      <c r="B6" s="6"/>
      <c r="C6" s="38"/>
      <c r="D6" s="8"/>
      <c r="E6" s="39"/>
      <c r="F6" s="6"/>
      <c r="G6" s="53"/>
      <c r="H6" s="40"/>
      <c r="I6" s="6"/>
      <c r="J6" s="53"/>
      <c r="K6" s="8"/>
      <c r="L6" s="6"/>
      <c r="M6" s="6"/>
      <c r="N6" s="6"/>
      <c r="O6" s="53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234</v>
      </c>
      <c r="F7" s="69" t="s">
        <v>360</v>
      </c>
      <c r="G7" s="69" t="s">
        <v>361</v>
      </c>
      <c r="H7" s="69" t="s">
        <v>362</v>
      </c>
      <c r="I7" s="69" t="s">
        <v>363</v>
      </c>
      <c r="J7" s="69" t="s">
        <v>364</v>
      </c>
      <c r="K7" s="69" t="s">
        <v>365</v>
      </c>
      <c r="L7" s="69" t="s">
        <v>366</v>
      </c>
      <c r="M7" s="69" t="s">
        <v>367</v>
      </c>
      <c r="N7" s="69" t="s">
        <v>4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8880</v>
      </c>
      <c r="E8" s="15">
        <v>2041</v>
      </c>
      <c r="F8" s="16">
        <v>1238</v>
      </c>
      <c r="G8" s="16">
        <v>5744</v>
      </c>
      <c r="H8" s="16">
        <v>2422</v>
      </c>
      <c r="I8" s="16">
        <v>1210</v>
      </c>
      <c r="J8" s="16">
        <v>844</v>
      </c>
      <c r="K8" s="16">
        <v>1032</v>
      </c>
      <c r="L8" s="16">
        <v>342</v>
      </c>
      <c r="M8" s="16">
        <v>2099</v>
      </c>
      <c r="N8" s="16">
        <v>1140</v>
      </c>
      <c r="O8" s="16">
        <v>102</v>
      </c>
    </row>
    <row r="9" spans="2:24" ht="15" customHeight="1" x14ac:dyDescent="0.15">
      <c r="B9" s="93"/>
      <c r="C9" s="91"/>
      <c r="D9" s="17">
        <v>100</v>
      </c>
      <c r="E9" s="18">
        <v>23</v>
      </c>
      <c r="F9" s="19">
        <v>13.9</v>
      </c>
      <c r="G9" s="19">
        <v>64.7</v>
      </c>
      <c r="H9" s="19">
        <v>27.3</v>
      </c>
      <c r="I9" s="19">
        <v>13.6</v>
      </c>
      <c r="J9" s="19">
        <v>9.5</v>
      </c>
      <c r="K9" s="19">
        <v>11.6</v>
      </c>
      <c r="L9" s="19">
        <v>3.9</v>
      </c>
      <c r="M9" s="19">
        <v>23.6</v>
      </c>
      <c r="N9" s="19">
        <v>12.8</v>
      </c>
      <c r="O9" s="19">
        <v>1.1000000000000001</v>
      </c>
    </row>
    <row r="10" spans="2:24" ht="15" customHeight="1" x14ac:dyDescent="0.15">
      <c r="B10" s="20" t="s">
        <v>57</v>
      </c>
      <c r="C10" s="88" t="s">
        <v>58</v>
      </c>
      <c r="D10" s="21">
        <v>2768</v>
      </c>
      <c r="E10" s="22">
        <v>796</v>
      </c>
      <c r="F10" s="23">
        <v>652</v>
      </c>
      <c r="G10" s="23">
        <v>1495</v>
      </c>
      <c r="H10" s="23">
        <v>764</v>
      </c>
      <c r="I10" s="23">
        <v>351</v>
      </c>
      <c r="J10" s="23">
        <v>268</v>
      </c>
      <c r="K10" s="23">
        <v>391</v>
      </c>
      <c r="L10" s="23">
        <v>109</v>
      </c>
      <c r="M10" s="23">
        <v>668</v>
      </c>
      <c r="N10" s="23">
        <v>322</v>
      </c>
      <c r="O10" s="23">
        <v>36</v>
      </c>
    </row>
    <row r="11" spans="2:24" ht="15" customHeight="1" x14ac:dyDescent="0.15">
      <c r="B11" s="24"/>
      <c r="C11" s="89"/>
      <c r="D11" s="25">
        <v>100</v>
      </c>
      <c r="E11" s="26">
        <v>28.8</v>
      </c>
      <c r="F11" s="27">
        <v>23.6</v>
      </c>
      <c r="G11" s="27">
        <v>54</v>
      </c>
      <c r="H11" s="27">
        <v>27.6</v>
      </c>
      <c r="I11" s="27">
        <v>12.7</v>
      </c>
      <c r="J11" s="27">
        <v>9.6999999999999993</v>
      </c>
      <c r="K11" s="27">
        <v>14.1</v>
      </c>
      <c r="L11" s="27">
        <v>3.9</v>
      </c>
      <c r="M11" s="27">
        <v>24.1</v>
      </c>
      <c r="N11" s="27">
        <v>11.6</v>
      </c>
      <c r="O11" s="27">
        <v>1.3</v>
      </c>
    </row>
    <row r="12" spans="2:24" ht="15" customHeight="1" x14ac:dyDescent="0.15">
      <c r="B12" s="24"/>
      <c r="C12" s="86" t="s">
        <v>59</v>
      </c>
      <c r="D12" s="14">
        <v>6030</v>
      </c>
      <c r="E12" s="15">
        <v>1223</v>
      </c>
      <c r="F12" s="16">
        <v>573</v>
      </c>
      <c r="G12" s="16">
        <v>4193</v>
      </c>
      <c r="H12" s="16">
        <v>1634</v>
      </c>
      <c r="I12" s="16">
        <v>848</v>
      </c>
      <c r="J12" s="16">
        <v>573</v>
      </c>
      <c r="K12" s="16">
        <v>626</v>
      </c>
      <c r="L12" s="16">
        <v>231</v>
      </c>
      <c r="M12" s="16">
        <v>1415</v>
      </c>
      <c r="N12" s="16">
        <v>812</v>
      </c>
      <c r="O12" s="16">
        <v>66</v>
      </c>
    </row>
    <row r="13" spans="2:24" ht="15" customHeight="1" x14ac:dyDescent="0.15">
      <c r="B13" s="28"/>
      <c r="C13" s="91"/>
      <c r="D13" s="17">
        <v>100</v>
      </c>
      <c r="E13" s="18">
        <v>20.3</v>
      </c>
      <c r="F13" s="19">
        <v>9.5</v>
      </c>
      <c r="G13" s="19">
        <v>69.5</v>
      </c>
      <c r="H13" s="19">
        <v>27.1</v>
      </c>
      <c r="I13" s="19">
        <v>14.1</v>
      </c>
      <c r="J13" s="19">
        <v>9.5</v>
      </c>
      <c r="K13" s="19">
        <v>10.4</v>
      </c>
      <c r="L13" s="19">
        <v>3.8</v>
      </c>
      <c r="M13" s="19">
        <v>23.5</v>
      </c>
      <c r="N13" s="19">
        <v>13.5</v>
      </c>
      <c r="O13" s="19">
        <v>1.1000000000000001</v>
      </c>
    </row>
    <row r="14" spans="2:24" ht="15" customHeight="1" x14ac:dyDescent="0.15">
      <c r="B14" s="20" t="s">
        <v>60</v>
      </c>
      <c r="C14" s="87" t="s">
        <v>409</v>
      </c>
      <c r="D14" s="21">
        <v>182</v>
      </c>
      <c r="E14" s="22">
        <v>55</v>
      </c>
      <c r="F14" s="23">
        <v>88</v>
      </c>
      <c r="G14" s="23">
        <v>61</v>
      </c>
      <c r="H14" s="23">
        <v>63</v>
      </c>
      <c r="I14" s="23">
        <v>3</v>
      </c>
      <c r="J14" s="23">
        <v>18</v>
      </c>
      <c r="K14" s="23">
        <v>18</v>
      </c>
      <c r="L14" s="23">
        <v>8</v>
      </c>
      <c r="M14" s="23">
        <v>39</v>
      </c>
      <c r="N14" s="23">
        <v>24</v>
      </c>
      <c r="O14" s="23">
        <v>2</v>
      </c>
    </row>
    <row r="15" spans="2:24" ht="15" customHeight="1" x14ac:dyDescent="0.15">
      <c r="B15" s="24"/>
      <c r="C15" s="84"/>
      <c r="D15" s="25">
        <v>100</v>
      </c>
      <c r="E15" s="26">
        <v>30.2</v>
      </c>
      <c r="F15" s="27">
        <v>48.4</v>
      </c>
      <c r="G15" s="27">
        <v>33.5</v>
      </c>
      <c r="H15" s="27">
        <v>34.6</v>
      </c>
      <c r="I15" s="27">
        <v>1.6</v>
      </c>
      <c r="J15" s="27">
        <v>9.9</v>
      </c>
      <c r="K15" s="27">
        <v>9.9</v>
      </c>
      <c r="L15" s="27">
        <v>4.4000000000000004</v>
      </c>
      <c r="M15" s="27">
        <v>21.4</v>
      </c>
      <c r="N15" s="27">
        <v>13.2</v>
      </c>
      <c r="O15" s="27">
        <v>1.1000000000000001</v>
      </c>
    </row>
    <row r="16" spans="2:24" ht="15" customHeight="1" x14ac:dyDescent="0.15">
      <c r="B16" s="24"/>
      <c r="C16" s="83" t="s">
        <v>410</v>
      </c>
      <c r="D16" s="29">
        <v>338</v>
      </c>
      <c r="E16" s="30">
        <v>126</v>
      </c>
      <c r="F16" s="31">
        <v>113</v>
      </c>
      <c r="G16" s="31">
        <v>144</v>
      </c>
      <c r="H16" s="31">
        <v>106</v>
      </c>
      <c r="I16" s="31">
        <v>17</v>
      </c>
      <c r="J16" s="31">
        <v>32</v>
      </c>
      <c r="K16" s="31">
        <v>39</v>
      </c>
      <c r="L16" s="31">
        <v>36</v>
      </c>
      <c r="M16" s="31">
        <v>70</v>
      </c>
      <c r="N16" s="31">
        <v>32</v>
      </c>
      <c r="O16" s="31">
        <v>8</v>
      </c>
    </row>
    <row r="17" spans="2:15" ht="15" customHeight="1" x14ac:dyDescent="0.15">
      <c r="B17" s="24"/>
      <c r="C17" s="84"/>
      <c r="D17" s="25">
        <v>100</v>
      </c>
      <c r="E17" s="26">
        <v>37.299999999999997</v>
      </c>
      <c r="F17" s="27">
        <v>33.4</v>
      </c>
      <c r="G17" s="27">
        <v>42.6</v>
      </c>
      <c r="H17" s="27">
        <v>31.4</v>
      </c>
      <c r="I17" s="27">
        <v>5</v>
      </c>
      <c r="J17" s="27">
        <v>9.5</v>
      </c>
      <c r="K17" s="27">
        <v>11.5</v>
      </c>
      <c r="L17" s="27">
        <v>10.7</v>
      </c>
      <c r="M17" s="27">
        <v>20.7</v>
      </c>
      <c r="N17" s="27">
        <v>9.5</v>
      </c>
      <c r="O17" s="27">
        <v>2.4</v>
      </c>
    </row>
    <row r="18" spans="2:15" ht="15" customHeight="1" x14ac:dyDescent="0.15">
      <c r="B18" s="24"/>
      <c r="C18" s="82" t="s">
        <v>411</v>
      </c>
      <c r="D18" s="14">
        <v>497</v>
      </c>
      <c r="E18" s="15">
        <v>162</v>
      </c>
      <c r="F18" s="16">
        <v>161</v>
      </c>
      <c r="G18" s="16">
        <v>236</v>
      </c>
      <c r="H18" s="16">
        <v>156</v>
      </c>
      <c r="I18" s="16">
        <v>25</v>
      </c>
      <c r="J18" s="16">
        <v>45</v>
      </c>
      <c r="K18" s="16">
        <v>71</v>
      </c>
      <c r="L18" s="16">
        <v>30</v>
      </c>
      <c r="M18" s="16">
        <v>109</v>
      </c>
      <c r="N18" s="16">
        <v>60</v>
      </c>
      <c r="O18" s="16">
        <v>3</v>
      </c>
    </row>
    <row r="19" spans="2:15" ht="15" customHeight="1" x14ac:dyDescent="0.15">
      <c r="B19" s="24"/>
      <c r="C19" s="84"/>
      <c r="D19" s="25">
        <v>100</v>
      </c>
      <c r="E19" s="26">
        <v>32.6</v>
      </c>
      <c r="F19" s="27">
        <v>32.4</v>
      </c>
      <c r="G19" s="27">
        <v>47.5</v>
      </c>
      <c r="H19" s="27">
        <v>31.4</v>
      </c>
      <c r="I19" s="27">
        <v>5</v>
      </c>
      <c r="J19" s="27">
        <v>9.1</v>
      </c>
      <c r="K19" s="27">
        <v>14.3</v>
      </c>
      <c r="L19" s="27">
        <v>6</v>
      </c>
      <c r="M19" s="27">
        <v>21.9</v>
      </c>
      <c r="N19" s="27">
        <v>12.1</v>
      </c>
      <c r="O19" s="27">
        <v>0.6</v>
      </c>
    </row>
    <row r="20" spans="2:15" ht="15" customHeight="1" x14ac:dyDescent="0.15">
      <c r="B20" s="24"/>
      <c r="C20" s="82" t="s">
        <v>412</v>
      </c>
      <c r="D20" s="14">
        <v>889</v>
      </c>
      <c r="E20" s="15">
        <v>262</v>
      </c>
      <c r="F20" s="16">
        <v>185</v>
      </c>
      <c r="G20" s="16">
        <v>493</v>
      </c>
      <c r="H20" s="16">
        <v>239</v>
      </c>
      <c r="I20" s="16">
        <v>47</v>
      </c>
      <c r="J20" s="16">
        <v>53</v>
      </c>
      <c r="K20" s="16">
        <v>112</v>
      </c>
      <c r="L20" s="16">
        <v>48</v>
      </c>
      <c r="M20" s="16">
        <v>207</v>
      </c>
      <c r="N20" s="16">
        <v>96</v>
      </c>
      <c r="O20" s="16">
        <v>12</v>
      </c>
    </row>
    <row r="21" spans="2:15" ht="15" customHeight="1" x14ac:dyDescent="0.15">
      <c r="B21" s="24"/>
      <c r="C21" s="84"/>
      <c r="D21" s="25">
        <v>100</v>
      </c>
      <c r="E21" s="26">
        <v>29.5</v>
      </c>
      <c r="F21" s="27">
        <v>20.8</v>
      </c>
      <c r="G21" s="27">
        <v>55.5</v>
      </c>
      <c r="H21" s="27">
        <v>26.9</v>
      </c>
      <c r="I21" s="27">
        <v>5.3</v>
      </c>
      <c r="J21" s="27">
        <v>6</v>
      </c>
      <c r="K21" s="27">
        <v>12.6</v>
      </c>
      <c r="L21" s="27">
        <v>5.4</v>
      </c>
      <c r="M21" s="27">
        <v>23.3</v>
      </c>
      <c r="N21" s="27">
        <v>10.8</v>
      </c>
      <c r="O21" s="27">
        <v>1.3</v>
      </c>
    </row>
    <row r="22" spans="2:15" ht="15" customHeight="1" x14ac:dyDescent="0.15">
      <c r="B22" s="24"/>
      <c r="C22" s="82" t="s">
        <v>413</v>
      </c>
      <c r="D22" s="14">
        <v>1688</v>
      </c>
      <c r="E22" s="15">
        <v>437</v>
      </c>
      <c r="F22" s="16">
        <v>261</v>
      </c>
      <c r="G22" s="16">
        <v>1112</v>
      </c>
      <c r="H22" s="16">
        <v>445</v>
      </c>
      <c r="I22" s="16">
        <v>179</v>
      </c>
      <c r="J22" s="16">
        <v>155</v>
      </c>
      <c r="K22" s="16">
        <v>185</v>
      </c>
      <c r="L22" s="16">
        <v>71</v>
      </c>
      <c r="M22" s="16">
        <v>435</v>
      </c>
      <c r="N22" s="16">
        <v>194</v>
      </c>
      <c r="O22" s="16">
        <v>19</v>
      </c>
    </row>
    <row r="23" spans="2:15" ht="15" customHeight="1" x14ac:dyDescent="0.15">
      <c r="B23" s="24"/>
      <c r="C23" s="84"/>
      <c r="D23" s="25">
        <v>100</v>
      </c>
      <c r="E23" s="26">
        <v>25.9</v>
      </c>
      <c r="F23" s="27">
        <v>15.5</v>
      </c>
      <c r="G23" s="27">
        <v>65.900000000000006</v>
      </c>
      <c r="H23" s="27">
        <v>26.4</v>
      </c>
      <c r="I23" s="27">
        <v>10.6</v>
      </c>
      <c r="J23" s="27">
        <v>9.1999999999999993</v>
      </c>
      <c r="K23" s="27">
        <v>11</v>
      </c>
      <c r="L23" s="27">
        <v>4.2</v>
      </c>
      <c r="M23" s="27">
        <v>25.8</v>
      </c>
      <c r="N23" s="27">
        <v>11.5</v>
      </c>
      <c r="O23" s="27">
        <v>1.1000000000000001</v>
      </c>
    </row>
    <row r="24" spans="2:15" ht="15" customHeight="1" x14ac:dyDescent="0.15">
      <c r="B24" s="24"/>
      <c r="C24" s="82" t="s">
        <v>414</v>
      </c>
      <c r="D24" s="14">
        <v>2491</v>
      </c>
      <c r="E24" s="15">
        <v>518</v>
      </c>
      <c r="F24" s="16">
        <v>227</v>
      </c>
      <c r="G24" s="16">
        <v>1747</v>
      </c>
      <c r="H24" s="16">
        <v>623</v>
      </c>
      <c r="I24" s="16">
        <v>371</v>
      </c>
      <c r="J24" s="16">
        <v>243</v>
      </c>
      <c r="K24" s="16">
        <v>284</v>
      </c>
      <c r="L24" s="16">
        <v>86</v>
      </c>
      <c r="M24" s="16">
        <v>669</v>
      </c>
      <c r="N24" s="16">
        <v>295</v>
      </c>
      <c r="O24" s="16">
        <v>34</v>
      </c>
    </row>
    <row r="25" spans="2:15" ht="15" customHeight="1" x14ac:dyDescent="0.15">
      <c r="B25" s="24"/>
      <c r="C25" s="84"/>
      <c r="D25" s="25">
        <v>100</v>
      </c>
      <c r="E25" s="26">
        <v>20.8</v>
      </c>
      <c r="F25" s="27">
        <v>9.1</v>
      </c>
      <c r="G25" s="27">
        <v>70.099999999999994</v>
      </c>
      <c r="H25" s="27">
        <v>25</v>
      </c>
      <c r="I25" s="27">
        <v>14.9</v>
      </c>
      <c r="J25" s="27">
        <v>9.8000000000000007</v>
      </c>
      <c r="K25" s="27">
        <v>11.4</v>
      </c>
      <c r="L25" s="27">
        <v>3.5</v>
      </c>
      <c r="M25" s="27">
        <v>26.9</v>
      </c>
      <c r="N25" s="27">
        <v>11.8</v>
      </c>
      <c r="O25" s="27">
        <v>1.4</v>
      </c>
    </row>
    <row r="26" spans="2:15" ht="15" customHeight="1" x14ac:dyDescent="0.15">
      <c r="B26" s="24"/>
      <c r="C26" s="82" t="s">
        <v>415</v>
      </c>
      <c r="D26" s="14">
        <v>2607</v>
      </c>
      <c r="E26" s="15">
        <v>433</v>
      </c>
      <c r="F26" s="16">
        <v>178</v>
      </c>
      <c r="G26" s="16">
        <v>1824</v>
      </c>
      <c r="H26" s="16">
        <v>745</v>
      </c>
      <c r="I26" s="16">
        <v>545</v>
      </c>
      <c r="J26" s="16">
        <v>284</v>
      </c>
      <c r="K26" s="16">
        <v>296</v>
      </c>
      <c r="L26" s="16">
        <v>58</v>
      </c>
      <c r="M26" s="16">
        <v>524</v>
      </c>
      <c r="N26" s="16">
        <v>415</v>
      </c>
      <c r="O26" s="16">
        <v>23</v>
      </c>
    </row>
    <row r="27" spans="2:15" ht="15" customHeight="1" x14ac:dyDescent="0.15">
      <c r="B27" s="28"/>
      <c r="C27" s="85"/>
      <c r="D27" s="17">
        <v>100</v>
      </c>
      <c r="E27" s="18">
        <v>16.600000000000001</v>
      </c>
      <c r="F27" s="19">
        <v>6.8</v>
      </c>
      <c r="G27" s="19">
        <v>70</v>
      </c>
      <c r="H27" s="19">
        <v>28.6</v>
      </c>
      <c r="I27" s="19">
        <v>20.9</v>
      </c>
      <c r="J27" s="19">
        <v>10.9</v>
      </c>
      <c r="K27" s="19">
        <v>11.4</v>
      </c>
      <c r="L27" s="19">
        <v>2.2000000000000002</v>
      </c>
      <c r="M27" s="19">
        <v>20.100000000000001</v>
      </c>
      <c r="N27" s="19">
        <v>15.9</v>
      </c>
      <c r="O27" s="19">
        <v>0.9</v>
      </c>
    </row>
    <row r="28" spans="2:15" ht="15" customHeight="1" x14ac:dyDescent="0.15">
      <c r="B28" s="20" t="s">
        <v>61</v>
      </c>
      <c r="C28" s="82" t="s">
        <v>62</v>
      </c>
      <c r="D28" s="14">
        <v>3107</v>
      </c>
      <c r="E28" s="15">
        <v>602</v>
      </c>
      <c r="F28" s="16">
        <v>240</v>
      </c>
      <c r="G28" s="16">
        <v>2239</v>
      </c>
      <c r="H28" s="16">
        <v>688</v>
      </c>
      <c r="I28" s="16">
        <v>478</v>
      </c>
      <c r="J28" s="16">
        <v>333</v>
      </c>
      <c r="K28" s="16">
        <v>362</v>
      </c>
      <c r="L28" s="16">
        <v>158</v>
      </c>
      <c r="M28" s="16">
        <v>958</v>
      </c>
      <c r="N28" s="16">
        <v>378</v>
      </c>
      <c r="O28" s="16">
        <v>25</v>
      </c>
    </row>
    <row r="29" spans="2:15" ht="15" customHeight="1" x14ac:dyDescent="0.15">
      <c r="B29" s="24"/>
      <c r="C29" s="84"/>
      <c r="D29" s="25">
        <v>100</v>
      </c>
      <c r="E29" s="26">
        <v>19.399999999999999</v>
      </c>
      <c r="F29" s="27">
        <v>7.7</v>
      </c>
      <c r="G29" s="27">
        <v>72.099999999999994</v>
      </c>
      <c r="H29" s="27">
        <v>22.1</v>
      </c>
      <c r="I29" s="27">
        <v>15.4</v>
      </c>
      <c r="J29" s="27">
        <v>10.7</v>
      </c>
      <c r="K29" s="27">
        <v>11.7</v>
      </c>
      <c r="L29" s="27">
        <v>5.0999999999999996</v>
      </c>
      <c r="M29" s="27">
        <v>30.8</v>
      </c>
      <c r="N29" s="27">
        <v>12.2</v>
      </c>
      <c r="O29" s="27">
        <v>0.8</v>
      </c>
    </row>
    <row r="30" spans="2:15" ht="15" customHeight="1" x14ac:dyDescent="0.15">
      <c r="B30" s="24"/>
      <c r="C30" s="82" t="s">
        <v>63</v>
      </c>
      <c r="D30" s="14">
        <v>2336</v>
      </c>
      <c r="E30" s="15">
        <v>675</v>
      </c>
      <c r="F30" s="16">
        <v>487</v>
      </c>
      <c r="G30" s="16">
        <v>1365</v>
      </c>
      <c r="H30" s="16">
        <v>701</v>
      </c>
      <c r="I30" s="16">
        <v>246</v>
      </c>
      <c r="J30" s="16">
        <v>193</v>
      </c>
      <c r="K30" s="16">
        <v>266</v>
      </c>
      <c r="L30" s="16">
        <v>74</v>
      </c>
      <c r="M30" s="16">
        <v>520</v>
      </c>
      <c r="N30" s="16">
        <v>237</v>
      </c>
      <c r="O30" s="16">
        <v>34</v>
      </c>
    </row>
    <row r="31" spans="2:15" ht="15" customHeight="1" x14ac:dyDescent="0.15">
      <c r="B31" s="24"/>
      <c r="C31" s="84"/>
      <c r="D31" s="25">
        <v>100</v>
      </c>
      <c r="E31" s="26">
        <v>28.9</v>
      </c>
      <c r="F31" s="27">
        <v>20.8</v>
      </c>
      <c r="G31" s="27">
        <v>58.4</v>
      </c>
      <c r="H31" s="27">
        <v>30</v>
      </c>
      <c r="I31" s="27">
        <v>10.5</v>
      </c>
      <c r="J31" s="27">
        <v>8.3000000000000007</v>
      </c>
      <c r="K31" s="27">
        <v>11.4</v>
      </c>
      <c r="L31" s="27">
        <v>3.2</v>
      </c>
      <c r="M31" s="27">
        <v>22.3</v>
      </c>
      <c r="N31" s="27">
        <v>10.1</v>
      </c>
      <c r="O31" s="27">
        <v>1.5</v>
      </c>
    </row>
    <row r="32" spans="2:15" ht="15" customHeight="1" x14ac:dyDescent="0.15">
      <c r="B32" s="24"/>
      <c r="C32" s="83" t="s">
        <v>64</v>
      </c>
      <c r="D32" s="29">
        <v>177</v>
      </c>
      <c r="E32" s="30">
        <v>44</v>
      </c>
      <c r="F32" s="31">
        <v>51</v>
      </c>
      <c r="G32" s="31">
        <v>100</v>
      </c>
      <c r="H32" s="31">
        <v>53</v>
      </c>
      <c r="I32" s="31">
        <v>17</v>
      </c>
      <c r="J32" s="31">
        <v>17</v>
      </c>
      <c r="K32" s="31">
        <v>24</v>
      </c>
      <c r="L32" s="31">
        <v>5</v>
      </c>
      <c r="M32" s="31">
        <v>30</v>
      </c>
      <c r="N32" s="31">
        <v>16</v>
      </c>
      <c r="O32" s="31">
        <v>1</v>
      </c>
    </row>
    <row r="33" spans="2:15" ht="15" customHeight="1" x14ac:dyDescent="0.15">
      <c r="B33" s="24"/>
      <c r="C33" s="84"/>
      <c r="D33" s="25">
        <v>100</v>
      </c>
      <c r="E33" s="26">
        <v>24.9</v>
      </c>
      <c r="F33" s="27">
        <v>28.8</v>
      </c>
      <c r="G33" s="27">
        <v>56.5</v>
      </c>
      <c r="H33" s="27">
        <v>29.9</v>
      </c>
      <c r="I33" s="27">
        <v>9.6</v>
      </c>
      <c r="J33" s="27">
        <v>9.6</v>
      </c>
      <c r="K33" s="27">
        <v>13.6</v>
      </c>
      <c r="L33" s="27">
        <v>2.8</v>
      </c>
      <c r="M33" s="27">
        <v>16.899999999999999</v>
      </c>
      <c r="N33" s="27">
        <v>9</v>
      </c>
      <c r="O33" s="27">
        <v>0.6</v>
      </c>
    </row>
    <row r="34" spans="2:15" ht="15" customHeight="1" x14ac:dyDescent="0.15">
      <c r="B34" s="24"/>
      <c r="C34" s="82" t="s">
        <v>65</v>
      </c>
      <c r="D34" s="14">
        <v>1675</v>
      </c>
      <c r="E34" s="15">
        <v>346</v>
      </c>
      <c r="F34" s="16">
        <v>222</v>
      </c>
      <c r="G34" s="16">
        <v>1077</v>
      </c>
      <c r="H34" s="16">
        <v>536</v>
      </c>
      <c r="I34" s="16">
        <v>247</v>
      </c>
      <c r="J34" s="16">
        <v>159</v>
      </c>
      <c r="K34" s="16">
        <v>204</v>
      </c>
      <c r="L34" s="16">
        <v>46</v>
      </c>
      <c r="M34" s="16">
        <v>288</v>
      </c>
      <c r="N34" s="16">
        <v>238</v>
      </c>
      <c r="O34" s="16">
        <v>13</v>
      </c>
    </row>
    <row r="35" spans="2:15" ht="15" customHeight="1" x14ac:dyDescent="0.15">
      <c r="B35" s="24"/>
      <c r="C35" s="84"/>
      <c r="D35" s="25">
        <v>100</v>
      </c>
      <c r="E35" s="26">
        <v>20.7</v>
      </c>
      <c r="F35" s="27">
        <v>13.3</v>
      </c>
      <c r="G35" s="27">
        <v>64.3</v>
      </c>
      <c r="H35" s="27">
        <v>32</v>
      </c>
      <c r="I35" s="27">
        <v>14.7</v>
      </c>
      <c r="J35" s="27">
        <v>9.5</v>
      </c>
      <c r="K35" s="27">
        <v>12.2</v>
      </c>
      <c r="L35" s="27">
        <v>2.7</v>
      </c>
      <c r="M35" s="27">
        <v>17.2</v>
      </c>
      <c r="N35" s="27">
        <v>14.2</v>
      </c>
      <c r="O35" s="27">
        <v>0.8</v>
      </c>
    </row>
    <row r="36" spans="2:15" ht="15" customHeight="1" x14ac:dyDescent="0.15">
      <c r="B36" s="32"/>
      <c r="C36" s="82" t="s">
        <v>408</v>
      </c>
      <c r="D36" s="14">
        <v>1351</v>
      </c>
      <c r="E36" s="15">
        <v>316</v>
      </c>
      <c r="F36" s="16">
        <v>205</v>
      </c>
      <c r="G36" s="16">
        <v>815</v>
      </c>
      <c r="H36" s="16">
        <v>377</v>
      </c>
      <c r="I36" s="16">
        <v>185</v>
      </c>
      <c r="J36" s="16">
        <v>116</v>
      </c>
      <c r="K36" s="16">
        <v>162</v>
      </c>
      <c r="L36" s="16">
        <v>43</v>
      </c>
      <c r="M36" s="16">
        <v>260</v>
      </c>
      <c r="N36" s="16">
        <v>247</v>
      </c>
      <c r="O36" s="16">
        <v>23</v>
      </c>
    </row>
    <row r="37" spans="2:15" ht="15" customHeight="1" x14ac:dyDescent="0.15">
      <c r="B37" s="33"/>
      <c r="C37" s="82"/>
      <c r="D37" s="34">
        <v>100</v>
      </c>
      <c r="E37" s="35">
        <v>23.4</v>
      </c>
      <c r="F37" s="36">
        <v>15.2</v>
      </c>
      <c r="G37" s="36">
        <v>60.3</v>
      </c>
      <c r="H37" s="36">
        <v>27.9</v>
      </c>
      <c r="I37" s="36">
        <v>13.7</v>
      </c>
      <c r="J37" s="36">
        <v>8.6</v>
      </c>
      <c r="K37" s="36">
        <v>12</v>
      </c>
      <c r="L37" s="36">
        <v>3.2</v>
      </c>
      <c r="M37" s="36">
        <v>19.2</v>
      </c>
      <c r="N37" s="36">
        <v>18.3</v>
      </c>
      <c r="O37" s="36">
        <v>1.7</v>
      </c>
    </row>
    <row r="38" spans="2:15" ht="15" customHeight="1" x14ac:dyDescent="0.15">
      <c r="B38" s="20" t="s">
        <v>66</v>
      </c>
      <c r="C38" s="88" t="s">
        <v>67</v>
      </c>
      <c r="D38" s="21">
        <v>452</v>
      </c>
      <c r="E38" s="22">
        <v>49</v>
      </c>
      <c r="F38" s="23">
        <v>28</v>
      </c>
      <c r="G38" s="23">
        <v>291</v>
      </c>
      <c r="H38" s="23">
        <v>70</v>
      </c>
      <c r="I38" s="23">
        <v>56</v>
      </c>
      <c r="J38" s="23">
        <v>32</v>
      </c>
      <c r="K38" s="23">
        <v>50</v>
      </c>
      <c r="L38" s="23">
        <v>26</v>
      </c>
      <c r="M38" s="23">
        <v>108</v>
      </c>
      <c r="N38" s="23">
        <v>43</v>
      </c>
      <c r="O38" s="23">
        <v>11</v>
      </c>
    </row>
    <row r="39" spans="2:15" ht="15" customHeight="1" x14ac:dyDescent="0.15">
      <c r="B39" s="24"/>
      <c r="C39" s="89"/>
      <c r="D39" s="25">
        <v>100</v>
      </c>
      <c r="E39" s="26">
        <v>10.8</v>
      </c>
      <c r="F39" s="27">
        <v>6.2</v>
      </c>
      <c r="G39" s="27">
        <v>64.400000000000006</v>
      </c>
      <c r="H39" s="27">
        <v>15.5</v>
      </c>
      <c r="I39" s="27">
        <v>12.4</v>
      </c>
      <c r="J39" s="27">
        <v>7.1</v>
      </c>
      <c r="K39" s="27">
        <v>11.1</v>
      </c>
      <c r="L39" s="27">
        <v>5.8</v>
      </c>
      <c r="M39" s="27">
        <v>23.9</v>
      </c>
      <c r="N39" s="27">
        <v>9.5</v>
      </c>
      <c r="O39" s="27">
        <v>2.4</v>
      </c>
    </row>
    <row r="40" spans="2:15" ht="15" customHeight="1" x14ac:dyDescent="0.15">
      <c r="B40" s="24"/>
      <c r="C40" s="90" t="s">
        <v>68</v>
      </c>
      <c r="D40" s="14">
        <v>818</v>
      </c>
      <c r="E40" s="15">
        <v>146</v>
      </c>
      <c r="F40" s="16">
        <v>64</v>
      </c>
      <c r="G40" s="16">
        <v>603</v>
      </c>
      <c r="H40" s="16">
        <v>206</v>
      </c>
      <c r="I40" s="16">
        <v>115</v>
      </c>
      <c r="J40" s="16">
        <v>94</v>
      </c>
      <c r="K40" s="16">
        <v>100</v>
      </c>
      <c r="L40" s="16">
        <v>53</v>
      </c>
      <c r="M40" s="16">
        <v>229</v>
      </c>
      <c r="N40" s="16">
        <v>52</v>
      </c>
      <c r="O40" s="16">
        <v>11</v>
      </c>
    </row>
    <row r="41" spans="2:15" ht="15" customHeight="1" x14ac:dyDescent="0.15">
      <c r="B41" s="24"/>
      <c r="C41" s="89"/>
      <c r="D41" s="25">
        <v>100</v>
      </c>
      <c r="E41" s="26">
        <v>17.8</v>
      </c>
      <c r="F41" s="27">
        <v>7.8</v>
      </c>
      <c r="G41" s="27">
        <v>73.7</v>
      </c>
      <c r="H41" s="27">
        <v>25.2</v>
      </c>
      <c r="I41" s="27">
        <v>14.1</v>
      </c>
      <c r="J41" s="27">
        <v>11.5</v>
      </c>
      <c r="K41" s="27">
        <v>12.2</v>
      </c>
      <c r="L41" s="27">
        <v>6.5</v>
      </c>
      <c r="M41" s="27">
        <v>28</v>
      </c>
      <c r="N41" s="27">
        <v>6.4</v>
      </c>
      <c r="O41" s="27">
        <v>1.3</v>
      </c>
    </row>
    <row r="42" spans="2:15" ht="15" customHeight="1" x14ac:dyDescent="0.15">
      <c r="B42" s="24"/>
      <c r="C42" s="86" t="s">
        <v>69</v>
      </c>
      <c r="D42" s="14">
        <v>7348</v>
      </c>
      <c r="E42" s="15">
        <v>1788</v>
      </c>
      <c r="F42" s="16">
        <v>1107</v>
      </c>
      <c r="G42" s="16">
        <v>4680</v>
      </c>
      <c r="H42" s="16">
        <v>2074</v>
      </c>
      <c r="I42" s="16">
        <v>1003</v>
      </c>
      <c r="J42" s="16">
        <v>696</v>
      </c>
      <c r="K42" s="16">
        <v>863</v>
      </c>
      <c r="L42" s="16">
        <v>245</v>
      </c>
      <c r="M42" s="16">
        <v>1702</v>
      </c>
      <c r="N42" s="16">
        <v>1024</v>
      </c>
      <c r="O42" s="16">
        <v>72</v>
      </c>
    </row>
    <row r="43" spans="2:15" ht="15" customHeight="1" x14ac:dyDescent="0.15">
      <c r="B43" s="28"/>
      <c r="C43" s="91"/>
      <c r="D43" s="17">
        <v>100</v>
      </c>
      <c r="E43" s="18">
        <v>24.3</v>
      </c>
      <c r="F43" s="19">
        <v>15.1</v>
      </c>
      <c r="G43" s="19">
        <v>63.7</v>
      </c>
      <c r="H43" s="19">
        <v>28.2</v>
      </c>
      <c r="I43" s="19">
        <v>13.6</v>
      </c>
      <c r="J43" s="19">
        <v>9.5</v>
      </c>
      <c r="K43" s="19">
        <v>11.7</v>
      </c>
      <c r="L43" s="19">
        <v>3.3</v>
      </c>
      <c r="M43" s="19">
        <v>23.2</v>
      </c>
      <c r="N43" s="19">
        <v>13.9</v>
      </c>
      <c r="O43" s="19">
        <v>1</v>
      </c>
    </row>
    <row r="44" spans="2:15" ht="15" customHeight="1" x14ac:dyDescent="0.15">
      <c r="B44" s="20" t="s">
        <v>70</v>
      </c>
      <c r="C44" s="88" t="s">
        <v>517</v>
      </c>
      <c r="D44" s="21">
        <v>173</v>
      </c>
      <c r="E44" s="22">
        <v>17</v>
      </c>
      <c r="F44" s="23">
        <v>14</v>
      </c>
      <c r="G44" s="23">
        <v>77</v>
      </c>
      <c r="H44" s="23">
        <v>20</v>
      </c>
      <c r="I44" s="23">
        <v>18</v>
      </c>
      <c r="J44" s="23">
        <v>13</v>
      </c>
      <c r="K44" s="23">
        <v>20</v>
      </c>
      <c r="L44" s="23">
        <v>5</v>
      </c>
      <c r="M44" s="23">
        <v>37</v>
      </c>
      <c r="N44" s="23">
        <v>37</v>
      </c>
      <c r="O44" s="23">
        <v>10</v>
      </c>
    </row>
    <row r="45" spans="2:15" ht="15" customHeight="1" x14ac:dyDescent="0.15">
      <c r="B45" s="24"/>
      <c r="C45" s="89"/>
      <c r="D45" s="25">
        <v>100</v>
      </c>
      <c r="E45" s="26">
        <v>9.8000000000000007</v>
      </c>
      <c r="F45" s="27">
        <v>8.1</v>
      </c>
      <c r="G45" s="27">
        <v>44.5</v>
      </c>
      <c r="H45" s="27">
        <v>11.6</v>
      </c>
      <c r="I45" s="27">
        <v>10.4</v>
      </c>
      <c r="J45" s="27">
        <v>7.5</v>
      </c>
      <c r="K45" s="27">
        <v>11.6</v>
      </c>
      <c r="L45" s="27">
        <v>2.9</v>
      </c>
      <c r="M45" s="27">
        <v>21.4</v>
      </c>
      <c r="N45" s="27">
        <v>21.4</v>
      </c>
      <c r="O45" s="27">
        <v>5.8</v>
      </c>
    </row>
    <row r="46" spans="2:15" ht="15" customHeight="1" x14ac:dyDescent="0.15">
      <c r="B46" s="24"/>
      <c r="C46" s="86" t="s">
        <v>518</v>
      </c>
      <c r="D46" s="14">
        <v>3891</v>
      </c>
      <c r="E46" s="15">
        <v>567</v>
      </c>
      <c r="F46" s="16">
        <v>516</v>
      </c>
      <c r="G46" s="16">
        <v>2345</v>
      </c>
      <c r="H46" s="16">
        <v>982</v>
      </c>
      <c r="I46" s="16">
        <v>480</v>
      </c>
      <c r="J46" s="16">
        <v>306</v>
      </c>
      <c r="K46" s="16">
        <v>416</v>
      </c>
      <c r="L46" s="16">
        <v>110</v>
      </c>
      <c r="M46" s="16">
        <v>930</v>
      </c>
      <c r="N46" s="16">
        <v>572</v>
      </c>
      <c r="O46" s="16">
        <v>56</v>
      </c>
    </row>
    <row r="47" spans="2:15" ht="15" customHeight="1" x14ac:dyDescent="0.15">
      <c r="B47" s="24"/>
      <c r="C47" s="89"/>
      <c r="D47" s="25">
        <v>100</v>
      </c>
      <c r="E47" s="26">
        <v>14.6</v>
      </c>
      <c r="F47" s="27">
        <v>13.3</v>
      </c>
      <c r="G47" s="27">
        <v>60.3</v>
      </c>
      <c r="H47" s="27">
        <v>25.2</v>
      </c>
      <c r="I47" s="27">
        <v>12.3</v>
      </c>
      <c r="J47" s="27">
        <v>7.9</v>
      </c>
      <c r="K47" s="27">
        <v>10.7</v>
      </c>
      <c r="L47" s="27">
        <v>2.8</v>
      </c>
      <c r="M47" s="27">
        <v>23.9</v>
      </c>
      <c r="N47" s="27">
        <v>14.7</v>
      </c>
      <c r="O47" s="27">
        <v>1.4</v>
      </c>
    </row>
    <row r="48" spans="2:15" ht="15" customHeight="1" x14ac:dyDescent="0.15">
      <c r="B48" s="24"/>
      <c r="C48" s="86" t="s">
        <v>439</v>
      </c>
      <c r="D48" s="14">
        <v>3342</v>
      </c>
      <c r="E48" s="15">
        <v>851</v>
      </c>
      <c r="F48" s="16">
        <v>465</v>
      </c>
      <c r="G48" s="16">
        <v>2408</v>
      </c>
      <c r="H48" s="16">
        <v>1003</v>
      </c>
      <c r="I48" s="16">
        <v>518</v>
      </c>
      <c r="J48" s="16">
        <v>361</v>
      </c>
      <c r="K48" s="16">
        <v>431</v>
      </c>
      <c r="L48" s="16">
        <v>147</v>
      </c>
      <c r="M48" s="16">
        <v>823</v>
      </c>
      <c r="N48" s="16">
        <v>347</v>
      </c>
      <c r="O48" s="16">
        <v>26</v>
      </c>
    </row>
    <row r="49" spans="2:15" ht="15" customHeight="1" x14ac:dyDescent="0.15">
      <c r="B49" s="24"/>
      <c r="C49" s="89"/>
      <c r="D49" s="25">
        <v>100</v>
      </c>
      <c r="E49" s="26">
        <v>25.5</v>
      </c>
      <c r="F49" s="27">
        <v>13.9</v>
      </c>
      <c r="G49" s="27">
        <v>72.099999999999994</v>
      </c>
      <c r="H49" s="27">
        <v>30</v>
      </c>
      <c r="I49" s="27">
        <v>15.5</v>
      </c>
      <c r="J49" s="27">
        <v>10.8</v>
      </c>
      <c r="K49" s="27">
        <v>12.9</v>
      </c>
      <c r="L49" s="27">
        <v>4.4000000000000004</v>
      </c>
      <c r="M49" s="27">
        <v>24.6</v>
      </c>
      <c r="N49" s="27">
        <v>10.4</v>
      </c>
      <c r="O49" s="27">
        <v>0.8</v>
      </c>
    </row>
    <row r="50" spans="2:15" ht="15" customHeight="1" x14ac:dyDescent="0.15">
      <c r="B50" s="24"/>
      <c r="C50" s="86" t="s">
        <v>519</v>
      </c>
      <c r="D50" s="14">
        <v>1259</v>
      </c>
      <c r="E50" s="15">
        <v>560</v>
      </c>
      <c r="F50" s="16">
        <v>213</v>
      </c>
      <c r="G50" s="16">
        <v>794</v>
      </c>
      <c r="H50" s="16">
        <v>365</v>
      </c>
      <c r="I50" s="16">
        <v>164</v>
      </c>
      <c r="J50" s="16">
        <v>140</v>
      </c>
      <c r="K50" s="16">
        <v>148</v>
      </c>
      <c r="L50" s="16">
        <v>73</v>
      </c>
      <c r="M50" s="16">
        <v>275</v>
      </c>
      <c r="N50" s="16">
        <v>147</v>
      </c>
      <c r="O50" s="16">
        <v>7</v>
      </c>
    </row>
    <row r="51" spans="2:15" ht="15" customHeight="1" x14ac:dyDescent="0.15">
      <c r="B51" s="28"/>
      <c r="C51" s="91"/>
      <c r="D51" s="17">
        <v>100</v>
      </c>
      <c r="E51" s="18">
        <v>44.5</v>
      </c>
      <c r="F51" s="19">
        <v>16.899999999999999</v>
      </c>
      <c r="G51" s="19">
        <v>63.1</v>
      </c>
      <c r="H51" s="19">
        <v>29</v>
      </c>
      <c r="I51" s="19">
        <v>13</v>
      </c>
      <c r="J51" s="19">
        <v>11.1</v>
      </c>
      <c r="K51" s="19">
        <v>11.8</v>
      </c>
      <c r="L51" s="19">
        <v>5.8</v>
      </c>
      <c r="M51" s="19">
        <v>21.8</v>
      </c>
      <c r="N51" s="19">
        <v>11.7</v>
      </c>
      <c r="O51" s="19">
        <v>0.6</v>
      </c>
    </row>
    <row r="52" spans="2:15" ht="15" customHeight="1" x14ac:dyDescent="0.15">
      <c r="B52" s="20" t="s">
        <v>75</v>
      </c>
      <c r="C52" s="87" t="s">
        <v>76</v>
      </c>
      <c r="D52" s="21">
        <v>1627</v>
      </c>
      <c r="E52" s="22">
        <v>359</v>
      </c>
      <c r="F52" s="23">
        <v>223</v>
      </c>
      <c r="G52" s="23">
        <v>1028</v>
      </c>
      <c r="H52" s="23">
        <v>457</v>
      </c>
      <c r="I52" s="23">
        <v>203</v>
      </c>
      <c r="J52" s="23">
        <v>156</v>
      </c>
      <c r="K52" s="23">
        <v>164</v>
      </c>
      <c r="L52" s="23">
        <v>85</v>
      </c>
      <c r="M52" s="23">
        <v>382</v>
      </c>
      <c r="N52" s="23">
        <v>227</v>
      </c>
      <c r="O52" s="23">
        <v>14</v>
      </c>
    </row>
    <row r="53" spans="2:15" ht="15" customHeight="1" x14ac:dyDescent="0.15">
      <c r="B53" s="24"/>
      <c r="C53" s="84"/>
      <c r="D53" s="25">
        <v>100</v>
      </c>
      <c r="E53" s="26">
        <v>22.1</v>
      </c>
      <c r="F53" s="27">
        <v>13.7</v>
      </c>
      <c r="G53" s="27">
        <v>63.2</v>
      </c>
      <c r="H53" s="27">
        <v>28.1</v>
      </c>
      <c r="I53" s="27">
        <v>12.5</v>
      </c>
      <c r="J53" s="27">
        <v>9.6</v>
      </c>
      <c r="K53" s="27">
        <v>10.1</v>
      </c>
      <c r="L53" s="27">
        <v>5.2</v>
      </c>
      <c r="M53" s="27">
        <v>23.5</v>
      </c>
      <c r="N53" s="27">
        <v>14</v>
      </c>
      <c r="O53" s="27">
        <v>0.9</v>
      </c>
    </row>
    <row r="54" spans="2:15" ht="15" customHeight="1" x14ac:dyDescent="0.15">
      <c r="B54" s="24"/>
      <c r="C54" s="83" t="s">
        <v>77</v>
      </c>
      <c r="D54" s="29">
        <v>862</v>
      </c>
      <c r="E54" s="30">
        <v>168</v>
      </c>
      <c r="F54" s="31">
        <v>122</v>
      </c>
      <c r="G54" s="31">
        <v>570</v>
      </c>
      <c r="H54" s="31">
        <v>236</v>
      </c>
      <c r="I54" s="31">
        <v>112</v>
      </c>
      <c r="J54" s="31">
        <v>77</v>
      </c>
      <c r="K54" s="31">
        <v>94</v>
      </c>
      <c r="L54" s="31">
        <v>18</v>
      </c>
      <c r="M54" s="31">
        <v>224</v>
      </c>
      <c r="N54" s="31">
        <v>97</v>
      </c>
      <c r="O54" s="31">
        <v>8</v>
      </c>
    </row>
    <row r="55" spans="2:15" ht="15" customHeight="1" x14ac:dyDescent="0.15">
      <c r="B55" s="24"/>
      <c r="C55" s="84"/>
      <c r="D55" s="25">
        <v>100</v>
      </c>
      <c r="E55" s="26">
        <v>19.5</v>
      </c>
      <c r="F55" s="27">
        <v>14.2</v>
      </c>
      <c r="G55" s="27">
        <v>66.099999999999994</v>
      </c>
      <c r="H55" s="27">
        <v>27.4</v>
      </c>
      <c r="I55" s="27">
        <v>13</v>
      </c>
      <c r="J55" s="27">
        <v>8.9</v>
      </c>
      <c r="K55" s="27">
        <v>10.9</v>
      </c>
      <c r="L55" s="27">
        <v>2.1</v>
      </c>
      <c r="M55" s="27">
        <v>26</v>
      </c>
      <c r="N55" s="27">
        <v>11.3</v>
      </c>
      <c r="O55" s="27">
        <v>0.9</v>
      </c>
    </row>
    <row r="56" spans="2:15" ht="15" customHeight="1" x14ac:dyDescent="0.15">
      <c r="B56" s="24"/>
      <c r="C56" s="82" t="s">
        <v>78</v>
      </c>
      <c r="D56" s="14">
        <v>506</v>
      </c>
      <c r="E56" s="15">
        <v>100</v>
      </c>
      <c r="F56" s="16">
        <v>65</v>
      </c>
      <c r="G56" s="16">
        <v>341</v>
      </c>
      <c r="H56" s="16">
        <v>153</v>
      </c>
      <c r="I56" s="16">
        <v>78</v>
      </c>
      <c r="J56" s="16">
        <v>44</v>
      </c>
      <c r="K56" s="16">
        <v>60</v>
      </c>
      <c r="L56" s="16">
        <v>23</v>
      </c>
      <c r="M56" s="16">
        <v>147</v>
      </c>
      <c r="N56" s="16">
        <v>58</v>
      </c>
      <c r="O56" s="16">
        <v>6</v>
      </c>
    </row>
    <row r="57" spans="2:15" ht="15" customHeight="1" x14ac:dyDescent="0.15">
      <c r="B57" s="24"/>
      <c r="C57" s="84"/>
      <c r="D57" s="25">
        <v>100</v>
      </c>
      <c r="E57" s="26">
        <v>19.8</v>
      </c>
      <c r="F57" s="27">
        <v>12.8</v>
      </c>
      <c r="G57" s="27">
        <v>67.400000000000006</v>
      </c>
      <c r="H57" s="27">
        <v>30.2</v>
      </c>
      <c r="I57" s="27">
        <v>15.4</v>
      </c>
      <c r="J57" s="27">
        <v>8.6999999999999993</v>
      </c>
      <c r="K57" s="27">
        <v>11.9</v>
      </c>
      <c r="L57" s="27">
        <v>4.5</v>
      </c>
      <c r="M57" s="27">
        <v>29.1</v>
      </c>
      <c r="N57" s="27">
        <v>11.5</v>
      </c>
      <c r="O57" s="27">
        <v>1.2</v>
      </c>
    </row>
    <row r="58" spans="2:15" ht="15" customHeight="1" x14ac:dyDescent="0.15">
      <c r="B58" s="24"/>
      <c r="C58" s="82" t="s">
        <v>79</v>
      </c>
      <c r="D58" s="14">
        <v>739</v>
      </c>
      <c r="E58" s="15">
        <v>167</v>
      </c>
      <c r="F58" s="16">
        <v>106</v>
      </c>
      <c r="G58" s="16">
        <v>492</v>
      </c>
      <c r="H58" s="16">
        <v>206</v>
      </c>
      <c r="I58" s="16">
        <v>117</v>
      </c>
      <c r="J58" s="16">
        <v>74</v>
      </c>
      <c r="K58" s="16">
        <v>94</v>
      </c>
      <c r="L58" s="16">
        <v>19</v>
      </c>
      <c r="M58" s="16">
        <v>153</v>
      </c>
      <c r="N58" s="16">
        <v>72</v>
      </c>
      <c r="O58" s="16">
        <v>17</v>
      </c>
    </row>
    <row r="59" spans="2:15" ht="15" customHeight="1" x14ac:dyDescent="0.15">
      <c r="B59" s="24"/>
      <c r="C59" s="84"/>
      <c r="D59" s="25">
        <v>100</v>
      </c>
      <c r="E59" s="26">
        <v>22.6</v>
      </c>
      <c r="F59" s="27">
        <v>14.3</v>
      </c>
      <c r="G59" s="27">
        <v>66.599999999999994</v>
      </c>
      <c r="H59" s="27">
        <v>27.9</v>
      </c>
      <c r="I59" s="27">
        <v>15.8</v>
      </c>
      <c r="J59" s="27">
        <v>10</v>
      </c>
      <c r="K59" s="27">
        <v>12.7</v>
      </c>
      <c r="L59" s="27">
        <v>2.6</v>
      </c>
      <c r="M59" s="27">
        <v>20.7</v>
      </c>
      <c r="N59" s="27">
        <v>9.6999999999999993</v>
      </c>
      <c r="O59" s="27">
        <v>2.2999999999999998</v>
      </c>
    </row>
    <row r="60" spans="2:15" ht="15" customHeight="1" x14ac:dyDescent="0.15">
      <c r="B60" s="24"/>
      <c r="C60" s="82" t="s">
        <v>80</v>
      </c>
      <c r="D60" s="14">
        <v>1184</v>
      </c>
      <c r="E60" s="15">
        <v>265</v>
      </c>
      <c r="F60" s="16">
        <v>169</v>
      </c>
      <c r="G60" s="16">
        <v>769</v>
      </c>
      <c r="H60" s="16">
        <v>342</v>
      </c>
      <c r="I60" s="16">
        <v>170</v>
      </c>
      <c r="J60" s="16">
        <v>112</v>
      </c>
      <c r="K60" s="16">
        <v>128</v>
      </c>
      <c r="L60" s="16">
        <v>49</v>
      </c>
      <c r="M60" s="16">
        <v>279</v>
      </c>
      <c r="N60" s="16">
        <v>140</v>
      </c>
      <c r="O60" s="16">
        <v>16</v>
      </c>
    </row>
    <row r="61" spans="2:15" ht="15" customHeight="1" x14ac:dyDescent="0.15">
      <c r="B61" s="24"/>
      <c r="C61" s="84"/>
      <c r="D61" s="25">
        <v>100</v>
      </c>
      <c r="E61" s="26">
        <v>22.4</v>
      </c>
      <c r="F61" s="27">
        <v>14.3</v>
      </c>
      <c r="G61" s="27">
        <v>64.900000000000006</v>
      </c>
      <c r="H61" s="27">
        <v>28.9</v>
      </c>
      <c r="I61" s="27">
        <v>14.4</v>
      </c>
      <c r="J61" s="27">
        <v>9.5</v>
      </c>
      <c r="K61" s="27">
        <v>10.8</v>
      </c>
      <c r="L61" s="27">
        <v>4.0999999999999996</v>
      </c>
      <c r="M61" s="27">
        <v>23.6</v>
      </c>
      <c r="N61" s="27">
        <v>11.8</v>
      </c>
      <c r="O61" s="27">
        <v>1.4</v>
      </c>
    </row>
    <row r="62" spans="2:15" ht="15" customHeight="1" x14ac:dyDescent="0.15">
      <c r="B62" s="24"/>
      <c r="C62" s="82" t="s">
        <v>81</v>
      </c>
      <c r="D62" s="14">
        <v>574</v>
      </c>
      <c r="E62" s="15">
        <v>122</v>
      </c>
      <c r="F62" s="16">
        <v>110</v>
      </c>
      <c r="G62" s="16">
        <v>354</v>
      </c>
      <c r="H62" s="16">
        <v>157</v>
      </c>
      <c r="I62" s="16">
        <v>73</v>
      </c>
      <c r="J62" s="16">
        <v>43</v>
      </c>
      <c r="K62" s="16">
        <v>70</v>
      </c>
      <c r="L62" s="16">
        <v>28</v>
      </c>
      <c r="M62" s="16">
        <v>140</v>
      </c>
      <c r="N62" s="16">
        <v>75</v>
      </c>
      <c r="O62" s="16">
        <v>9</v>
      </c>
    </row>
    <row r="63" spans="2:15" ht="15" customHeight="1" x14ac:dyDescent="0.15">
      <c r="B63" s="24"/>
      <c r="C63" s="84"/>
      <c r="D63" s="25">
        <v>100</v>
      </c>
      <c r="E63" s="26">
        <v>21.3</v>
      </c>
      <c r="F63" s="27">
        <v>19.2</v>
      </c>
      <c r="G63" s="27">
        <v>61.7</v>
      </c>
      <c r="H63" s="27">
        <v>27.4</v>
      </c>
      <c r="I63" s="27">
        <v>12.7</v>
      </c>
      <c r="J63" s="27">
        <v>7.5</v>
      </c>
      <c r="K63" s="27">
        <v>12.2</v>
      </c>
      <c r="L63" s="27">
        <v>4.9000000000000004</v>
      </c>
      <c r="M63" s="27">
        <v>24.4</v>
      </c>
      <c r="N63" s="27">
        <v>13.1</v>
      </c>
      <c r="O63" s="27">
        <v>1.6</v>
      </c>
    </row>
    <row r="64" spans="2:15" ht="15" customHeight="1" x14ac:dyDescent="0.15">
      <c r="B64" s="24"/>
      <c r="C64" s="82" t="s">
        <v>82</v>
      </c>
      <c r="D64" s="14">
        <v>1321</v>
      </c>
      <c r="E64" s="15">
        <v>307</v>
      </c>
      <c r="F64" s="16">
        <v>172</v>
      </c>
      <c r="G64" s="16">
        <v>887</v>
      </c>
      <c r="H64" s="16">
        <v>333</v>
      </c>
      <c r="I64" s="16">
        <v>166</v>
      </c>
      <c r="J64" s="16">
        <v>115</v>
      </c>
      <c r="K64" s="16">
        <v>136</v>
      </c>
      <c r="L64" s="16">
        <v>59</v>
      </c>
      <c r="M64" s="16">
        <v>349</v>
      </c>
      <c r="N64" s="16">
        <v>143</v>
      </c>
      <c r="O64" s="16">
        <v>12</v>
      </c>
    </row>
    <row r="65" spans="2:15" ht="15" customHeight="1" x14ac:dyDescent="0.15">
      <c r="B65" s="24"/>
      <c r="C65" s="84"/>
      <c r="D65" s="25">
        <v>100</v>
      </c>
      <c r="E65" s="26">
        <v>23.2</v>
      </c>
      <c r="F65" s="27">
        <v>13</v>
      </c>
      <c r="G65" s="27">
        <v>67.099999999999994</v>
      </c>
      <c r="H65" s="27">
        <v>25.2</v>
      </c>
      <c r="I65" s="27">
        <v>12.6</v>
      </c>
      <c r="J65" s="27">
        <v>8.6999999999999993</v>
      </c>
      <c r="K65" s="27">
        <v>10.3</v>
      </c>
      <c r="L65" s="27">
        <v>4.5</v>
      </c>
      <c r="M65" s="27">
        <v>26.4</v>
      </c>
      <c r="N65" s="27">
        <v>10.8</v>
      </c>
      <c r="O65" s="27">
        <v>0.9</v>
      </c>
    </row>
    <row r="66" spans="2:15" ht="15" customHeight="1" x14ac:dyDescent="0.15">
      <c r="B66" s="24"/>
      <c r="C66" s="82" t="s">
        <v>83</v>
      </c>
      <c r="D66" s="14">
        <v>719</v>
      </c>
      <c r="E66" s="15">
        <v>195</v>
      </c>
      <c r="F66" s="16">
        <v>119</v>
      </c>
      <c r="G66" s="16">
        <v>438</v>
      </c>
      <c r="H66" s="16">
        <v>180</v>
      </c>
      <c r="I66" s="16">
        <v>98</v>
      </c>
      <c r="J66" s="16">
        <v>71</v>
      </c>
      <c r="K66" s="16">
        <v>97</v>
      </c>
      <c r="L66" s="16">
        <v>19</v>
      </c>
      <c r="M66" s="16">
        <v>131</v>
      </c>
      <c r="N66" s="16">
        <v>100</v>
      </c>
      <c r="O66" s="16">
        <v>6</v>
      </c>
    </row>
    <row r="67" spans="2:15" ht="15" customHeight="1" x14ac:dyDescent="0.15">
      <c r="B67" s="24"/>
      <c r="C67" s="84"/>
      <c r="D67" s="25">
        <v>100</v>
      </c>
      <c r="E67" s="26">
        <v>27.1</v>
      </c>
      <c r="F67" s="27">
        <v>16.600000000000001</v>
      </c>
      <c r="G67" s="27">
        <v>60.9</v>
      </c>
      <c r="H67" s="27">
        <v>25</v>
      </c>
      <c r="I67" s="27">
        <v>13.6</v>
      </c>
      <c r="J67" s="27">
        <v>9.9</v>
      </c>
      <c r="K67" s="27">
        <v>13.5</v>
      </c>
      <c r="L67" s="27">
        <v>2.6</v>
      </c>
      <c r="M67" s="27">
        <v>18.2</v>
      </c>
      <c r="N67" s="27">
        <v>13.9</v>
      </c>
      <c r="O67" s="27">
        <v>0.8</v>
      </c>
    </row>
    <row r="68" spans="2:15" ht="15" customHeight="1" x14ac:dyDescent="0.15">
      <c r="B68" s="24"/>
      <c r="C68" s="82" t="s">
        <v>84</v>
      </c>
      <c r="D68" s="14">
        <v>1348</v>
      </c>
      <c r="E68" s="15">
        <v>358</v>
      </c>
      <c r="F68" s="16">
        <v>152</v>
      </c>
      <c r="G68" s="16">
        <v>865</v>
      </c>
      <c r="H68" s="16">
        <v>358</v>
      </c>
      <c r="I68" s="16">
        <v>193</v>
      </c>
      <c r="J68" s="16">
        <v>152</v>
      </c>
      <c r="K68" s="16">
        <v>189</v>
      </c>
      <c r="L68" s="16">
        <v>42</v>
      </c>
      <c r="M68" s="16">
        <v>294</v>
      </c>
      <c r="N68" s="16">
        <v>228</v>
      </c>
      <c r="O68" s="16">
        <v>14</v>
      </c>
    </row>
    <row r="69" spans="2:15" ht="15" customHeight="1" x14ac:dyDescent="0.15">
      <c r="B69" s="28"/>
      <c r="C69" s="85"/>
      <c r="D69" s="17">
        <v>100</v>
      </c>
      <c r="E69" s="18">
        <v>26.6</v>
      </c>
      <c r="F69" s="19">
        <v>11.3</v>
      </c>
      <c r="G69" s="19">
        <v>64.2</v>
      </c>
      <c r="H69" s="19">
        <v>26.6</v>
      </c>
      <c r="I69" s="19">
        <v>14.3</v>
      </c>
      <c r="J69" s="19">
        <v>11.3</v>
      </c>
      <c r="K69" s="19">
        <v>14</v>
      </c>
      <c r="L69" s="19">
        <v>3.1</v>
      </c>
      <c r="M69" s="19">
        <v>21.8</v>
      </c>
      <c r="N69" s="19">
        <v>16.899999999999999</v>
      </c>
      <c r="O69" s="19">
        <v>1</v>
      </c>
    </row>
    <row r="70" spans="2:15" ht="15" customHeight="1" x14ac:dyDescent="0.15">
      <c r="B70" s="20" t="s">
        <v>85</v>
      </c>
      <c r="C70" s="88" t="s">
        <v>86</v>
      </c>
      <c r="D70" s="21">
        <v>1441</v>
      </c>
      <c r="E70" s="22">
        <v>227</v>
      </c>
      <c r="F70" s="23">
        <v>98</v>
      </c>
      <c r="G70" s="23">
        <v>1048</v>
      </c>
      <c r="H70" s="23">
        <v>282</v>
      </c>
      <c r="I70" s="23">
        <v>198</v>
      </c>
      <c r="J70" s="23">
        <v>137</v>
      </c>
      <c r="K70" s="23">
        <v>174</v>
      </c>
      <c r="L70" s="23">
        <v>65</v>
      </c>
      <c r="M70" s="23">
        <v>431</v>
      </c>
      <c r="N70" s="23">
        <v>149</v>
      </c>
      <c r="O70" s="23">
        <v>19</v>
      </c>
    </row>
    <row r="71" spans="2:15" ht="15" customHeight="1" x14ac:dyDescent="0.15">
      <c r="B71" s="24"/>
      <c r="C71" s="89"/>
      <c r="D71" s="25">
        <v>100</v>
      </c>
      <c r="E71" s="26">
        <v>15.8</v>
      </c>
      <c r="F71" s="27">
        <v>6.8</v>
      </c>
      <c r="G71" s="27">
        <v>72.7</v>
      </c>
      <c r="H71" s="27">
        <v>19.600000000000001</v>
      </c>
      <c r="I71" s="27">
        <v>13.7</v>
      </c>
      <c r="J71" s="27">
        <v>9.5</v>
      </c>
      <c r="K71" s="27">
        <v>12.1</v>
      </c>
      <c r="L71" s="27">
        <v>4.5</v>
      </c>
      <c r="M71" s="27">
        <v>29.9</v>
      </c>
      <c r="N71" s="27">
        <v>10.3</v>
      </c>
      <c r="O71" s="27">
        <v>1.3</v>
      </c>
    </row>
    <row r="72" spans="2:15" ht="15" customHeight="1" x14ac:dyDescent="0.15">
      <c r="B72" s="24"/>
      <c r="C72" s="86" t="s">
        <v>87</v>
      </c>
      <c r="D72" s="14">
        <v>1749</v>
      </c>
      <c r="E72" s="15">
        <v>333</v>
      </c>
      <c r="F72" s="16">
        <v>153</v>
      </c>
      <c r="G72" s="16">
        <v>1336</v>
      </c>
      <c r="H72" s="16">
        <v>437</v>
      </c>
      <c r="I72" s="16">
        <v>261</v>
      </c>
      <c r="J72" s="16">
        <v>203</v>
      </c>
      <c r="K72" s="16">
        <v>165</v>
      </c>
      <c r="L72" s="16">
        <v>93</v>
      </c>
      <c r="M72" s="16">
        <v>505</v>
      </c>
      <c r="N72" s="16">
        <v>153</v>
      </c>
      <c r="O72" s="16">
        <v>12</v>
      </c>
    </row>
    <row r="73" spans="2:15" ht="15" customHeight="1" x14ac:dyDescent="0.15">
      <c r="B73" s="24"/>
      <c r="C73" s="89"/>
      <c r="D73" s="25">
        <v>100</v>
      </c>
      <c r="E73" s="26">
        <v>19</v>
      </c>
      <c r="F73" s="27">
        <v>8.6999999999999993</v>
      </c>
      <c r="G73" s="27">
        <v>76.400000000000006</v>
      </c>
      <c r="H73" s="27">
        <v>25</v>
      </c>
      <c r="I73" s="27">
        <v>14.9</v>
      </c>
      <c r="J73" s="27">
        <v>11.6</v>
      </c>
      <c r="K73" s="27">
        <v>9.4</v>
      </c>
      <c r="L73" s="27">
        <v>5.3</v>
      </c>
      <c r="M73" s="27">
        <v>28.9</v>
      </c>
      <c r="N73" s="27">
        <v>8.6999999999999993</v>
      </c>
      <c r="O73" s="27">
        <v>0.7</v>
      </c>
    </row>
    <row r="74" spans="2:15" ht="15" customHeight="1" x14ac:dyDescent="0.15">
      <c r="B74" s="24"/>
      <c r="C74" s="86" t="s">
        <v>88</v>
      </c>
      <c r="D74" s="14">
        <v>2037</v>
      </c>
      <c r="E74" s="15">
        <v>399</v>
      </c>
      <c r="F74" s="16">
        <v>231</v>
      </c>
      <c r="G74" s="16">
        <v>1313</v>
      </c>
      <c r="H74" s="16">
        <v>523</v>
      </c>
      <c r="I74" s="16">
        <v>310</v>
      </c>
      <c r="J74" s="16">
        <v>179</v>
      </c>
      <c r="K74" s="16">
        <v>286</v>
      </c>
      <c r="L74" s="16">
        <v>70</v>
      </c>
      <c r="M74" s="16">
        <v>501</v>
      </c>
      <c r="N74" s="16">
        <v>250</v>
      </c>
      <c r="O74" s="16">
        <v>26</v>
      </c>
    </row>
    <row r="75" spans="2:15" ht="15" customHeight="1" x14ac:dyDescent="0.15">
      <c r="B75" s="24"/>
      <c r="C75" s="89"/>
      <c r="D75" s="25">
        <v>100</v>
      </c>
      <c r="E75" s="26">
        <v>19.600000000000001</v>
      </c>
      <c r="F75" s="27">
        <v>11.3</v>
      </c>
      <c r="G75" s="27">
        <v>64.5</v>
      </c>
      <c r="H75" s="27">
        <v>25.7</v>
      </c>
      <c r="I75" s="27">
        <v>15.2</v>
      </c>
      <c r="J75" s="27">
        <v>8.8000000000000007</v>
      </c>
      <c r="K75" s="27">
        <v>14</v>
      </c>
      <c r="L75" s="27">
        <v>3.4</v>
      </c>
      <c r="M75" s="27">
        <v>24.6</v>
      </c>
      <c r="N75" s="27">
        <v>12.3</v>
      </c>
      <c r="O75" s="27">
        <v>1.3</v>
      </c>
    </row>
    <row r="76" spans="2:15" ht="15" customHeight="1" x14ac:dyDescent="0.15">
      <c r="B76" s="24"/>
      <c r="C76" s="86" t="s">
        <v>89</v>
      </c>
      <c r="D76" s="14">
        <v>1639</v>
      </c>
      <c r="E76" s="15">
        <v>384</v>
      </c>
      <c r="F76" s="16">
        <v>263</v>
      </c>
      <c r="G76" s="16">
        <v>1051</v>
      </c>
      <c r="H76" s="16">
        <v>548</v>
      </c>
      <c r="I76" s="16">
        <v>231</v>
      </c>
      <c r="J76" s="16">
        <v>157</v>
      </c>
      <c r="K76" s="16">
        <v>224</v>
      </c>
      <c r="L76" s="16">
        <v>51</v>
      </c>
      <c r="M76" s="16">
        <v>354</v>
      </c>
      <c r="N76" s="16">
        <v>212</v>
      </c>
      <c r="O76" s="16">
        <v>20</v>
      </c>
    </row>
    <row r="77" spans="2:15" ht="15" customHeight="1" x14ac:dyDescent="0.15">
      <c r="B77" s="24"/>
      <c r="C77" s="89"/>
      <c r="D77" s="25">
        <v>100</v>
      </c>
      <c r="E77" s="26">
        <v>23.4</v>
      </c>
      <c r="F77" s="27">
        <v>16</v>
      </c>
      <c r="G77" s="27">
        <v>64.099999999999994</v>
      </c>
      <c r="H77" s="27">
        <v>33.4</v>
      </c>
      <c r="I77" s="27">
        <v>14.1</v>
      </c>
      <c r="J77" s="27">
        <v>9.6</v>
      </c>
      <c r="K77" s="27">
        <v>13.7</v>
      </c>
      <c r="L77" s="27">
        <v>3.1</v>
      </c>
      <c r="M77" s="27">
        <v>21.6</v>
      </c>
      <c r="N77" s="27">
        <v>12.9</v>
      </c>
      <c r="O77" s="27">
        <v>1.2</v>
      </c>
    </row>
    <row r="78" spans="2:15" ht="15" customHeight="1" x14ac:dyDescent="0.15">
      <c r="B78" s="24"/>
      <c r="C78" s="86" t="s">
        <v>90</v>
      </c>
      <c r="D78" s="14">
        <v>954</v>
      </c>
      <c r="E78" s="15">
        <v>284</v>
      </c>
      <c r="F78" s="16">
        <v>214</v>
      </c>
      <c r="G78" s="16">
        <v>561</v>
      </c>
      <c r="H78" s="16">
        <v>362</v>
      </c>
      <c r="I78" s="16">
        <v>115</v>
      </c>
      <c r="J78" s="16">
        <v>89</v>
      </c>
      <c r="K78" s="16">
        <v>100</v>
      </c>
      <c r="L78" s="16">
        <v>26</v>
      </c>
      <c r="M78" s="16">
        <v>149</v>
      </c>
      <c r="N78" s="16">
        <v>146</v>
      </c>
      <c r="O78" s="16">
        <v>7</v>
      </c>
    </row>
    <row r="79" spans="2:15" ht="15" customHeight="1" x14ac:dyDescent="0.15">
      <c r="B79" s="24"/>
      <c r="C79" s="89"/>
      <c r="D79" s="25">
        <v>100</v>
      </c>
      <c r="E79" s="26">
        <v>29.8</v>
      </c>
      <c r="F79" s="27">
        <v>22.4</v>
      </c>
      <c r="G79" s="27">
        <v>58.8</v>
      </c>
      <c r="H79" s="27">
        <v>37.9</v>
      </c>
      <c r="I79" s="27">
        <v>12.1</v>
      </c>
      <c r="J79" s="27">
        <v>9.3000000000000007</v>
      </c>
      <c r="K79" s="27">
        <v>10.5</v>
      </c>
      <c r="L79" s="27">
        <v>2.7</v>
      </c>
      <c r="M79" s="27">
        <v>15.6</v>
      </c>
      <c r="N79" s="27">
        <v>15.3</v>
      </c>
      <c r="O79" s="27">
        <v>0.7</v>
      </c>
    </row>
    <row r="80" spans="2:15" ht="15" customHeight="1" x14ac:dyDescent="0.15">
      <c r="B80" s="24"/>
      <c r="C80" s="86" t="s">
        <v>91</v>
      </c>
      <c r="D80" s="14">
        <v>580</v>
      </c>
      <c r="E80" s="15">
        <v>233</v>
      </c>
      <c r="F80" s="16">
        <v>151</v>
      </c>
      <c r="G80" s="16">
        <v>272</v>
      </c>
      <c r="H80" s="16">
        <v>171</v>
      </c>
      <c r="I80" s="16">
        <v>57</v>
      </c>
      <c r="J80" s="16">
        <v>41</v>
      </c>
      <c r="K80" s="16">
        <v>36</v>
      </c>
      <c r="L80" s="16">
        <v>18</v>
      </c>
      <c r="M80" s="16">
        <v>84</v>
      </c>
      <c r="N80" s="16">
        <v>126</v>
      </c>
      <c r="O80" s="16">
        <v>9</v>
      </c>
    </row>
    <row r="81" spans="2:15" ht="15" customHeight="1" x14ac:dyDescent="0.15">
      <c r="B81" s="24"/>
      <c r="C81" s="89"/>
      <c r="D81" s="25">
        <v>100</v>
      </c>
      <c r="E81" s="26">
        <v>40.200000000000003</v>
      </c>
      <c r="F81" s="27">
        <v>26</v>
      </c>
      <c r="G81" s="27">
        <v>46.9</v>
      </c>
      <c r="H81" s="27">
        <v>29.5</v>
      </c>
      <c r="I81" s="27">
        <v>9.8000000000000007</v>
      </c>
      <c r="J81" s="27">
        <v>7.1</v>
      </c>
      <c r="K81" s="27">
        <v>6.2</v>
      </c>
      <c r="L81" s="27">
        <v>3.1</v>
      </c>
      <c r="M81" s="27">
        <v>14.5</v>
      </c>
      <c r="N81" s="27">
        <v>21.7</v>
      </c>
      <c r="O81" s="27">
        <v>1.6</v>
      </c>
    </row>
    <row r="82" spans="2:15" ht="15" customHeight="1" x14ac:dyDescent="0.15">
      <c r="B82" s="24"/>
      <c r="C82" s="86" t="s">
        <v>92</v>
      </c>
      <c r="D82" s="14">
        <v>339</v>
      </c>
      <c r="E82" s="15">
        <v>152</v>
      </c>
      <c r="F82" s="16">
        <v>107</v>
      </c>
      <c r="G82" s="16">
        <v>81</v>
      </c>
      <c r="H82" s="16">
        <v>61</v>
      </c>
      <c r="I82" s="16">
        <v>17</v>
      </c>
      <c r="J82" s="16">
        <v>26</v>
      </c>
      <c r="K82" s="16">
        <v>23</v>
      </c>
      <c r="L82" s="16">
        <v>12</v>
      </c>
      <c r="M82" s="16">
        <v>43</v>
      </c>
      <c r="N82" s="16">
        <v>83</v>
      </c>
      <c r="O82" s="16">
        <v>7</v>
      </c>
    </row>
    <row r="83" spans="2:15" ht="15" customHeight="1" x14ac:dyDescent="0.15">
      <c r="B83" s="24"/>
      <c r="C83" s="86"/>
      <c r="D83" s="34">
        <v>100</v>
      </c>
      <c r="E83" s="35">
        <v>44.8</v>
      </c>
      <c r="F83" s="36">
        <v>31.6</v>
      </c>
      <c r="G83" s="36">
        <v>23.9</v>
      </c>
      <c r="H83" s="36">
        <v>18</v>
      </c>
      <c r="I83" s="36">
        <v>5</v>
      </c>
      <c r="J83" s="36">
        <v>7.7</v>
      </c>
      <c r="K83" s="36">
        <v>6.8</v>
      </c>
      <c r="L83" s="36">
        <v>3.5</v>
      </c>
      <c r="M83" s="36">
        <v>12.7</v>
      </c>
      <c r="N83" s="36">
        <v>24.5</v>
      </c>
      <c r="O83" s="36">
        <v>2.1</v>
      </c>
    </row>
    <row r="84" spans="2:15" ht="15" customHeight="1" x14ac:dyDescent="0.15">
      <c r="B84" s="20" t="s">
        <v>93</v>
      </c>
      <c r="C84" s="87" t="s">
        <v>94</v>
      </c>
      <c r="D84" s="21">
        <v>1990</v>
      </c>
      <c r="E84" s="22">
        <v>468</v>
      </c>
      <c r="F84" s="23">
        <v>270</v>
      </c>
      <c r="G84" s="23">
        <v>1404</v>
      </c>
      <c r="H84" s="23">
        <v>493</v>
      </c>
      <c r="I84" s="23">
        <v>207</v>
      </c>
      <c r="J84" s="23">
        <v>190</v>
      </c>
      <c r="K84" s="23">
        <v>196</v>
      </c>
      <c r="L84" s="23">
        <v>92</v>
      </c>
      <c r="M84" s="23">
        <v>548</v>
      </c>
      <c r="N84" s="23">
        <v>169</v>
      </c>
      <c r="O84" s="23">
        <v>19</v>
      </c>
    </row>
    <row r="85" spans="2:15" ht="15" customHeight="1" x14ac:dyDescent="0.15">
      <c r="B85" s="24" t="s">
        <v>430</v>
      </c>
      <c r="C85" s="84"/>
      <c r="D85" s="25">
        <v>100</v>
      </c>
      <c r="E85" s="26">
        <v>23.5</v>
      </c>
      <c r="F85" s="27">
        <v>13.6</v>
      </c>
      <c r="G85" s="27">
        <v>70.599999999999994</v>
      </c>
      <c r="H85" s="27">
        <v>24.8</v>
      </c>
      <c r="I85" s="27">
        <v>10.4</v>
      </c>
      <c r="J85" s="27">
        <v>9.5</v>
      </c>
      <c r="K85" s="27">
        <v>9.8000000000000007</v>
      </c>
      <c r="L85" s="27">
        <v>4.5999999999999996</v>
      </c>
      <c r="M85" s="27">
        <v>27.5</v>
      </c>
      <c r="N85" s="27">
        <v>8.5</v>
      </c>
      <c r="O85" s="27">
        <v>1</v>
      </c>
    </row>
    <row r="86" spans="2:15" ht="15" customHeight="1" x14ac:dyDescent="0.15">
      <c r="B86" s="24" t="s">
        <v>452</v>
      </c>
      <c r="C86" s="82" t="s">
        <v>520</v>
      </c>
      <c r="D86" s="14">
        <v>1969</v>
      </c>
      <c r="E86" s="15">
        <v>398</v>
      </c>
      <c r="F86" s="16">
        <v>251</v>
      </c>
      <c r="G86" s="16">
        <v>1412</v>
      </c>
      <c r="H86" s="16">
        <v>520</v>
      </c>
      <c r="I86" s="16">
        <v>293</v>
      </c>
      <c r="J86" s="16">
        <v>208</v>
      </c>
      <c r="K86" s="16">
        <v>221</v>
      </c>
      <c r="L86" s="16">
        <v>77</v>
      </c>
      <c r="M86" s="16">
        <v>501</v>
      </c>
      <c r="N86" s="16">
        <v>197</v>
      </c>
      <c r="O86" s="16">
        <v>19</v>
      </c>
    </row>
    <row r="87" spans="2:15" ht="15" customHeight="1" x14ac:dyDescent="0.15">
      <c r="B87" s="24"/>
      <c r="C87" s="84"/>
      <c r="D87" s="25">
        <v>100</v>
      </c>
      <c r="E87" s="26">
        <v>20.2</v>
      </c>
      <c r="F87" s="27">
        <v>12.7</v>
      </c>
      <c r="G87" s="27">
        <v>71.7</v>
      </c>
      <c r="H87" s="27">
        <v>26.4</v>
      </c>
      <c r="I87" s="27">
        <v>14.9</v>
      </c>
      <c r="J87" s="27">
        <v>10.6</v>
      </c>
      <c r="K87" s="27">
        <v>11.2</v>
      </c>
      <c r="L87" s="27">
        <v>3.9</v>
      </c>
      <c r="M87" s="27">
        <v>25.4</v>
      </c>
      <c r="N87" s="27">
        <v>10</v>
      </c>
      <c r="O87" s="27">
        <v>1</v>
      </c>
    </row>
    <row r="88" spans="2:15" ht="15" customHeight="1" x14ac:dyDescent="0.15">
      <c r="B88" s="24"/>
      <c r="C88" s="83" t="s">
        <v>433</v>
      </c>
      <c r="D88" s="29">
        <v>1154</v>
      </c>
      <c r="E88" s="30">
        <v>228</v>
      </c>
      <c r="F88" s="31">
        <v>158</v>
      </c>
      <c r="G88" s="31">
        <v>784</v>
      </c>
      <c r="H88" s="31">
        <v>363</v>
      </c>
      <c r="I88" s="31">
        <v>201</v>
      </c>
      <c r="J88" s="31">
        <v>127</v>
      </c>
      <c r="K88" s="31">
        <v>142</v>
      </c>
      <c r="L88" s="31">
        <v>35</v>
      </c>
      <c r="M88" s="31">
        <v>292</v>
      </c>
      <c r="N88" s="31">
        <v>130</v>
      </c>
      <c r="O88" s="31">
        <v>12</v>
      </c>
    </row>
    <row r="89" spans="2:15" ht="15" customHeight="1" x14ac:dyDescent="0.15">
      <c r="B89" s="24"/>
      <c r="C89" s="84"/>
      <c r="D89" s="25">
        <v>100</v>
      </c>
      <c r="E89" s="26">
        <v>19.8</v>
      </c>
      <c r="F89" s="27">
        <v>13.7</v>
      </c>
      <c r="G89" s="27">
        <v>67.900000000000006</v>
      </c>
      <c r="H89" s="27">
        <v>31.5</v>
      </c>
      <c r="I89" s="27">
        <v>17.399999999999999</v>
      </c>
      <c r="J89" s="27">
        <v>11</v>
      </c>
      <c r="K89" s="27">
        <v>12.3</v>
      </c>
      <c r="L89" s="27">
        <v>3</v>
      </c>
      <c r="M89" s="27">
        <v>25.3</v>
      </c>
      <c r="N89" s="27">
        <v>11.3</v>
      </c>
      <c r="O89" s="27">
        <v>1</v>
      </c>
    </row>
    <row r="90" spans="2:15" ht="15" customHeight="1" x14ac:dyDescent="0.15">
      <c r="B90" s="24"/>
      <c r="C90" s="82" t="s">
        <v>478</v>
      </c>
      <c r="D90" s="14">
        <v>1672</v>
      </c>
      <c r="E90" s="15">
        <v>381</v>
      </c>
      <c r="F90" s="16">
        <v>200</v>
      </c>
      <c r="G90" s="16">
        <v>1016</v>
      </c>
      <c r="H90" s="16">
        <v>454</v>
      </c>
      <c r="I90" s="16">
        <v>237</v>
      </c>
      <c r="J90" s="16">
        <v>135</v>
      </c>
      <c r="K90" s="16">
        <v>234</v>
      </c>
      <c r="L90" s="16">
        <v>53</v>
      </c>
      <c r="M90" s="16">
        <v>370</v>
      </c>
      <c r="N90" s="16">
        <v>233</v>
      </c>
      <c r="O90" s="16">
        <v>28</v>
      </c>
    </row>
    <row r="91" spans="2:15" ht="15" customHeight="1" x14ac:dyDescent="0.15">
      <c r="B91" s="24"/>
      <c r="C91" s="84"/>
      <c r="D91" s="25">
        <v>100</v>
      </c>
      <c r="E91" s="26">
        <v>22.8</v>
      </c>
      <c r="F91" s="27">
        <v>12</v>
      </c>
      <c r="G91" s="27">
        <v>60.8</v>
      </c>
      <c r="H91" s="27">
        <v>27.2</v>
      </c>
      <c r="I91" s="27">
        <v>14.2</v>
      </c>
      <c r="J91" s="27">
        <v>8.1</v>
      </c>
      <c r="K91" s="27">
        <v>14</v>
      </c>
      <c r="L91" s="27">
        <v>3.2</v>
      </c>
      <c r="M91" s="27">
        <v>22.1</v>
      </c>
      <c r="N91" s="27">
        <v>13.9</v>
      </c>
      <c r="O91" s="27">
        <v>1.7</v>
      </c>
    </row>
    <row r="92" spans="2:15" ht="15" customHeight="1" x14ac:dyDescent="0.15">
      <c r="B92" s="24"/>
      <c r="C92" s="82" t="s">
        <v>504</v>
      </c>
      <c r="D92" s="14">
        <v>792</v>
      </c>
      <c r="E92" s="15">
        <v>214</v>
      </c>
      <c r="F92" s="16">
        <v>150</v>
      </c>
      <c r="G92" s="16">
        <v>406</v>
      </c>
      <c r="H92" s="16">
        <v>240</v>
      </c>
      <c r="I92" s="16">
        <v>116</v>
      </c>
      <c r="J92" s="16">
        <v>69</v>
      </c>
      <c r="K92" s="16">
        <v>93</v>
      </c>
      <c r="L92" s="16">
        <v>20</v>
      </c>
      <c r="M92" s="16">
        <v>143</v>
      </c>
      <c r="N92" s="16">
        <v>161</v>
      </c>
      <c r="O92" s="16">
        <v>8</v>
      </c>
    </row>
    <row r="93" spans="2:15" ht="15" customHeight="1" x14ac:dyDescent="0.15">
      <c r="B93" s="24"/>
      <c r="C93" s="84"/>
      <c r="D93" s="25">
        <v>100</v>
      </c>
      <c r="E93" s="26">
        <v>27</v>
      </c>
      <c r="F93" s="27">
        <v>18.899999999999999</v>
      </c>
      <c r="G93" s="27">
        <v>51.3</v>
      </c>
      <c r="H93" s="27">
        <v>30.3</v>
      </c>
      <c r="I93" s="27">
        <v>14.6</v>
      </c>
      <c r="J93" s="27">
        <v>8.6999999999999993</v>
      </c>
      <c r="K93" s="27">
        <v>11.7</v>
      </c>
      <c r="L93" s="27">
        <v>2.5</v>
      </c>
      <c r="M93" s="27">
        <v>18.100000000000001</v>
      </c>
      <c r="N93" s="27">
        <v>20.3</v>
      </c>
      <c r="O93" s="27">
        <v>1</v>
      </c>
    </row>
    <row r="94" spans="2:15" ht="15" customHeight="1" x14ac:dyDescent="0.15">
      <c r="B94" s="24"/>
      <c r="C94" s="82" t="s">
        <v>436</v>
      </c>
      <c r="D94" s="14">
        <v>171</v>
      </c>
      <c r="E94" s="15">
        <v>58</v>
      </c>
      <c r="F94" s="16">
        <v>29</v>
      </c>
      <c r="G94" s="16">
        <v>88</v>
      </c>
      <c r="H94" s="16">
        <v>52</v>
      </c>
      <c r="I94" s="16">
        <v>24</v>
      </c>
      <c r="J94" s="16">
        <v>19</v>
      </c>
      <c r="K94" s="16">
        <v>29</v>
      </c>
      <c r="L94" s="16">
        <v>5</v>
      </c>
      <c r="M94" s="16">
        <v>39</v>
      </c>
      <c r="N94" s="16">
        <v>34</v>
      </c>
      <c r="O94" s="16">
        <v>2</v>
      </c>
    </row>
    <row r="95" spans="2:15" ht="15" customHeight="1" x14ac:dyDescent="0.15">
      <c r="B95" s="24"/>
      <c r="C95" s="82"/>
      <c r="D95" s="34">
        <v>100</v>
      </c>
      <c r="E95" s="35">
        <v>33.9</v>
      </c>
      <c r="F95" s="36">
        <v>17</v>
      </c>
      <c r="G95" s="36">
        <v>51.5</v>
      </c>
      <c r="H95" s="36">
        <v>30.4</v>
      </c>
      <c r="I95" s="36">
        <v>14</v>
      </c>
      <c r="J95" s="36">
        <v>11.1</v>
      </c>
      <c r="K95" s="36">
        <v>17</v>
      </c>
      <c r="L95" s="36">
        <v>2.9</v>
      </c>
      <c r="M95" s="36">
        <v>22.8</v>
      </c>
      <c r="N95" s="36">
        <v>19.899999999999999</v>
      </c>
      <c r="O95" s="36">
        <v>1.2</v>
      </c>
    </row>
    <row r="96" spans="2:15" ht="15" customHeight="1" x14ac:dyDescent="0.15">
      <c r="B96" s="24"/>
      <c r="C96" s="83" t="s">
        <v>490</v>
      </c>
      <c r="D96" s="29">
        <v>187</v>
      </c>
      <c r="E96" s="30">
        <v>63</v>
      </c>
      <c r="F96" s="31">
        <v>47</v>
      </c>
      <c r="G96" s="31">
        <v>57</v>
      </c>
      <c r="H96" s="31">
        <v>38</v>
      </c>
      <c r="I96" s="31">
        <v>18</v>
      </c>
      <c r="J96" s="31">
        <v>11</v>
      </c>
      <c r="K96" s="31">
        <v>20</v>
      </c>
      <c r="L96" s="31">
        <v>2</v>
      </c>
      <c r="M96" s="31">
        <v>19</v>
      </c>
      <c r="N96" s="31">
        <v>57</v>
      </c>
      <c r="O96" s="31">
        <v>5</v>
      </c>
    </row>
    <row r="97" spans="2:15" ht="15" customHeight="1" x14ac:dyDescent="0.15">
      <c r="B97" s="24"/>
      <c r="C97" s="84"/>
      <c r="D97" s="25">
        <v>100</v>
      </c>
      <c r="E97" s="26">
        <v>33.700000000000003</v>
      </c>
      <c r="F97" s="27">
        <v>25.1</v>
      </c>
      <c r="G97" s="27">
        <v>30.5</v>
      </c>
      <c r="H97" s="27">
        <v>20.3</v>
      </c>
      <c r="I97" s="27">
        <v>9.6</v>
      </c>
      <c r="J97" s="27">
        <v>5.9</v>
      </c>
      <c r="K97" s="27">
        <v>10.7</v>
      </c>
      <c r="L97" s="27">
        <v>1.1000000000000001</v>
      </c>
      <c r="M97" s="27">
        <v>10.199999999999999</v>
      </c>
      <c r="N97" s="27">
        <v>30.5</v>
      </c>
      <c r="O97" s="27">
        <v>2.7</v>
      </c>
    </row>
    <row r="98" spans="2:15" ht="15" customHeight="1" x14ac:dyDescent="0.15">
      <c r="B98" s="24"/>
      <c r="C98" s="82" t="s">
        <v>474</v>
      </c>
      <c r="D98" s="14">
        <v>24</v>
      </c>
      <c r="E98" s="15">
        <v>12</v>
      </c>
      <c r="F98" s="16">
        <v>2</v>
      </c>
      <c r="G98" s="16">
        <v>5</v>
      </c>
      <c r="H98" s="16">
        <v>3</v>
      </c>
      <c r="I98" s="16">
        <v>1</v>
      </c>
      <c r="J98" s="16">
        <v>1</v>
      </c>
      <c r="K98" s="16">
        <v>2</v>
      </c>
      <c r="L98" s="16">
        <v>0</v>
      </c>
      <c r="M98" s="16">
        <v>3</v>
      </c>
      <c r="N98" s="16">
        <v>9</v>
      </c>
      <c r="O98" s="16">
        <v>1</v>
      </c>
    </row>
    <row r="99" spans="2:15" ht="15" customHeight="1" x14ac:dyDescent="0.15">
      <c r="B99" s="24"/>
      <c r="C99" s="84"/>
      <c r="D99" s="25">
        <v>100</v>
      </c>
      <c r="E99" s="26">
        <v>50</v>
      </c>
      <c r="F99" s="27">
        <v>8.3000000000000007</v>
      </c>
      <c r="G99" s="27">
        <v>20.8</v>
      </c>
      <c r="H99" s="27">
        <v>12.5</v>
      </c>
      <c r="I99" s="27">
        <v>4.2</v>
      </c>
      <c r="J99" s="27">
        <v>4.2</v>
      </c>
      <c r="K99" s="27">
        <v>8.3000000000000007</v>
      </c>
      <c r="L99" s="27">
        <v>0</v>
      </c>
      <c r="M99" s="27">
        <v>12.5</v>
      </c>
      <c r="N99" s="27">
        <v>37.5</v>
      </c>
      <c r="O99" s="27">
        <v>4.2</v>
      </c>
    </row>
    <row r="100" spans="2:15" ht="15" customHeight="1" x14ac:dyDescent="0.15">
      <c r="B100" s="24"/>
      <c r="C100" s="82" t="s">
        <v>96</v>
      </c>
      <c r="D100" s="14">
        <v>33</v>
      </c>
      <c r="E100" s="15">
        <v>6</v>
      </c>
      <c r="F100" s="16">
        <v>4</v>
      </c>
      <c r="G100" s="16">
        <v>16</v>
      </c>
      <c r="H100" s="16">
        <v>7</v>
      </c>
      <c r="I100" s="16">
        <v>6</v>
      </c>
      <c r="J100" s="16">
        <v>4</v>
      </c>
      <c r="K100" s="16">
        <v>3</v>
      </c>
      <c r="L100" s="16">
        <v>0</v>
      </c>
      <c r="M100" s="16">
        <v>10</v>
      </c>
      <c r="N100" s="16">
        <v>5</v>
      </c>
      <c r="O100" s="16">
        <v>0</v>
      </c>
    </row>
    <row r="101" spans="2:15" ht="15" customHeight="1" x14ac:dyDescent="0.15">
      <c r="B101" s="28"/>
      <c r="C101" s="85"/>
      <c r="D101" s="17">
        <v>100</v>
      </c>
      <c r="E101" s="18">
        <v>18.2</v>
      </c>
      <c r="F101" s="19">
        <v>12.1</v>
      </c>
      <c r="G101" s="19">
        <v>48.5</v>
      </c>
      <c r="H101" s="19">
        <v>21.2</v>
      </c>
      <c r="I101" s="19">
        <v>18.2</v>
      </c>
      <c r="J101" s="19">
        <v>12.1</v>
      </c>
      <c r="K101" s="19">
        <v>9.1</v>
      </c>
      <c r="L101" s="19">
        <v>0</v>
      </c>
      <c r="M101" s="19">
        <v>30.3</v>
      </c>
      <c r="N101" s="19">
        <v>15.2</v>
      </c>
      <c r="O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4088" priority="847" rank="1"/>
  </conditionalFormatting>
  <conditionalFormatting sqref="E11:O11">
    <cfRule type="top10" dxfId="4087" priority="848" rank="1"/>
  </conditionalFormatting>
  <conditionalFormatting sqref="E13:O13">
    <cfRule type="top10" dxfId="4086" priority="849" rank="1"/>
  </conditionalFormatting>
  <conditionalFormatting sqref="E15:O15">
    <cfRule type="top10" dxfId="4085" priority="850" rank="1"/>
  </conditionalFormatting>
  <conditionalFormatting sqref="E17:O17">
    <cfRule type="top10" dxfId="4084" priority="851" rank="1"/>
  </conditionalFormatting>
  <conditionalFormatting sqref="E19:O19">
    <cfRule type="top10" dxfId="4083" priority="852" rank="1"/>
  </conditionalFormatting>
  <conditionalFormatting sqref="E21:O21">
    <cfRule type="top10" dxfId="4082" priority="853" rank="1"/>
  </conditionalFormatting>
  <conditionalFormatting sqref="E23:O23">
    <cfRule type="top10" dxfId="4081" priority="854" rank="1"/>
  </conditionalFormatting>
  <conditionalFormatting sqref="E25:O25">
    <cfRule type="top10" dxfId="4080" priority="855" rank="1"/>
  </conditionalFormatting>
  <conditionalFormatting sqref="E27:O27">
    <cfRule type="top10" dxfId="4079" priority="856" rank="1"/>
  </conditionalFormatting>
  <conditionalFormatting sqref="E29:O29">
    <cfRule type="top10" dxfId="4078" priority="857" rank="1"/>
  </conditionalFormatting>
  <conditionalFormatting sqref="E31:O31">
    <cfRule type="top10" dxfId="4077" priority="858" rank="1"/>
  </conditionalFormatting>
  <conditionalFormatting sqref="E33:O33">
    <cfRule type="top10" dxfId="4076" priority="859" rank="1"/>
  </conditionalFormatting>
  <conditionalFormatting sqref="E35:O35">
    <cfRule type="top10" dxfId="4075" priority="860" rank="1"/>
  </conditionalFormatting>
  <conditionalFormatting sqref="E37:O37">
    <cfRule type="top10" dxfId="4074" priority="861" rank="1"/>
  </conditionalFormatting>
  <conditionalFormatting sqref="E39:O39">
    <cfRule type="top10" dxfId="4073" priority="862" rank="1"/>
  </conditionalFormatting>
  <conditionalFormatting sqref="E41:O41">
    <cfRule type="top10" dxfId="4072" priority="863" rank="1"/>
  </conditionalFormatting>
  <conditionalFormatting sqref="E43:O43">
    <cfRule type="top10" dxfId="4071" priority="864" rank="1"/>
  </conditionalFormatting>
  <conditionalFormatting sqref="E45:O45">
    <cfRule type="top10" dxfId="4070" priority="865" rank="1"/>
  </conditionalFormatting>
  <conditionalFormatting sqref="E47:O47">
    <cfRule type="top10" dxfId="4069" priority="866" rank="1"/>
  </conditionalFormatting>
  <conditionalFormatting sqref="E49:O49">
    <cfRule type="top10" dxfId="4068" priority="867" rank="1"/>
  </conditionalFormatting>
  <conditionalFormatting sqref="E51:O51">
    <cfRule type="top10" dxfId="4067" priority="868" rank="1"/>
  </conditionalFormatting>
  <conditionalFormatting sqref="E53:O53">
    <cfRule type="top10" dxfId="4066" priority="869" rank="1"/>
  </conditionalFormatting>
  <conditionalFormatting sqref="E55:O55">
    <cfRule type="top10" dxfId="4065" priority="870" rank="1"/>
  </conditionalFormatting>
  <conditionalFormatting sqref="E57:O57">
    <cfRule type="top10" dxfId="4064" priority="871" rank="1"/>
  </conditionalFormatting>
  <conditionalFormatting sqref="E59:O59">
    <cfRule type="top10" dxfId="4063" priority="872" rank="1"/>
  </conditionalFormatting>
  <conditionalFormatting sqref="E61:O61">
    <cfRule type="top10" dxfId="4062" priority="873" rank="1"/>
  </conditionalFormatting>
  <conditionalFormatting sqref="E63:O63">
    <cfRule type="top10" dxfId="4061" priority="874" rank="1"/>
  </conditionalFormatting>
  <conditionalFormatting sqref="E65:O65">
    <cfRule type="top10" dxfId="4060" priority="875" rank="1"/>
  </conditionalFormatting>
  <conditionalFormatting sqref="E67:O67">
    <cfRule type="top10" dxfId="4059" priority="876" rank="1"/>
  </conditionalFormatting>
  <conditionalFormatting sqref="E69:O69">
    <cfRule type="top10" dxfId="4058" priority="877" rank="1"/>
  </conditionalFormatting>
  <conditionalFormatting sqref="E71:O71">
    <cfRule type="top10" dxfId="4057" priority="878" rank="1"/>
  </conditionalFormatting>
  <conditionalFormatting sqref="E73:O73">
    <cfRule type="top10" dxfId="4056" priority="879" rank="1"/>
  </conditionalFormatting>
  <conditionalFormatting sqref="E75:O75">
    <cfRule type="top10" dxfId="4055" priority="880" rank="1"/>
  </conditionalFormatting>
  <conditionalFormatting sqref="E77:O77">
    <cfRule type="top10" dxfId="4054" priority="881" rank="1"/>
  </conditionalFormatting>
  <conditionalFormatting sqref="E79:O79">
    <cfRule type="top10" dxfId="4053" priority="882" rank="1"/>
  </conditionalFormatting>
  <conditionalFormatting sqref="E81:O81">
    <cfRule type="top10" dxfId="4052" priority="883" rank="1"/>
  </conditionalFormatting>
  <conditionalFormatting sqref="E83:O83">
    <cfRule type="top10" dxfId="4051" priority="884" rank="1"/>
  </conditionalFormatting>
  <conditionalFormatting sqref="E85:O85">
    <cfRule type="top10" dxfId="4050" priority="885" rank="1"/>
  </conditionalFormatting>
  <conditionalFormatting sqref="E87:O87">
    <cfRule type="top10" dxfId="4049" priority="886" rank="1"/>
  </conditionalFormatting>
  <conditionalFormatting sqref="E89:O89">
    <cfRule type="top10" dxfId="4048" priority="887" rank="1"/>
  </conditionalFormatting>
  <conditionalFormatting sqref="E91:O91">
    <cfRule type="top10" dxfId="4047" priority="888" rank="1"/>
  </conditionalFormatting>
  <conditionalFormatting sqref="E93:O93">
    <cfRule type="top10" dxfId="4046" priority="889" rank="1"/>
  </conditionalFormatting>
  <conditionalFormatting sqref="E95:O95">
    <cfRule type="top10" dxfId="4045" priority="890" rank="1"/>
  </conditionalFormatting>
  <conditionalFormatting sqref="E97:O97">
    <cfRule type="top10" dxfId="4044" priority="891" rank="1"/>
  </conditionalFormatting>
  <conditionalFormatting sqref="E99:O99">
    <cfRule type="top10" dxfId="4043" priority="892" rank="1"/>
  </conditionalFormatting>
  <conditionalFormatting sqref="E101:O101">
    <cfRule type="top10" dxfId="4042" priority="89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3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3" spans="2:24" x14ac:dyDescent="0.15">
      <c r="B3" s="4" t="s">
        <v>0</v>
      </c>
    </row>
    <row r="5" spans="2:24" ht="15" customHeight="1" x14ac:dyDescent="0.15">
      <c r="B5" s="3"/>
      <c r="C5" s="5"/>
      <c r="D5" s="5"/>
      <c r="E5" s="5"/>
      <c r="F5" s="5"/>
      <c r="G5" s="5"/>
    </row>
    <row r="6" spans="2:24" ht="2.25" customHeight="1" x14ac:dyDescent="0.15">
      <c r="B6" s="6"/>
      <c r="C6" s="7"/>
      <c r="D6" s="8"/>
      <c r="E6" s="9"/>
      <c r="F6" s="6"/>
      <c r="G6" s="6"/>
    </row>
    <row r="7" spans="2:24" s="10" customFormat="1" ht="117" customHeight="1" thickBot="1" x14ac:dyDescent="0.2">
      <c r="B7" s="11"/>
      <c r="C7" s="12" t="s">
        <v>56</v>
      </c>
      <c r="D7" s="13" t="s">
        <v>112</v>
      </c>
      <c r="E7" s="73" t="s">
        <v>113</v>
      </c>
      <c r="F7" s="74" t="s">
        <v>114</v>
      </c>
      <c r="G7" s="74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4945</v>
      </c>
      <c r="F8" s="16">
        <v>10842</v>
      </c>
      <c r="G8" s="16">
        <v>135</v>
      </c>
    </row>
    <row r="9" spans="2:24" ht="15" customHeight="1" x14ac:dyDescent="0.15">
      <c r="B9" s="93"/>
      <c r="C9" s="91"/>
      <c r="D9" s="17">
        <v>100</v>
      </c>
      <c r="E9" s="18">
        <v>31.1</v>
      </c>
      <c r="F9" s="19">
        <v>68.099999999999994</v>
      </c>
      <c r="G9" s="19">
        <v>0.8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4945</v>
      </c>
      <c r="F10" s="23">
        <v>0</v>
      </c>
      <c r="G10" s="23">
        <v>0</v>
      </c>
    </row>
    <row r="11" spans="2:24" ht="15" customHeight="1" x14ac:dyDescent="0.15">
      <c r="B11" s="24"/>
      <c r="C11" s="89"/>
      <c r="D11" s="25">
        <v>100</v>
      </c>
      <c r="E11" s="26">
        <v>100</v>
      </c>
      <c r="F11" s="27">
        <v>0</v>
      </c>
      <c r="G11" s="27">
        <v>0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0</v>
      </c>
      <c r="F12" s="16">
        <v>10842</v>
      </c>
      <c r="G12" s="16">
        <v>0</v>
      </c>
    </row>
    <row r="13" spans="2:24" ht="15" customHeight="1" x14ac:dyDescent="0.15">
      <c r="B13" s="28"/>
      <c r="C13" s="91"/>
      <c r="D13" s="17">
        <v>100</v>
      </c>
      <c r="E13" s="18">
        <v>0</v>
      </c>
      <c r="F13" s="19">
        <v>100</v>
      </c>
      <c r="G13" s="19">
        <v>0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190</v>
      </c>
      <c r="F14" s="23">
        <v>163</v>
      </c>
      <c r="G14" s="23">
        <v>0</v>
      </c>
    </row>
    <row r="15" spans="2:24" ht="15" customHeight="1" x14ac:dyDescent="0.15">
      <c r="B15" s="24"/>
      <c r="C15" s="84"/>
      <c r="D15" s="25">
        <v>100</v>
      </c>
      <c r="E15" s="26">
        <v>53.8</v>
      </c>
      <c r="F15" s="27">
        <v>46.2</v>
      </c>
      <c r="G15" s="27">
        <v>0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347</v>
      </c>
      <c r="F16" s="31">
        <v>272</v>
      </c>
      <c r="G16" s="31">
        <v>1</v>
      </c>
    </row>
    <row r="17" spans="2:7" ht="15" customHeight="1" x14ac:dyDescent="0.15">
      <c r="B17" s="24"/>
      <c r="C17" s="84"/>
      <c r="D17" s="25">
        <v>100</v>
      </c>
      <c r="E17" s="26">
        <v>56</v>
      </c>
      <c r="F17" s="27">
        <v>43.9</v>
      </c>
      <c r="G17" s="27">
        <v>0.2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442</v>
      </c>
      <c r="F18" s="16">
        <v>479</v>
      </c>
      <c r="G18" s="16">
        <v>1</v>
      </c>
    </row>
    <row r="19" spans="2:7" ht="15" customHeight="1" x14ac:dyDescent="0.15">
      <c r="B19" s="24"/>
      <c r="C19" s="84"/>
      <c r="D19" s="25">
        <v>100</v>
      </c>
      <c r="E19" s="26">
        <v>47.9</v>
      </c>
      <c r="F19" s="27">
        <v>52</v>
      </c>
      <c r="G19" s="27">
        <v>0.1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633</v>
      </c>
      <c r="F20" s="16">
        <v>982</v>
      </c>
      <c r="G20" s="16">
        <v>1</v>
      </c>
    </row>
    <row r="21" spans="2:7" ht="15" customHeight="1" x14ac:dyDescent="0.15">
      <c r="B21" s="24"/>
      <c r="C21" s="84"/>
      <c r="D21" s="25">
        <v>100</v>
      </c>
      <c r="E21" s="26">
        <v>39.200000000000003</v>
      </c>
      <c r="F21" s="27">
        <v>60.8</v>
      </c>
      <c r="G21" s="27">
        <v>0.1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1058</v>
      </c>
      <c r="F22" s="16">
        <v>2081</v>
      </c>
      <c r="G22" s="16">
        <v>1</v>
      </c>
    </row>
    <row r="23" spans="2:7" ht="15" customHeight="1" x14ac:dyDescent="0.15">
      <c r="B23" s="24"/>
      <c r="C23" s="84"/>
      <c r="D23" s="25">
        <v>100</v>
      </c>
      <c r="E23" s="26">
        <v>33.700000000000003</v>
      </c>
      <c r="F23" s="27">
        <v>66.3</v>
      </c>
      <c r="G23" s="27">
        <v>0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1231</v>
      </c>
      <c r="F24" s="16">
        <v>3272</v>
      </c>
      <c r="G24" s="16">
        <v>3</v>
      </c>
    </row>
    <row r="25" spans="2:7" ht="15" customHeight="1" x14ac:dyDescent="0.15">
      <c r="B25" s="24"/>
      <c r="C25" s="84"/>
      <c r="D25" s="25">
        <v>100</v>
      </c>
      <c r="E25" s="26">
        <v>27.3</v>
      </c>
      <c r="F25" s="27">
        <v>72.599999999999994</v>
      </c>
      <c r="G25" s="27">
        <v>0.1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982</v>
      </c>
      <c r="F26" s="16">
        <v>3454</v>
      </c>
      <c r="G26" s="16">
        <v>2</v>
      </c>
    </row>
    <row r="27" spans="2:7" ht="15" customHeight="1" x14ac:dyDescent="0.15">
      <c r="B27" s="28"/>
      <c r="C27" s="85"/>
      <c r="D27" s="17">
        <v>100</v>
      </c>
      <c r="E27" s="18">
        <v>22.1</v>
      </c>
      <c r="F27" s="19">
        <v>77.8</v>
      </c>
      <c r="G27" s="19">
        <v>0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1156</v>
      </c>
      <c r="F28" s="16">
        <v>4467</v>
      </c>
      <c r="G28" s="16">
        <v>43</v>
      </c>
    </row>
    <row r="29" spans="2:7" ht="15" customHeight="1" x14ac:dyDescent="0.15">
      <c r="B29" s="24"/>
      <c r="C29" s="84"/>
      <c r="D29" s="25">
        <v>100</v>
      </c>
      <c r="E29" s="26">
        <v>20.399999999999999</v>
      </c>
      <c r="F29" s="27">
        <v>78.8</v>
      </c>
      <c r="G29" s="27">
        <v>0.8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2094</v>
      </c>
      <c r="F30" s="16">
        <v>1796</v>
      </c>
      <c r="G30" s="16">
        <v>34</v>
      </c>
    </row>
    <row r="31" spans="2:7" ht="15" customHeight="1" x14ac:dyDescent="0.15">
      <c r="B31" s="24"/>
      <c r="C31" s="84"/>
      <c r="D31" s="25">
        <v>100</v>
      </c>
      <c r="E31" s="26">
        <v>53.4</v>
      </c>
      <c r="F31" s="27">
        <v>45.8</v>
      </c>
      <c r="G31" s="27">
        <v>0.9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188</v>
      </c>
      <c r="F32" s="31">
        <v>117</v>
      </c>
      <c r="G32" s="31">
        <v>1</v>
      </c>
    </row>
    <row r="33" spans="2:7" ht="15" customHeight="1" x14ac:dyDescent="0.15">
      <c r="B33" s="24"/>
      <c r="C33" s="84"/>
      <c r="D33" s="25">
        <v>100</v>
      </c>
      <c r="E33" s="26">
        <v>61.4</v>
      </c>
      <c r="F33" s="27">
        <v>38.200000000000003</v>
      </c>
      <c r="G33" s="27">
        <v>0.3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694</v>
      </c>
      <c r="F34" s="16">
        <v>2321</v>
      </c>
      <c r="G34" s="16">
        <v>27</v>
      </c>
    </row>
    <row r="35" spans="2:7" ht="15" customHeight="1" x14ac:dyDescent="0.15">
      <c r="B35" s="24"/>
      <c r="C35" s="84"/>
      <c r="D35" s="25">
        <v>100</v>
      </c>
      <c r="E35" s="26">
        <v>22.8</v>
      </c>
      <c r="F35" s="27">
        <v>76.3</v>
      </c>
      <c r="G35" s="27">
        <v>0.9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636</v>
      </c>
      <c r="F36" s="16">
        <v>1753</v>
      </c>
      <c r="G36" s="16">
        <v>20</v>
      </c>
    </row>
    <row r="37" spans="2:7" ht="15" customHeight="1" x14ac:dyDescent="0.15">
      <c r="B37" s="33"/>
      <c r="C37" s="82"/>
      <c r="D37" s="34">
        <v>100</v>
      </c>
      <c r="E37" s="35">
        <v>26.4</v>
      </c>
      <c r="F37" s="36">
        <v>72.8</v>
      </c>
      <c r="G37" s="36">
        <v>0.8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348</v>
      </c>
      <c r="F38" s="23">
        <v>904</v>
      </c>
      <c r="G38" s="23">
        <v>6</v>
      </c>
    </row>
    <row r="39" spans="2:7" ht="15" customHeight="1" x14ac:dyDescent="0.15">
      <c r="B39" s="24"/>
      <c r="C39" s="89"/>
      <c r="D39" s="25">
        <v>100</v>
      </c>
      <c r="E39" s="26">
        <v>27.7</v>
      </c>
      <c r="F39" s="27">
        <v>71.900000000000006</v>
      </c>
      <c r="G39" s="27">
        <v>0.5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416</v>
      </c>
      <c r="F40" s="16">
        <v>931</v>
      </c>
      <c r="G40" s="16">
        <v>12</v>
      </c>
    </row>
    <row r="41" spans="2:7" ht="15" customHeight="1" x14ac:dyDescent="0.15">
      <c r="B41" s="24"/>
      <c r="C41" s="89"/>
      <c r="D41" s="25">
        <v>100</v>
      </c>
      <c r="E41" s="26">
        <v>30.6</v>
      </c>
      <c r="F41" s="27">
        <v>68.5</v>
      </c>
      <c r="G41" s="27">
        <v>0.9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3966</v>
      </c>
      <c r="F42" s="16">
        <v>8570</v>
      </c>
      <c r="G42" s="16">
        <v>100</v>
      </c>
    </row>
    <row r="43" spans="2:7" ht="15" customHeight="1" x14ac:dyDescent="0.15">
      <c r="B43" s="28"/>
      <c r="C43" s="91"/>
      <c r="D43" s="17">
        <v>100</v>
      </c>
      <c r="E43" s="18">
        <v>31.4</v>
      </c>
      <c r="F43" s="19">
        <v>67.8</v>
      </c>
      <c r="G43" s="19">
        <v>0.8</v>
      </c>
    </row>
    <row r="44" spans="2:7" ht="15" customHeight="1" x14ac:dyDescent="0.15">
      <c r="B44" s="20" t="s">
        <v>70</v>
      </c>
      <c r="C44" s="88" t="s">
        <v>426</v>
      </c>
      <c r="D44" s="21">
        <v>567</v>
      </c>
      <c r="E44" s="22">
        <v>159</v>
      </c>
      <c r="F44" s="23">
        <v>401</v>
      </c>
      <c r="G44" s="23">
        <v>7</v>
      </c>
    </row>
    <row r="45" spans="2:7" ht="15" customHeight="1" x14ac:dyDescent="0.15">
      <c r="B45" s="24"/>
      <c r="C45" s="89"/>
      <c r="D45" s="25">
        <v>100</v>
      </c>
      <c r="E45" s="26">
        <v>28</v>
      </c>
      <c r="F45" s="27">
        <v>70.7</v>
      </c>
      <c r="G45" s="27">
        <v>1.2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2444</v>
      </c>
      <c r="F46" s="16">
        <v>5767</v>
      </c>
      <c r="G46" s="16">
        <v>69</v>
      </c>
    </row>
    <row r="47" spans="2:7" ht="15" customHeight="1" x14ac:dyDescent="0.15">
      <c r="B47" s="24"/>
      <c r="C47" s="89"/>
      <c r="D47" s="25">
        <v>100</v>
      </c>
      <c r="E47" s="26">
        <v>29.5</v>
      </c>
      <c r="F47" s="27">
        <v>69.599999999999994</v>
      </c>
      <c r="G47" s="27">
        <v>0.8</v>
      </c>
    </row>
    <row r="48" spans="2:7" ht="15" customHeight="1" x14ac:dyDescent="0.15">
      <c r="B48" s="24"/>
      <c r="C48" s="86" t="s">
        <v>428</v>
      </c>
      <c r="D48" s="14">
        <v>4863</v>
      </c>
      <c r="E48" s="15">
        <v>1528</v>
      </c>
      <c r="F48" s="16">
        <v>3300</v>
      </c>
      <c r="G48" s="16">
        <v>35</v>
      </c>
    </row>
    <row r="49" spans="2:7" ht="15" customHeight="1" x14ac:dyDescent="0.15">
      <c r="B49" s="24"/>
      <c r="C49" s="89"/>
      <c r="D49" s="25">
        <v>100</v>
      </c>
      <c r="E49" s="26">
        <v>31.4</v>
      </c>
      <c r="F49" s="27">
        <v>67.900000000000006</v>
      </c>
      <c r="G49" s="27">
        <v>0.7</v>
      </c>
    </row>
    <row r="50" spans="2:7" ht="15" customHeight="1" x14ac:dyDescent="0.15">
      <c r="B50" s="24"/>
      <c r="C50" s="86" t="s">
        <v>429</v>
      </c>
      <c r="D50" s="14">
        <v>1583</v>
      </c>
      <c r="E50" s="15">
        <v>603</v>
      </c>
      <c r="F50" s="16">
        <v>967</v>
      </c>
      <c r="G50" s="16">
        <v>13</v>
      </c>
    </row>
    <row r="51" spans="2:7" ht="15" customHeight="1" x14ac:dyDescent="0.15">
      <c r="B51" s="28"/>
      <c r="C51" s="91"/>
      <c r="D51" s="17">
        <v>100</v>
      </c>
      <c r="E51" s="18">
        <v>38.1</v>
      </c>
      <c r="F51" s="19">
        <v>61.1</v>
      </c>
      <c r="G51" s="19">
        <v>0.8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948</v>
      </c>
      <c r="F52" s="23">
        <v>2028</v>
      </c>
      <c r="G52" s="23">
        <v>5</v>
      </c>
    </row>
    <row r="53" spans="2:7" ht="15" customHeight="1" x14ac:dyDescent="0.15">
      <c r="B53" s="24"/>
      <c r="C53" s="84"/>
      <c r="D53" s="25">
        <v>100</v>
      </c>
      <c r="E53" s="26">
        <v>31.8</v>
      </c>
      <c r="F53" s="27">
        <v>68</v>
      </c>
      <c r="G53" s="27">
        <v>0.2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596</v>
      </c>
      <c r="F54" s="31">
        <v>1349</v>
      </c>
      <c r="G54" s="31">
        <v>1</v>
      </c>
    </row>
    <row r="55" spans="2:7" ht="15" customHeight="1" x14ac:dyDescent="0.15">
      <c r="B55" s="24"/>
      <c r="C55" s="84"/>
      <c r="D55" s="25">
        <v>100</v>
      </c>
      <c r="E55" s="26">
        <v>30.6</v>
      </c>
      <c r="F55" s="27">
        <v>69.3</v>
      </c>
      <c r="G55" s="27">
        <v>0.1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236</v>
      </c>
      <c r="F56" s="16">
        <v>617</v>
      </c>
      <c r="G56" s="16">
        <v>1</v>
      </c>
    </row>
    <row r="57" spans="2:7" ht="15" customHeight="1" x14ac:dyDescent="0.15">
      <c r="B57" s="24"/>
      <c r="C57" s="84"/>
      <c r="D57" s="25">
        <v>100</v>
      </c>
      <c r="E57" s="26">
        <v>27.6</v>
      </c>
      <c r="F57" s="27">
        <v>72.2</v>
      </c>
      <c r="G57" s="27">
        <v>0.1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387</v>
      </c>
      <c r="F58" s="16">
        <v>923</v>
      </c>
      <c r="G58" s="16">
        <v>1</v>
      </c>
    </row>
    <row r="59" spans="2:7" ht="15" customHeight="1" x14ac:dyDescent="0.15">
      <c r="B59" s="24"/>
      <c r="C59" s="84"/>
      <c r="D59" s="25">
        <v>100</v>
      </c>
      <c r="E59" s="26">
        <v>29.5</v>
      </c>
      <c r="F59" s="27">
        <v>70.400000000000006</v>
      </c>
      <c r="G59" s="27">
        <v>0.1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569</v>
      </c>
      <c r="F60" s="16">
        <v>1196</v>
      </c>
      <c r="G60" s="16">
        <v>18</v>
      </c>
    </row>
    <row r="61" spans="2:7" ht="15" customHeight="1" x14ac:dyDescent="0.15">
      <c r="B61" s="24"/>
      <c r="C61" s="84"/>
      <c r="D61" s="25">
        <v>100</v>
      </c>
      <c r="E61" s="26">
        <v>31.9</v>
      </c>
      <c r="F61" s="27">
        <v>67.099999999999994</v>
      </c>
      <c r="G61" s="27">
        <v>1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418</v>
      </c>
      <c r="F62" s="16">
        <v>812</v>
      </c>
      <c r="G62" s="16">
        <v>4</v>
      </c>
    </row>
    <row r="63" spans="2:7" ht="15" customHeight="1" x14ac:dyDescent="0.15">
      <c r="B63" s="24"/>
      <c r="C63" s="84"/>
      <c r="D63" s="25">
        <v>100</v>
      </c>
      <c r="E63" s="26">
        <v>33.9</v>
      </c>
      <c r="F63" s="27">
        <v>65.8</v>
      </c>
      <c r="G63" s="27">
        <v>0.3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670</v>
      </c>
      <c r="F64" s="16">
        <v>1493</v>
      </c>
      <c r="G64" s="16">
        <v>90</v>
      </c>
    </row>
    <row r="65" spans="2:7" ht="15" customHeight="1" x14ac:dyDescent="0.15">
      <c r="B65" s="24"/>
      <c r="C65" s="84"/>
      <c r="D65" s="25">
        <v>100</v>
      </c>
      <c r="E65" s="26">
        <v>29.7</v>
      </c>
      <c r="F65" s="27">
        <v>66.3</v>
      </c>
      <c r="G65" s="27">
        <v>4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370</v>
      </c>
      <c r="F66" s="16">
        <v>832</v>
      </c>
      <c r="G66" s="16">
        <v>7</v>
      </c>
    </row>
    <row r="67" spans="2:7" ht="15" customHeight="1" x14ac:dyDescent="0.15">
      <c r="B67" s="24"/>
      <c r="C67" s="84"/>
      <c r="D67" s="25">
        <v>100</v>
      </c>
      <c r="E67" s="26">
        <v>30.6</v>
      </c>
      <c r="F67" s="27">
        <v>68.8</v>
      </c>
      <c r="G67" s="27">
        <v>0.6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751</v>
      </c>
      <c r="F68" s="16">
        <v>1592</v>
      </c>
      <c r="G68" s="16">
        <v>8</v>
      </c>
    </row>
    <row r="69" spans="2:7" ht="15" customHeight="1" x14ac:dyDescent="0.15">
      <c r="B69" s="28"/>
      <c r="C69" s="85"/>
      <c r="D69" s="17">
        <v>100</v>
      </c>
      <c r="E69" s="18">
        <v>31.9</v>
      </c>
      <c r="F69" s="19">
        <v>67.7</v>
      </c>
      <c r="G69" s="19">
        <v>0.3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772</v>
      </c>
      <c r="F70" s="23">
        <v>1960</v>
      </c>
      <c r="G70" s="23">
        <v>18</v>
      </c>
    </row>
    <row r="71" spans="2:7" ht="15" customHeight="1" x14ac:dyDescent="0.15">
      <c r="B71" s="24"/>
      <c r="C71" s="89"/>
      <c r="D71" s="25">
        <v>100</v>
      </c>
      <c r="E71" s="26">
        <v>28.1</v>
      </c>
      <c r="F71" s="27">
        <v>71.3</v>
      </c>
      <c r="G71" s="27">
        <v>0.7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717</v>
      </c>
      <c r="F72" s="16">
        <v>2273</v>
      </c>
      <c r="G72" s="16">
        <v>10</v>
      </c>
    </row>
    <row r="73" spans="2:7" ht="15" customHeight="1" x14ac:dyDescent="0.15">
      <c r="B73" s="24"/>
      <c r="C73" s="89"/>
      <c r="D73" s="25">
        <v>100</v>
      </c>
      <c r="E73" s="26">
        <v>23.9</v>
      </c>
      <c r="F73" s="27">
        <v>75.8</v>
      </c>
      <c r="G73" s="27">
        <v>0.3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1236</v>
      </c>
      <c r="F74" s="16">
        <v>2576</v>
      </c>
      <c r="G74" s="16">
        <v>29</v>
      </c>
    </row>
    <row r="75" spans="2:7" ht="15" customHeight="1" x14ac:dyDescent="0.15">
      <c r="B75" s="24"/>
      <c r="C75" s="89"/>
      <c r="D75" s="25">
        <v>100</v>
      </c>
      <c r="E75" s="26">
        <v>32.200000000000003</v>
      </c>
      <c r="F75" s="27">
        <v>67.099999999999994</v>
      </c>
      <c r="G75" s="27">
        <v>0.8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974</v>
      </c>
      <c r="F76" s="16">
        <v>1818</v>
      </c>
      <c r="G76" s="16">
        <v>25</v>
      </c>
    </row>
    <row r="77" spans="2:7" ht="15" customHeight="1" x14ac:dyDescent="0.15">
      <c r="B77" s="24"/>
      <c r="C77" s="89"/>
      <c r="D77" s="25">
        <v>100</v>
      </c>
      <c r="E77" s="26">
        <v>34.6</v>
      </c>
      <c r="F77" s="27">
        <v>64.5</v>
      </c>
      <c r="G77" s="27">
        <v>0.9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600</v>
      </c>
      <c r="F78" s="16">
        <v>1011</v>
      </c>
      <c r="G78" s="16">
        <v>12</v>
      </c>
    </row>
    <row r="79" spans="2:7" ht="15" customHeight="1" x14ac:dyDescent="0.15">
      <c r="B79" s="24"/>
      <c r="C79" s="89"/>
      <c r="D79" s="25">
        <v>100</v>
      </c>
      <c r="E79" s="26">
        <v>37</v>
      </c>
      <c r="F79" s="27">
        <v>62.3</v>
      </c>
      <c r="G79" s="27">
        <v>0.7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355</v>
      </c>
      <c r="F80" s="16">
        <v>647</v>
      </c>
      <c r="G80" s="16">
        <v>6</v>
      </c>
    </row>
    <row r="81" spans="2:7" ht="15" customHeight="1" x14ac:dyDescent="0.15">
      <c r="B81" s="24"/>
      <c r="C81" s="89"/>
      <c r="D81" s="25">
        <v>100</v>
      </c>
      <c r="E81" s="26">
        <v>35.200000000000003</v>
      </c>
      <c r="F81" s="27">
        <v>64.2</v>
      </c>
      <c r="G81" s="27">
        <v>0.6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210</v>
      </c>
      <c r="F82" s="16">
        <v>390</v>
      </c>
      <c r="G82" s="16">
        <v>2</v>
      </c>
    </row>
    <row r="83" spans="2:7" ht="15" customHeight="1" x14ac:dyDescent="0.15">
      <c r="B83" s="24"/>
      <c r="C83" s="86"/>
      <c r="D83" s="34">
        <v>100</v>
      </c>
      <c r="E83" s="35">
        <v>34.9</v>
      </c>
      <c r="F83" s="36">
        <v>64.8</v>
      </c>
      <c r="G83" s="36">
        <v>0.3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1038</v>
      </c>
      <c r="F84" s="23">
        <v>2365</v>
      </c>
      <c r="G84" s="23">
        <v>24</v>
      </c>
    </row>
    <row r="85" spans="2:7" ht="15" customHeight="1" x14ac:dyDescent="0.15">
      <c r="B85" s="24" t="s">
        <v>430</v>
      </c>
      <c r="C85" s="84"/>
      <c r="D85" s="25">
        <v>100</v>
      </c>
      <c r="E85" s="26">
        <v>30.3</v>
      </c>
      <c r="F85" s="27">
        <v>69</v>
      </c>
      <c r="G85" s="27">
        <v>0.7</v>
      </c>
    </row>
    <row r="86" spans="2:7" ht="15" customHeight="1" x14ac:dyDescent="0.15">
      <c r="B86" s="24" t="s">
        <v>431</v>
      </c>
      <c r="C86" s="82" t="s">
        <v>432</v>
      </c>
      <c r="D86" s="14">
        <v>3344</v>
      </c>
      <c r="E86" s="15">
        <v>998</v>
      </c>
      <c r="F86" s="16">
        <v>2320</v>
      </c>
      <c r="G86" s="16">
        <v>26</v>
      </c>
    </row>
    <row r="87" spans="2:7" ht="15" customHeight="1" x14ac:dyDescent="0.15">
      <c r="B87" s="24"/>
      <c r="C87" s="84"/>
      <c r="D87" s="25">
        <v>100</v>
      </c>
      <c r="E87" s="26">
        <v>29.8</v>
      </c>
      <c r="F87" s="27">
        <v>69.400000000000006</v>
      </c>
      <c r="G87" s="27">
        <v>0.8</v>
      </c>
    </row>
    <row r="88" spans="2:7" ht="15" customHeight="1" x14ac:dyDescent="0.15">
      <c r="B88" s="24"/>
      <c r="C88" s="83" t="s">
        <v>433</v>
      </c>
      <c r="D88" s="29">
        <v>2063</v>
      </c>
      <c r="E88" s="30">
        <v>613</v>
      </c>
      <c r="F88" s="31">
        <v>1440</v>
      </c>
      <c r="G88" s="31">
        <v>10</v>
      </c>
    </row>
    <row r="89" spans="2:7" ht="15" customHeight="1" x14ac:dyDescent="0.15">
      <c r="B89" s="24"/>
      <c r="C89" s="84"/>
      <c r="D89" s="25">
        <v>100</v>
      </c>
      <c r="E89" s="26">
        <v>29.7</v>
      </c>
      <c r="F89" s="27">
        <v>69.8</v>
      </c>
      <c r="G89" s="27">
        <v>0.5</v>
      </c>
    </row>
    <row r="90" spans="2:7" ht="15" customHeight="1" x14ac:dyDescent="0.15">
      <c r="B90" s="24"/>
      <c r="C90" s="82" t="s">
        <v>434</v>
      </c>
      <c r="D90" s="14">
        <v>3201</v>
      </c>
      <c r="E90" s="15">
        <v>1010</v>
      </c>
      <c r="F90" s="16">
        <v>2161</v>
      </c>
      <c r="G90" s="16">
        <v>30</v>
      </c>
    </row>
    <row r="91" spans="2:7" ht="15" customHeight="1" x14ac:dyDescent="0.15">
      <c r="B91" s="24"/>
      <c r="C91" s="84"/>
      <c r="D91" s="25">
        <v>100</v>
      </c>
      <c r="E91" s="26">
        <v>31.6</v>
      </c>
      <c r="F91" s="27">
        <v>67.5</v>
      </c>
      <c r="G91" s="27">
        <v>0.9</v>
      </c>
    </row>
    <row r="92" spans="2:7" ht="15" customHeight="1" x14ac:dyDescent="0.15">
      <c r="B92" s="24"/>
      <c r="C92" s="82" t="s">
        <v>435</v>
      </c>
      <c r="D92" s="14">
        <v>1503</v>
      </c>
      <c r="E92" s="15">
        <v>497</v>
      </c>
      <c r="F92" s="16">
        <v>998</v>
      </c>
      <c r="G92" s="16">
        <v>8</v>
      </c>
    </row>
    <row r="93" spans="2:7" ht="15" customHeight="1" x14ac:dyDescent="0.15">
      <c r="B93" s="24"/>
      <c r="C93" s="84"/>
      <c r="D93" s="25">
        <v>100</v>
      </c>
      <c r="E93" s="26">
        <v>33.1</v>
      </c>
      <c r="F93" s="27">
        <v>66.400000000000006</v>
      </c>
      <c r="G93" s="27">
        <v>0.5</v>
      </c>
    </row>
    <row r="94" spans="2:7" ht="15" customHeight="1" x14ac:dyDescent="0.15">
      <c r="B94" s="24"/>
      <c r="C94" s="82" t="s">
        <v>436</v>
      </c>
      <c r="D94" s="14">
        <v>330</v>
      </c>
      <c r="E94" s="15">
        <v>120</v>
      </c>
      <c r="F94" s="16">
        <v>206</v>
      </c>
      <c r="G94" s="16">
        <v>4</v>
      </c>
    </row>
    <row r="95" spans="2:7" ht="15" customHeight="1" x14ac:dyDescent="0.15">
      <c r="B95" s="24"/>
      <c r="C95" s="82"/>
      <c r="D95" s="34">
        <v>100</v>
      </c>
      <c r="E95" s="35">
        <v>36.4</v>
      </c>
      <c r="F95" s="36">
        <v>62.4</v>
      </c>
      <c r="G95" s="36">
        <v>1.2</v>
      </c>
    </row>
    <row r="96" spans="2:7" ht="15" customHeight="1" x14ac:dyDescent="0.15">
      <c r="B96" s="24"/>
      <c r="C96" s="83" t="s">
        <v>437</v>
      </c>
      <c r="D96" s="29">
        <v>359</v>
      </c>
      <c r="E96" s="30">
        <v>124</v>
      </c>
      <c r="F96" s="31">
        <v>235</v>
      </c>
      <c r="G96" s="31">
        <v>0</v>
      </c>
    </row>
    <row r="97" spans="2:7" ht="15" customHeight="1" x14ac:dyDescent="0.15">
      <c r="B97" s="24"/>
      <c r="C97" s="84"/>
      <c r="D97" s="25">
        <v>100</v>
      </c>
      <c r="E97" s="26">
        <v>34.5</v>
      </c>
      <c r="F97" s="27">
        <v>65.5</v>
      </c>
      <c r="G97" s="27">
        <v>0</v>
      </c>
    </row>
    <row r="98" spans="2:7" ht="15" customHeight="1" x14ac:dyDescent="0.15">
      <c r="B98" s="24"/>
      <c r="C98" s="82" t="s">
        <v>438</v>
      </c>
      <c r="D98" s="14">
        <v>47</v>
      </c>
      <c r="E98" s="15">
        <v>15</v>
      </c>
      <c r="F98" s="16">
        <v>32</v>
      </c>
      <c r="G98" s="16">
        <v>0</v>
      </c>
    </row>
    <row r="99" spans="2:7" ht="15" customHeight="1" x14ac:dyDescent="0.15">
      <c r="B99" s="24"/>
      <c r="C99" s="84"/>
      <c r="D99" s="25">
        <v>100</v>
      </c>
      <c r="E99" s="26">
        <v>31.9</v>
      </c>
      <c r="F99" s="27">
        <v>68.099999999999994</v>
      </c>
      <c r="G99" s="27">
        <v>0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11</v>
      </c>
      <c r="F100" s="16">
        <v>41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21.2</v>
      </c>
      <c r="F101" s="19">
        <v>78.8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4887" priority="48" rank="1"/>
  </conditionalFormatting>
  <conditionalFormatting sqref="E11:G11">
    <cfRule type="top10" dxfId="4886" priority="49" rank="1"/>
  </conditionalFormatting>
  <conditionalFormatting sqref="E13:G13">
    <cfRule type="top10" dxfId="4885" priority="50" rank="1"/>
  </conditionalFormatting>
  <conditionalFormatting sqref="E15:G15">
    <cfRule type="top10" dxfId="4884" priority="51" rank="1"/>
  </conditionalFormatting>
  <conditionalFormatting sqref="E17:G17">
    <cfRule type="top10" dxfId="4883" priority="52" rank="1"/>
  </conditionalFormatting>
  <conditionalFormatting sqref="E19:G19">
    <cfRule type="top10" dxfId="4882" priority="53" rank="1"/>
  </conditionalFormatting>
  <conditionalFormatting sqref="E21:G21">
    <cfRule type="top10" dxfId="4881" priority="54" rank="1"/>
  </conditionalFormatting>
  <conditionalFormatting sqref="E23:G23">
    <cfRule type="top10" dxfId="4880" priority="55" rank="1"/>
  </conditionalFormatting>
  <conditionalFormatting sqref="E25:G25">
    <cfRule type="top10" dxfId="4879" priority="56" rank="1"/>
  </conditionalFormatting>
  <conditionalFormatting sqref="E27:G27">
    <cfRule type="top10" dxfId="4878" priority="57" rank="1"/>
  </conditionalFormatting>
  <conditionalFormatting sqref="E29:G29">
    <cfRule type="top10" dxfId="4877" priority="58" rank="1"/>
  </conditionalFormatting>
  <conditionalFormatting sqref="E31:G31">
    <cfRule type="top10" dxfId="4876" priority="59" rank="1"/>
  </conditionalFormatting>
  <conditionalFormatting sqref="E33:G33">
    <cfRule type="top10" dxfId="4875" priority="60" rank="1"/>
  </conditionalFormatting>
  <conditionalFormatting sqref="E35:G35">
    <cfRule type="top10" dxfId="4874" priority="61" rank="1"/>
  </conditionalFormatting>
  <conditionalFormatting sqref="E37:G37">
    <cfRule type="top10" dxfId="4873" priority="62" rank="1"/>
  </conditionalFormatting>
  <conditionalFormatting sqref="E39:G39">
    <cfRule type="top10" dxfId="4872" priority="63" rank="1"/>
  </conditionalFormatting>
  <conditionalFormatting sqref="E41:G41">
    <cfRule type="top10" dxfId="4871" priority="64" rank="1"/>
  </conditionalFormatting>
  <conditionalFormatting sqref="E43:G43">
    <cfRule type="top10" dxfId="4870" priority="65" rank="1"/>
  </conditionalFormatting>
  <conditionalFormatting sqref="E45:G45">
    <cfRule type="top10" dxfId="4869" priority="66" rank="1"/>
  </conditionalFormatting>
  <conditionalFormatting sqref="E47:G47">
    <cfRule type="top10" dxfId="4868" priority="67" rank="1"/>
  </conditionalFormatting>
  <conditionalFormatting sqref="E49:G49">
    <cfRule type="top10" dxfId="4867" priority="68" rank="1"/>
  </conditionalFormatting>
  <conditionalFormatting sqref="E51:G51">
    <cfRule type="top10" dxfId="4866" priority="69" rank="1"/>
  </conditionalFormatting>
  <conditionalFormatting sqref="E53:G53">
    <cfRule type="top10" dxfId="4865" priority="70" rank="1"/>
  </conditionalFormatting>
  <conditionalFormatting sqref="E55:G55">
    <cfRule type="top10" dxfId="4864" priority="71" rank="1"/>
  </conditionalFormatting>
  <conditionalFormatting sqref="E57:G57">
    <cfRule type="top10" dxfId="4863" priority="72" rank="1"/>
  </conditionalFormatting>
  <conditionalFormatting sqref="E59:G59">
    <cfRule type="top10" dxfId="4862" priority="73" rank="1"/>
  </conditionalFormatting>
  <conditionalFormatting sqref="E61:G61">
    <cfRule type="top10" dxfId="4861" priority="74" rank="1"/>
  </conditionalFormatting>
  <conditionalFormatting sqref="E63:G63">
    <cfRule type="top10" dxfId="4860" priority="75" rank="1"/>
  </conditionalFormatting>
  <conditionalFormatting sqref="E65:G65">
    <cfRule type="top10" dxfId="4859" priority="76" rank="1"/>
  </conditionalFormatting>
  <conditionalFormatting sqref="E67:G67">
    <cfRule type="top10" dxfId="4858" priority="77" rank="1"/>
  </conditionalFormatting>
  <conditionalFormatting sqref="E69:G69">
    <cfRule type="top10" dxfId="4857" priority="78" rank="1"/>
  </conditionalFormatting>
  <conditionalFormatting sqref="E71:G71">
    <cfRule type="top10" dxfId="4856" priority="79" rank="1"/>
  </conditionalFormatting>
  <conditionalFormatting sqref="E73:G73">
    <cfRule type="top10" dxfId="4855" priority="80" rank="1"/>
  </conditionalFormatting>
  <conditionalFormatting sqref="E75:G75">
    <cfRule type="top10" dxfId="4854" priority="81" rank="1"/>
  </conditionalFormatting>
  <conditionalFormatting sqref="E77:G77">
    <cfRule type="top10" dxfId="4853" priority="82" rank="1"/>
  </conditionalFormatting>
  <conditionalFormatting sqref="E79:G79">
    <cfRule type="top10" dxfId="4852" priority="83" rank="1"/>
  </conditionalFormatting>
  <conditionalFormatting sqref="E81:G81">
    <cfRule type="top10" dxfId="4851" priority="84" rank="1"/>
  </conditionalFormatting>
  <conditionalFormatting sqref="E83:G83">
    <cfRule type="top10" dxfId="4850" priority="85" rank="1"/>
  </conditionalFormatting>
  <conditionalFormatting sqref="E85:G85">
    <cfRule type="top10" dxfId="4849" priority="86" rank="1"/>
  </conditionalFormatting>
  <conditionalFormatting sqref="E87:G87">
    <cfRule type="top10" dxfId="4848" priority="87" rank="1"/>
  </conditionalFormatting>
  <conditionalFormatting sqref="E89:G89">
    <cfRule type="top10" dxfId="4847" priority="88" rank="1"/>
  </conditionalFormatting>
  <conditionalFormatting sqref="E91:G91">
    <cfRule type="top10" dxfId="4846" priority="89" rank="1"/>
  </conditionalFormatting>
  <conditionalFormatting sqref="E93:G93">
    <cfRule type="top10" dxfId="4845" priority="90" rank="1"/>
  </conditionalFormatting>
  <conditionalFormatting sqref="E95:G95">
    <cfRule type="top10" dxfId="4844" priority="91" rank="1"/>
  </conditionalFormatting>
  <conditionalFormatting sqref="E97:G97">
    <cfRule type="top10" dxfId="4843" priority="92" rank="1"/>
  </conditionalFormatting>
  <conditionalFormatting sqref="E99:G99">
    <cfRule type="top10" dxfId="4842" priority="93" rank="1"/>
  </conditionalFormatting>
  <conditionalFormatting sqref="E101:G101">
    <cfRule type="top10" dxfId="4841" priority="9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5" width="8.625" style="1" customWidth="1"/>
    <col min="76" max="16384" width="6.125" style="1"/>
  </cols>
  <sheetData>
    <row r="2" spans="2:24" x14ac:dyDescent="0.15">
      <c r="B2" s="1" t="s">
        <v>883</v>
      </c>
    </row>
    <row r="3" spans="2:24" x14ac:dyDescent="0.15">
      <c r="B3" s="1" t="s">
        <v>623</v>
      </c>
    </row>
    <row r="4" spans="2:24" x14ac:dyDescent="0.15">
      <c r="B4" s="1" t="s">
        <v>624</v>
      </c>
    </row>
    <row r="5" spans="2:2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3.75" customHeight="1" x14ac:dyDescent="0.15">
      <c r="B6" s="6"/>
      <c r="C6" s="38"/>
      <c r="D6" s="8"/>
      <c r="E6" s="39"/>
      <c r="F6" s="6"/>
      <c r="G6" s="53"/>
      <c r="H6" s="40"/>
      <c r="I6" s="6"/>
      <c r="J6" s="53"/>
      <c r="K6" s="8"/>
      <c r="L6" s="6"/>
      <c r="M6" s="6"/>
      <c r="N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54" t="s">
        <v>625</v>
      </c>
      <c r="F7" s="55" t="s">
        <v>626</v>
      </c>
      <c r="G7" s="55" t="s">
        <v>627</v>
      </c>
      <c r="H7" s="55" t="s">
        <v>628</v>
      </c>
      <c r="I7" s="55" t="s">
        <v>629</v>
      </c>
      <c r="J7" s="55" t="s">
        <v>630</v>
      </c>
      <c r="K7" s="55" t="s">
        <v>631</v>
      </c>
      <c r="L7" s="55" t="s">
        <v>632</v>
      </c>
      <c r="M7" s="55" t="s">
        <v>633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3346</v>
      </c>
      <c r="F8" s="16">
        <v>2955</v>
      </c>
      <c r="G8" s="16">
        <v>2752</v>
      </c>
      <c r="H8" s="16">
        <v>1721</v>
      </c>
      <c r="I8" s="16">
        <v>1371</v>
      </c>
      <c r="J8" s="16">
        <v>802</v>
      </c>
      <c r="K8" s="16">
        <v>321</v>
      </c>
      <c r="L8" s="16">
        <v>63</v>
      </c>
      <c r="M8" s="16">
        <v>22</v>
      </c>
      <c r="N8" s="16">
        <v>2569</v>
      </c>
    </row>
    <row r="9" spans="2:24" ht="15" customHeight="1" x14ac:dyDescent="0.15">
      <c r="B9" s="93"/>
      <c r="C9" s="91"/>
      <c r="D9" s="17">
        <v>100</v>
      </c>
      <c r="E9" s="18">
        <v>21</v>
      </c>
      <c r="F9" s="19">
        <v>18.600000000000001</v>
      </c>
      <c r="G9" s="19">
        <v>17.3</v>
      </c>
      <c r="H9" s="19">
        <v>10.8</v>
      </c>
      <c r="I9" s="19">
        <v>8.6</v>
      </c>
      <c r="J9" s="19">
        <v>5</v>
      </c>
      <c r="K9" s="19">
        <v>2</v>
      </c>
      <c r="L9" s="19">
        <v>0.4</v>
      </c>
      <c r="M9" s="19">
        <v>0.1</v>
      </c>
      <c r="N9" s="19">
        <v>16.100000000000001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253</v>
      </c>
      <c r="F10" s="23">
        <v>333</v>
      </c>
      <c r="G10" s="23">
        <v>677</v>
      </c>
      <c r="H10" s="23">
        <v>892</v>
      </c>
      <c r="I10" s="23">
        <v>1036</v>
      </c>
      <c r="J10" s="23">
        <v>679</v>
      </c>
      <c r="K10" s="23">
        <v>281</v>
      </c>
      <c r="L10" s="23">
        <v>58</v>
      </c>
      <c r="M10" s="23">
        <v>17</v>
      </c>
      <c r="N10" s="23">
        <v>719</v>
      </c>
    </row>
    <row r="11" spans="2:24" ht="15" customHeight="1" x14ac:dyDescent="0.15">
      <c r="B11" s="24"/>
      <c r="C11" s="89"/>
      <c r="D11" s="25">
        <v>100</v>
      </c>
      <c r="E11" s="26">
        <v>5.0999999999999996</v>
      </c>
      <c r="F11" s="27">
        <v>6.7</v>
      </c>
      <c r="G11" s="27">
        <v>13.7</v>
      </c>
      <c r="H11" s="27">
        <v>18</v>
      </c>
      <c r="I11" s="27">
        <v>21</v>
      </c>
      <c r="J11" s="27">
        <v>13.7</v>
      </c>
      <c r="K11" s="27">
        <v>5.7</v>
      </c>
      <c r="L11" s="27">
        <v>1.2</v>
      </c>
      <c r="M11" s="27">
        <v>0.3</v>
      </c>
      <c r="N11" s="27">
        <v>14.5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3068</v>
      </c>
      <c r="F12" s="16">
        <v>2600</v>
      </c>
      <c r="G12" s="16">
        <v>2065</v>
      </c>
      <c r="H12" s="16">
        <v>812</v>
      </c>
      <c r="I12" s="16">
        <v>322</v>
      </c>
      <c r="J12" s="16">
        <v>118</v>
      </c>
      <c r="K12" s="16">
        <v>39</v>
      </c>
      <c r="L12" s="16">
        <v>5</v>
      </c>
      <c r="M12" s="16">
        <v>4</v>
      </c>
      <c r="N12" s="16">
        <v>1809</v>
      </c>
    </row>
    <row r="13" spans="2:24" ht="15" customHeight="1" x14ac:dyDescent="0.15">
      <c r="B13" s="28"/>
      <c r="C13" s="91"/>
      <c r="D13" s="17">
        <v>100</v>
      </c>
      <c r="E13" s="18">
        <v>28.3</v>
      </c>
      <c r="F13" s="19">
        <v>24</v>
      </c>
      <c r="G13" s="19">
        <v>19</v>
      </c>
      <c r="H13" s="19">
        <v>7.5</v>
      </c>
      <c r="I13" s="19">
        <v>3</v>
      </c>
      <c r="J13" s="19">
        <v>1.1000000000000001</v>
      </c>
      <c r="K13" s="19">
        <v>0.4</v>
      </c>
      <c r="L13" s="19">
        <v>0</v>
      </c>
      <c r="M13" s="19">
        <v>0</v>
      </c>
      <c r="N13" s="19">
        <v>16.7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28</v>
      </c>
      <c r="F14" s="23">
        <v>30</v>
      </c>
      <c r="G14" s="23">
        <v>45</v>
      </c>
      <c r="H14" s="23">
        <v>43</v>
      </c>
      <c r="I14" s="23">
        <v>64</v>
      </c>
      <c r="J14" s="23">
        <v>48</v>
      </c>
      <c r="K14" s="23">
        <v>29</v>
      </c>
      <c r="L14" s="23">
        <v>11</v>
      </c>
      <c r="M14" s="23">
        <v>6</v>
      </c>
      <c r="N14" s="23">
        <v>49</v>
      </c>
    </row>
    <row r="15" spans="2:24" ht="15" customHeight="1" x14ac:dyDescent="0.15">
      <c r="B15" s="24"/>
      <c r="C15" s="84"/>
      <c r="D15" s="25">
        <v>100</v>
      </c>
      <c r="E15" s="26">
        <v>7.9</v>
      </c>
      <c r="F15" s="27">
        <v>8.5</v>
      </c>
      <c r="G15" s="27">
        <v>12.7</v>
      </c>
      <c r="H15" s="27">
        <v>12.2</v>
      </c>
      <c r="I15" s="27">
        <v>18.100000000000001</v>
      </c>
      <c r="J15" s="27">
        <v>13.6</v>
      </c>
      <c r="K15" s="27">
        <v>8.1999999999999993</v>
      </c>
      <c r="L15" s="27">
        <v>3.1</v>
      </c>
      <c r="M15" s="27">
        <v>1.7</v>
      </c>
      <c r="N15" s="27">
        <v>13.9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47</v>
      </c>
      <c r="F16" s="31">
        <v>64</v>
      </c>
      <c r="G16" s="31">
        <v>98</v>
      </c>
      <c r="H16" s="31">
        <v>118</v>
      </c>
      <c r="I16" s="31">
        <v>86</v>
      </c>
      <c r="J16" s="31">
        <v>96</v>
      </c>
      <c r="K16" s="31">
        <v>39</v>
      </c>
      <c r="L16" s="31">
        <v>11</v>
      </c>
      <c r="M16" s="31">
        <v>1</v>
      </c>
      <c r="N16" s="31">
        <v>60</v>
      </c>
    </row>
    <row r="17" spans="2:14" ht="15" customHeight="1" x14ac:dyDescent="0.15">
      <c r="B17" s="24"/>
      <c r="C17" s="84"/>
      <c r="D17" s="25">
        <v>100</v>
      </c>
      <c r="E17" s="26">
        <v>7.6</v>
      </c>
      <c r="F17" s="27">
        <v>10.3</v>
      </c>
      <c r="G17" s="27">
        <v>15.8</v>
      </c>
      <c r="H17" s="27">
        <v>19</v>
      </c>
      <c r="I17" s="27">
        <v>13.9</v>
      </c>
      <c r="J17" s="27">
        <v>15.5</v>
      </c>
      <c r="K17" s="27">
        <v>6.3</v>
      </c>
      <c r="L17" s="27">
        <v>1.8</v>
      </c>
      <c r="M17" s="27">
        <v>0.2</v>
      </c>
      <c r="N17" s="27">
        <v>9.6999999999999993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87</v>
      </c>
      <c r="F18" s="16">
        <v>132</v>
      </c>
      <c r="G18" s="16">
        <v>175</v>
      </c>
      <c r="H18" s="16">
        <v>142</v>
      </c>
      <c r="I18" s="16">
        <v>127</v>
      </c>
      <c r="J18" s="16">
        <v>85</v>
      </c>
      <c r="K18" s="16">
        <v>43</v>
      </c>
      <c r="L18" s="16">
        <v>7</v>
      </c>
      <c r="M18" s="16">
        <v>3</v>
      </c>
      <c r="N18" s="16">
        <v>121</v>
      </c>
    </row>
    <row r="19" spans="2:14" ht="15" customHeight="1" x14ac:dyDescent="0.15">
      <c r="B19" s="24"/>
      <c r="C19" s="84"/>
      <c r="D19" s="25">
        <v>100</v>
      </c>
      <c r="E19" s="26">
        <v>9.4</v>
      </c>
      <c r="F19" s="27">
        <v>14.3</v>
      </c>
      <c r="G19" s="27">
        <v>19</v>
      </c>
      <c r="H19" s="27">
        <v>15.4</v>
      </c>
      <c r="I19" s="27">
        <v>13.8</v>
      </c>
      <c r="J19" s="27">
        <v>9.1999999999999993</v>
      </c>
      <c r="K19" s="27">
        <v>4.7</v>
      </c>
      <c r="L19" s="27">
        <v>0.8</v>
      </c>
      <c r="M19" s="27">
        <v>0.3</v>
      </c>
      <c r="N19" s="27">
        <v>13.1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253</v>
      </c>
      <c r="F20" s="16">
        <v>285</v>
      </c>
      <c r="G20" s="16">
        <v>291</v>
      </c>
      <c r="H20" s="16">
        <v>218</v>
      </c>
      <c r="I20" s="16">
        <v>201</v>
      </c>
      <c r="J20" s="16">
        <v>120</v>
      </c>
      <c r="K20" s="16">
        <v>49</v>
      </c>
      <c r="L20" s="16">
        <v>11</v>
      </c>
      <c r="M20" s="16">
        <v>1</v>
      </c>
      <c r="N20" s="16">
        <v>187</v>
      </c>
    </row>
    <row r="21" spans="2:14" ht="15" customHeight="1" x14ac:dyDescent="0.15">
      <c r="B21" s="24"/>
      <c r="C21" s="84"/>
      <c r="D21" s="25">
        <v>100</v>
      </c>
      <c r="E21" s="26">
        <v>15.7</v>
      </c>
      <c r="F21" s="27">
        <v>17.600000000000001</v>
      </c>
      <c r="G21" s="27">
        <v>18</v>
      </c>
      <c r="H21" s="27">
        <v>13.5</v>
      </c>
      <c r="I21" s="27">
        <v>12.4</v>
      </c>
      <c r="J21" s="27">
        <v>7.4</v>
      </c>
      <c r="K21" s="27">
        <v>3</v>
      </c>
      <c r="L21" s="27">
        <v>0.7</v>
      </c>
      <c r="M21" s="27">
        <v>0.1</v>
      </c>
      <c r="N21" s="27">
        <v>11.6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560</v>
      </c>
      <c r="F22" s="16">
        <v>587</v>
      </c>
      <c r="G22" s="16">
        <v>621</v>
      </c>
      <c r="H22" s="16">
        <v>391</v>
      </c>
      <c r="I22" s="16">
        <v>296</v>
      </c>
      <c r="J22" s="16">
        <v>165</v>
      </c>
      <c r="K22" s="16">
        <v>51</v>
      </c>
      <c r="L22" s="16">
        <v>10</v>
      </c>
      <c r="M22" s="16">
        <v>2</v>
      </c>
      <c r="N22" s="16">
        <v>457</v>
      </c>
    </row>
    <row r="23" spans="2:14" ht="15" customHeight="1" x14ac:dyDescent="0.15">
      <c r="B23" s="24"/>
      <c r="C23" s="84"/>
      <c r="D23" s="25">
        <v>100</v>
      </c>
      <c r="E23" s="26">
        <v>17.8</v>
      </c>
      <c r="F23" s="27">
        <v>18.7</v>
      </c>
      <c r="G23" s="27">
        <v>19.8</v>
      </c>
      <c r="H23" s="27">
        <v>12.5</v>
      </c>
      <c r="I23" s="27">
        <v>9.4</v>
      </c>
      <c r="J23" s="27">
        <v>5.3</v>
      </c>
      <c r="K23" s="27">
        <v>1.6</v>
      </c>
      <c r="L23" s="27">
        <v>0.3</v>
      </c>
      <c r="M23" s="27">
        <v>0.1</v>
      </c>
      <c r="N23" s="27">
        <v>14.6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1045</v>
      </c>
      <c r="F24" s="16">
        <v>951</v>
      </c>
      <c r="G24" s="16">
        <v>799</v>
      </c>
      <c r="H24" s="16">
        <v>422</v>
      </c>
      <c r="I24" s="16">
        <v>318</v>
      </c>
      <c r="J24" s="16">
        <v>172</v>
      </c>
      <c r="K24" s="16">
        <v>57</v>
      </c>
      <c r="L24" s="16">
        <v>6</v>
      </c>
      <c r="M24" s="16">
        <v>5</v>
      </c>
      <c r="N24" s="16">
        <v>731</v>
      </c>
    </row>
    <row r="25" spans="2:14" ht="15" customHeight="1" x14ac:dyDescent="0.15">
      <c r="B25" s="24"/>
      <c r="C25" s="84"/>
      <c r="D25" s="25">
        <v>100</v>
      </c>
      <c r="E25" s="26">
        <v>23.2</v>
      </c>
      <c r="F25" s="27">
        <v>21.1</v>
      </c>
      <c r="G25" s="27">
        <v>17.7</v>
      </c>
      <c r="H25" s="27">
        <v>9.4</v>
      </c>
      <c r="I25" s="27">
        <v>7.1</v>
      </c>
      <c r="J25" s="27">
        <v>3.8</v>
      </c>
      <c r="K25" s="27">
        <v>1.3</v>
      </c>
      <c r="L25" s="27">
        <v>0.1</v>
      </c>
      <c r="M25" s="27">
        <v>0.1</v>
      </c>
      <c r="N25" s="27">
        <v>16.2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1262</v>
      </c>
      <c r="F26" s="16">
        <v>863</v>
      </c>
      <c r="G26" s="16">
        <v>683</v>
      </c>
      <c r="H26" s="16">
        <v>357</v>
      </c>
      <c r="I26" s="16">
        <v>259</v>
      </c>
      <c r="J26" s="16">
        <v>97</v>
      </c>
      <c r="K26" s="16">
        <v>49</v>
      </c>
      <c r="L26" s="16">
        <v>7</v>
      </c>
      <c r="M26" s="16">
        <v>4</v>
      </c>
      <c r="N26" s="16">
        <v>857</v>
      </c>
    </row>
    <row r="27" spans="2:14" ht="15" customHeight="1" x14ac:dyDescent="0.15">
      <c r="B27" s="28"/>
      <c r="C27" s="85"/>
      <c r="D27" s="17">
        <v>100</v>
      </c>
      <c r="E27" s="18">
        <v>28.4</v>
      </c>
      <c r="F27" s="19">
        <v>19.399999999999999</v>
      </c>
      <c r="G27" s="19">
        <v>15.4</v>
      </c>
      <c r="H27" s="19">
        <v>8</v>
      </c>
      <c r="I27" s="19">
        <v>5.8</v>
      </c>
      <c r="J27" s="19">
        <v>2.2000000000000002</v>
      </c>
      <c r="K27" s="19">
        <v>1.1000000000000001</v>
      </c>
      <c r="L27" s="19">
        <v>0.2</v>
      </c>
      <c r="M27" s="19">
        <v>0.1</v>
      </c>
      <c r="N27" s="19">
        <v>19.3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1376</v>
      </c>
      <c r="F28" s="16">
        <v>1255</v>
      </c>
      <c r="G28" s="16">
        <v>1018</v>
      </c>
      <c r="H28" s="16">
        <v>527</v>
      </c>
      <c r="I28" s="16">
        <v>381</v>
      </c>
      <c r="J28" s="16">
        <v>197</v>
      </c>
      <c r="K28" s="16">
        <v>82</v>
      </c>
      <c r="L28" s="16">
        <v>15</v>
      </c>
      <c r="M28" s="16">
        <v>5</v>
      </c>
      <c r="N28" s="16">
        <v>810</v>
      </c>
    </row>
    <row r="29" spans="2:14" ht="15" customHeight="1" x14ac:dyDescent="0.15">
      <c r="B29" s="24"/>
      <c r="C29" s="84"/>
      <c r="D29" s="25">
        <v>100</v>
      </c>
      <c r="E29" s="26">
        <v>24.3</v>
      </c>
      <c r="F29" s="27">
        <v>22.1</v>
      </c>
      <c r="G29" s="27">
        <v>18</v>
      </c>
      <c r="H29" s="27">
        <v>9.3000000000000007</v>
      </c>
      <c r="I29" s="27">
        <v>6.7</v>
      </c>
      <c r="J29" s="27">
        <v>3.5</v>
      </c>
      <c r="K29" s="27">
        <v>1.4</v>
      </c>
      <c r="L29" s="27">
        <v>0.3</v>
      </c>
      <c r="M29" s="27">
        <v>0.1</v>
      </c>
      <c r="N29" s="27">
        <v>14.3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499</v>
      </c>
      <c r="F30" s="16">
        <v>606</v>
      </c>
      <c r="G30" s="16">
        <v>685</v>
      </c>
      <c r="H30" s="16">
        <v>604</v>
      </c>
      <c r="I30" s="16">
        <v>501</v>
      </c>
      <c r="J30" s="16">
        <v>331</v>
      </c>
      <c r="K30" s="16">
        <v>134</v>
      </c>
      <c r="L30" s="16">
        <v>24</v>
      </c>
      <c r="M30" s="16">
        <v>7</v>
      </c>
      <c r="N30" s="16">
        <v>533</v>
      </c>
    </row>
    <row r="31" spans="2:14" ht="15" customHeight="1" x14ac:dyDescent="0.15">
      <c r="B31" s="24"/>
      <c r="C31" s="84"/>
      <c r="D31" s="25">
        <v>100</v>
      </c>
      <c r="E31" s="26">
        <v>12.7</v>
      </c>
      <c r="F31" s="27">
        <v>15.4</v>
      </c>
      <c r="G31" s="27">
        <v>17.5</v>
      </c>
      <c r="H31" s="27">
        <v>15.4</v>
      </c>
      <c r="I31" s="27">
        <v>12.8</v>
      </c>
      <c r="J31" s="27">
        <v>8.4</v>
      </c>
      <c r="K31" s="27">
        <v>3.4</v>
      </c>
      <c r="L31" s="27">
        <v>0.6</v>
      </c>
      <c r="M31" s="27">
        <v>0.2</v>
      </c>
      <c r="N31" s="27">
        <v>13.6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39</v>
      </c>
      <c r="F32" s="31">
        <v>24</v>
      </c>
      <c r="G32" s="31">
        <v>42</v>
      </c>
      <c r="H32" s="31">
        <v>37</v>
      </c>
      <c r="I32" s="31">
        <v>54</v>
      </c>
      <c r="J32" s="31">
        <v>41</v>
      </c>
      <c r="K32" s="31">
        <v>18</v>
      </c>
      <c r="L32" s="31">
        <v>6</v>
      </c>
      <c r="M32" s="31">
        <v>4</v>
      </c>
      <c r="N32" s="31">
        <v>41</v>
      </c>
    </row>
    <row r="33" spans="2:14" ht="15" customHeight="1" x14ac:dyDescent="0.15">
      <c r="B33" s="24"/>
      <c r="C33" s="84"/>
      <c r="D33" s="25">
        <v>100</v>
      </c>
      <c r="E33" s="26">
        <v>12.7</v>
      </c>
      <c r="F33" s="27">
        <v>7.8</v>
      </c>
      <c r="G33" s="27">
        <v>13.7</v>
      </c>
      <c r="H33" s="27">
        <v>12.1</v>
      </c>
      <c r="I33" s="27">
        <v>17.600000000000001</v>
      </c>
      <c r="J33" s="27">
        <v>13.4</v>
      </c>
      <c r="K33" s="27">
        <v>5.9</v>
      </c>
      <c r="L33" s="27">
        <v>2</v>
      </c>
      <c r="M33" s="27">
        <v>1.3</v>
      </c>
      <c r="N33" s="27">
        <v>13.4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786</v>
      </c>
      <c r="F34" s="16">
        <v>583</v>
      </c>
      <c r="G34" s="16">
        <v>534</v>
      </c>
      <c r="H34" s="16">
        <v>305</v>
      </c>
      <c r="I34" s="16">
        <v>220</v>
      </c>
      <c r="J34" s="16">
        <v>94</v>
      </c>
      <c r="K34" s="16">
        <v>31</v>
      </c>
      <c r="L34" s="16">
        <v>7</v>
      </c>
      <c r="M34" s="16">
        <v>1</v>
      </c>
      <c r="N34" s="16">
        <v>481</v>
      </c>
    </row>
    <row r="35" spans="2:14" ht="15" customHeight="1" x14ac:dyDescent="0.15">
      <c r="B35" s="24"/>
      <c r="C35" s="84"/>
      <c r="D35" s="25">
        <v>100</v>
      </c>
      <c r="E35" s="26">
        <v>25.8</v>
      </c>
      <c r="F35" s="27">
        <v>19.2</v>
      </c>
      <c r="G35" s="27">
        <v>17.600000000000001</v>
      </c>
      <c r="H35" s="27">
        <v>10</v>
      </c>
      <c r="I35" s="27">
        <v>7.2</v>
      </c>
      <c r="J35" s="27">
        <v>3.1</v>
      </c>
      <c r="K35" s="27">
        <v>1</v>
      </c>
      <c r="L35" s="27">
        <v>0.2</v>
      </c>
      <c r="M35" s="27">
        <v>0</v>
      </c>
      <c r="N35" s="27">
        <v>15.8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590</v>
      </c>
      <c r="F36" s="16">
        <v>426</v>
      </c>
      <c r="G36" s="16">
        <v>405</v>
      </c>
      <c r="H36" s="16">
        <v>221</v>
      </c>
      <c r="I36" s="16">
        <v>181</v>
      </c>
      <c r="J36" s="16">
        <v>118</v>
      </c>
      <c r="K36" s="16">
        <v>47</v>
      </c>
      <c r="L36" s="16">
        <v>8</v>
      </c>
      <c r="M36" s="16">
        <v>4</v>
      </c>
      <c r="N36" s="16">
        <v>409</v>
      </c>
    </row>
    <row r="37" spans="2:14" ht="15" customHeight="1" x14ac:dyDescent="0.15">
      <c r="B37" s="33"/>
      <c r="C37" s="82"/>
      <c r="D37" s="34">
        <v>100</v>
      </c>
      <c r="E37" s="35">
        <v>24.5</v>
      </c>
      <c r="F37" s="36">
        <v>17.7</v>
      </c>
      <c r="G37" s="36">
        <v>16.8</v>
      </c>
      <c r="H37" s="36">
        <v>9.1999999999999993</v>
      </c>
      <c r="I37" s="36">
        <v>7.5</v>
      </c>
      <c r="J37" s="36">
        <v>4.9000000000000004</v>
      </c>
      <c r="K37" s="36">
        <v>2</v>
      </c>
      <c r="L37" s="36">
        <v>0.3</v>
      </c>
      <c r="M37" s="36">
        <v>0.2</v>
      </c>
      <c r="N37" s="36">
        <v>17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259</v>
      </c>
      <c r="F38" s="23">
        <v>270</v>
      </c>
      <c r="G38" s="23">
        <v>256</v>
      </c>
      <c r="H38" s="23">
        <v>137</v>
      </c>
      <c r="I38" s="23">
        <v>103</v>
      </c>
      <c r="J38" s="23">
        <v>73</v>
      </c>
      <c r="K38" s="23">
        <v>17</v>
      </c>
      <c r="L38" s="23">
        <v>4</v>
      </c>
      <c r="M38" s="23">
        <v>3</v>
      </c>
      <c r="N38" s="23">
        <v>136</v>
      </c>
    </row>
    <row r="39" spans="2:14" ht="15" customHeight="1" x14ac:dyDescent="0.15">
      <c r="B39" s="24"/>
      <c r="C39" s="89"/>
      <c r="D39" s="25">
        <v>100</v>
      </c>
      <c r="E39" s="26">
        <v>20.6</v>
      </c>
      <c r="F39" s="27">
        <v>21.5</v>
      </c>
      <c r="G39" s="27">
        <v>20.3</v>
      </c>
      <c r="H39" s="27">
        <v>10.9</v>
      </c>
      <c r="I39" s="27">
        <v>8.1999999999999993</v>
      </c>
      <c r="J39" s="27">
        <v>5.8</v>
      </c>
      <c r="K39" s="27">
        <v>1.4</v>
      </c>
      <c r="L39" s="27">
        <v>0.3</v>
      </c>
      <c r="M39" s="27">
        <v>0.2</v>
      </c>
      <c r="N39" s="27">
        <v>10.8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244</v>
      </c>
      <c r="F40" s="16">
        <v>280</v>
      </c>
      <c r="G40" s="16">
        <v>265</v>
      </c>
      <c r="H40" s="16">
        <v>149</v>
      </c>
      <c r="I40" s="16">
        <v>120</v>
      </c>
      <c r="J40" s="16">
        <v>72</v>
      </c>
      <c r="K40" s="16">
        <v>39</v>
      </c>
      <c r="L40" s="16">
        <v>7</v>
      </c>
      <c r="M40" s="16">
        <v>2</v>
      </c>
      <c r="N40" s="16">
        <v>181</v>
      </c>
    </row>
    <row r="41" spans="2:14" ht="15" customHeight="1" x14ac:dyDescent="0.15">
      <c r="B41" s="24"/>
      <c r="C41" s="89"/>
      <c r="D41" s="25">
        <v>100</v>
      </c>
      <c r="E41" s="26">
        <v>18</v>
      </c>
      <c r="F41" s="27">
        <v>20.6</v>
      </c>
      <c r="G41" s="27">
        <v>19.5</v>
      </c>
      <c r="H41" s="27">
        <v>11</v>
      </c>
      <c r="I41" s="27">
        <v>8.8000000000000007</v>
      </c>
      <c r="J41" s="27">
        <v>5.3</v>
      </c>
      <c r="K41" s="27">
        <v>2.9</v>
      </c>
      <c r="L41" s="27">
        <v>0.5</v>
      </c>
      <c r="M41" s="27">
        <v>0.1</v>
      </c>
      <c r="N41" s="27">
        <v>13.3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2773</v>
      </c>
      <c r="F42" s="16">
        <v>2308</v>
      </c>
      <c r="G42" s="16">
        <v>2159</v>
      </c>
      <c r="H42" s="16">
        <v>1381</v>
      </c>
      <c r="I42" s="16">
        <v>1107</v>
      </c>
      <c r="J42" s="16">
        <v>636</v>
      </c>
      <c r="K42" s="16">
        <v>257</v>
      </c>
      <c r="L42" s="16">
        <v>50</v>
      </c>
      <c r="M42" s="16">
        <v>17</v>
      </c>
      <c r="N42" s="16">
        <v>1948</v>
      </c>
    </row>
    <row r="43" spans="2:14" ht="15" customHeight="1" x14ac:dyDescent="0.15">
      <c r="B43" s="28"/>
      <c r="C43" s="91"/>
      <c r="D43" s="17">
        <v>100</v>
      </c>
      <c r="E43" s="18">
        <v>21.9</v>
      </c>
      <c r="F43" s="19">
        <v>18.3</v>
      </c>
      <c r="G43" s="19">
        <v>17.100000000000001</v>
      </c>
      <c r="H43" s="19">
        <v>10.9</v>
      </c>
      <c r="I43" s="19">
        <v>8.8000000000000007</v>
      </c>
      <c r="J43" s="19">
        <v>5</v>
      </c>
      <c r="K43" s="19">
        <v>2</v>
      </c>
      <c r="L43" s="19">
        <v>0.4</v>
      </c>
      <c r="M43" s="19">
        <v>0.1</v>
      </c>
      <c r="N43" s="19">
        <v>15.4</v>
      </c>
    </row>
    <row r="44" spans="2:14" ht="15" customHeight="1" x14ac:dyDescent="0.15">
      <c r="B44" s="20" t="s">
        <v>70</v>
      </c>
      <c r="C44" s="88" t="s">
        <v>517</v>
      </c>
      <c r="D44" s="21">
        <v>567</v>
      </c>
      <c r="E44" s="22">
        <v>102</v>
      </c>
      <c r="F44" s="23">
        <v>104</v>
      </c>
      <c r="G44" s="23">
        <v>109</v>
      </c>
      <c r="H44" s="23">
        <v>57</v>
      </c>
      <c r="I44" s="23">
        <v>49</v>
      </c>
      <c r="J44" s="23">
        <v>29</v>
      </c>
      <c r="K44" s="23">
        <v>10</v>
      </c>
      <c r="L44" s="23">
        <v>1</v>
      </c>
      <c r="M44" s="23">
        <v>1</v>
      </c>
      <c r="N44" s="23">
        <v>105</v>
      </c>
    </row>
    <row r="45" spans="2:14" ht="15" customHeight="1" x14ac:dyDescent="0.15">
      <c r="B45" s="24"/>
      <c r="C45" s="89"/>
      <c r="D45" s="25">
        <v>100</v>
      </c>
      <c r="E45" s="26">
        <v>18</v>
      </c>
      <c r="F45" s="27">
        <v>18.3</v>
      </c>
      <c r="G45" s="27">
        <v>19.2</v>
      </c>
      <c r="H45" s="27">
        <v>10.1</v>
      </c>
      <c r="I45" s="27">
        <v>8.6</v>
      </c>
      <c r="J45" s="27">
        <v>5.0999999999999996</v>
      </c>
      <c r="K45" s="27">
        <v>1.8</v>
      </c>
      <c r="L45" s="27">
        <v>0.2</v>
      </c>
      <c r="M45" s="27">
        <v>0.2</v>
      </c>
      <c r="N45" s="27">
        <v>18.5</v>
      </c>
    </row>
    <row r="46" spans="2:14" ht="15" customHeight="1" x14ac:dyDescent="0.15">
      <c r="B46" s="24"/>
      <c r="C46" s="86" t="s">
        <v>468</v>
      </c>
      <c r="D46" s="14">
        <v>8280</v>
      </c>
      <c r="E46" s="15">
        <v>1813</v>
      </c>
      <c r="F46" s="16">
        <v>1598</v>
      </c>
      <c r="G46" s="16">
        <v>1491</v>
      </c>
      <c r="H46" s="16">
        <v>904</v>
      </c>
      <c r="I46" s="16">
        <v>696</v>
      </c>
      <c r="J46" s="16">
        <v>405</v>
      </c>
      <c r="K46" s="16">
        <v>145</v>
      </c>
      <c r="L46" s="16">
        <v>36</v>
      </c>
      <c r="M46" s="16">
        <v>11</v>
      </c>
      <c r="N46" s="16">
        <v>1181</v>
      </c>
    </row>
    <row r="47" spans="2:14" ht="15" customHeight="1" x14ac:dyDescent="0.15">
      <c r="B47" s="24"/>
      <c r="C47" s="89"/>
      <c r="D47" s="25">
        <v>100</v>
      </c>
      <c r="E47" s="26">
        <v>21.9</v>
      </c>
      <c r="F47" s="27">
        <v>19.3</v>
      </c>
      <c r="G47" s="27">
        <v>18</v>
      </c>
      <c r="H47" s="27">
        <v>10.9</v>
      </c>
      <c r="I47" s="27">
        <v>8.4</v>
      </c>
      <c r="J47" s="27">
        <v>4.9000000000000004</v>
      </c>
      <c r="K47" s="27">
        <v>1.8</v>
      </c>
      <c r="L47" s="27">
        <v>0.4</v>
      </c>
      <c r="M47" s="27">
        <v>0.1</v>
      </c>
      <c r="N47" s="27">
        <v>14.3</v>
      </c>
    </row>
    <row r="48" spans="2:14" ht="15" customHeight="1" x14ac:dyDescent="0.15">
      <c r="B48" s="24"/>
      <c r="C48" s="86" t="s">
        <v>521</v>
      </c>
      <c r="D48" s="14">
        <v>4863</v>
      </c>
      <c r="E48" s="15">
        <v>1098</v>
      </c>
      <c r="F48" s="16">
        <v>916</v>
      </c>
      <c r="G48" s="16">
        <v>809</v>
      </c>
      <c r="H48" s="16">
        <v>517</v>
      </c>
      <c r="I48" s="16">
        <v>426</v>
      </c>
      <c r="J48" s="16">
        <v>249</v>
      </c>
      <c r="K48" s="16">
        <v>107</v>
      </c>
      <c r="L48" s="16">
        <v>19</v>
      </c>
      <c r="M48" s="16">
        <v>7</v>
      </c>
      <c r="N48" s="16">
        <v>715</v>
      </c>
    </row>
    <row r="49" spans="2:14" ht="15" customHeight="1" x14ac:dyDescent="0.15">
      <c r="B49" s="24"/>
      <c r="C49" s="89"/>
      <c r="D49" s="25">
        <v>100</v>
      </c>
      <c r="E49" s="26">
        <v>22.6</v>
      </c>
      <c r="F49" s="27">
        <v>18.8</v>
      </c>
      <c r="G49" s="27">
        <v>16.600000000000001</v>
      </c>
      <c r="H49" s="27">
        <v>10.6</v>
      </c>
      <c r="I49" s="27">
        <v>8.8000000000000007</v>
      </c>
      <c r="J49" s="27">
        <v>5.0999999999999996</v>
      </c>
      <c r="K49" s="27">
        <v>2.2000000000000002</v>
      </c>
      <c r="L49" s="27">
        <v>0.4</v>
      </c>
      <c r="M49" s="27">
        <v>0.1</v>
      </c>
      <c r="N49" s="27">
        <v>14.7</v>
      </c>
    </row>
    <row r="50" spans="2:14" ht="15" customHeight="1" x14ac:dyDescent="0.15">
      <c r="B50" s="24"/>
      <c r="C50" s="86" t="s">
        <v>440</v>
      </c>
      <c r="D50" s="14">
        <v>1583</v>
      </c>
      <c r="E50" s="15">
        <v>271</v>
      </c>
      <c r="F50" s="16">
        <v>276</v>
      </c>
      <c r="G50" s="16">
        <v>281</v>
      </c>
      <c r="H50" s="16">
        <v>208</v>
      </c>
      <c r="I50" s="16">
        <v>160</v>
      </c>
      <c r="J50" s="16">
        <v>98</v>
      </c>
      <c r="K50" s="16">
        <v>48</v>
      </c>
      <c r="L50" s="16">
        <v>6</v>
      </c>
      <c r="M50" s="16">
        <v>2</v>
      </c>
      <c r="N50" s="16">
        <v>233</v>
      </c>
    </row>
    <row r="51" spans="2:14" ht="15" customHeight="1" x14ac:dyDescent="0.15">
      <c r="B51" s="28"/>
      <c r="C51" s="91"/>
      <c r="D51" s="17">
        <v>100</v>
      </c>
      <c r="E51" s="18">
        <v>17.100000000000001</v>
      </c>
      <c r="F51" s="19">
        <v>17.399999999999999</v>
      </c>
      <c r="G51" s="19">
        <v>17.8</v>
      </c>
      <c r="H51" s="19">
        <v>13.1</v>
      </c>
      <c r="I51" s="19">
        <v>10.1</v>
      </c>
      <c r="J51" s="19">
        <v>6.2</v>
      </c>
      <c r="K51" s="19">
        <v>3</v>
      </c>
      <c r="L51" s="19">
        <v>0.4</v>
      </c>
      <c r="M51" s="19">
        <v>0.1</v>
      </c>
      <c r="N51" s="19">
        <v>14.7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552</v>
      </c>
      <c r="F52" s="23">
        <v>570</v>
      </c>
      <c r="G52" s="23">
        <v>536</v>
      </c>
      <c r="H52" s="23">
        <v>347</v>
      </c>
      <c r="I52" s="23">
        <v>287</v>
      </c>
      <c r="J52" s="23">
        <v>187</v>
      </c>
      <c r="K52" s="23">
        <v>82</v>
      </c>
      <c r="L52" s="23">
        <v>9</v>
      </c>
      <c r="M52" s="23">
        <v>7</v>
      </c>
      <c r="N52" s="23">
        <v>404</v>
      </c>
    </row>
    <row r="53" spans="2:14" ht="15" customHeight="1" x14ac:dyDescent="0.15">
      <c r="B53" s="24"/>
      <c r="C53" s="84"/>
      <c r="D53" s="25">
        <v>100</v>
      </c>
      <c r="E53" s="26">
        <v>18.5</v>
      </c>
      <c r="F53" s="27">
        <v>19.100000000000001</v>
      </c>
      <c r="G53" s="27">
        <v>18</v>
      </c>
      <c r="H53" s="27">
        <v>11.6</v>
      </c>
      <c r="I53" s="27">
        <v>9.6</v>
      </c>
      <c r="J53" s="27">
        <v>6.3</v>
      </c>
      <c r="K53" s="27">
        <v>2.8</v>
      </c>
      <c r="L53" s="27">
        <v>0.3</v>
      </c>
      <c r="M53" s="27">
        <v>0.2</v>
      </c>
      <c r="N53" s="27">
        <v>13.6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447</v>
      </c>
      <c r="F54" s="31">
        <v>404</v>
      </c>
      <c r="G54" s="31">
        <v>351</v>
      </c>
      <c r="H54" s="31">
        <v>224</v>
      </c>
      <c r="I54" s="31">
        <v>181</v>
      </c>
      <c r="J54" s="31">
        <v>104</v>
      </c>
      <c r="K54" s="31">
        <v>32</v>
      </c>
      <c r="L54" s="31">
        <v>11</v>
      </c>
      <c r="M54" s="31">
        <v>2</v>
      </c>
      <c r="N54" s="31">
        <v>190</v>
      </c>
    </row>
    <row r="55" spans="2:14" ht="15" customHeight="1" x14ac:dyDescent="0.15">
      <c r="B55" s="24"/>
      <c r="C55" s="84"/>
      <c r="D55" s="25">
        <v>100</v>
      </c>
      <c r="E55" s="26">
        <v>23</v>
      </c>
      <c r="F55" s="27">
        <v>20.8</v>
      </c>
      <c r="G55" s="27">
        <v>18</v>
      </c>
      <c r="H55" s="27">
        <v>11.5</v>
      </c>
      <c r="I55" s="27">
        <v>9.3000000000000007</v>
      </c>
      <c r="J55" s="27">
        <v>5.3</v>
      </c>
      <c r="K55" s="27">
        <v>1.6</v>
      </c>
      <c r="L55" s="27">
        <v>0.6</v>
      </c>
      <c r="M55" s="27">
        <v>0.1</v>
      </c>
      <c r="N55" s="27">
        <v>9.8000000000000007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184</v>
      </c>
      <c r="F56" s="16">
        <v>154</v>
      </c>
      <c r="G56" s="16">
        <v>154</v>
      </c>
      <c r="H56" s="16">
        <v>81</v>
      </c>
      <c r="I56" s="16">
        <v>69</v>
      </c>
      <c r="J56" s="16">
        <v>30</v>
      </c>
      <c r="K56" s="16">
        <v>19</v>
      </c>
      <c r="L56" s="16">
        <v>1</v>
      </c>
      <c r="M56" s="16">
        <v>3</v>
      </c>
      <c r="N56" s="16">
        <v>159</v>
      </c>
    </row>
    <row r="57" spans="2:14" ht="15" customHeight="1" x14ac:dyDescent="0.15">
      <c r="B57" s="24"/>
      <c r="C57" s="84"/>
      <c r="D57" s="25">
        <v>100</v>
      </c>
      <c r="E57" s="26">
        <v>21.5</v>
      </c>
      <c r="F57" s="27">
        <v>18</v>
      </c>
      <c r="G57" s="27">
        <v>18</v>
      </c>
      <c r="H57" s="27">
        <v>9.5</v>
      </c>
      <c r="I57" s="27">
        <v>8.1</v>
      </c>
      <c r="J57" s="27">
        <v>3.5</v>
      </c>
      <c r="K57" s="27">
        <v>2.2000000000000002</v>
      </c>
      <c r="L57" s="27">
        <v>0.1</v>
      </c>
      <c r="M57" s="27">
        <v>0.4</v>
      </c>
      <c r="N57" s="27">
        <v>18.600000000000001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257</v>
      </c>
      <c r="F58" s="16">
        <v>266</v>
      </c>
      <c r="G58" s="16">
        <v>237</v>
      </c>
      <c r="H58" s="16">
        <v>157</v>
      </c>
      <c r="I58" s="16">
        <v>99</v>
      </c>
      <c r="J58" s="16">
        <v>68</v>
      </c>
      <c r="K58" s="16">
        <v>21</v>
      </c>
      <c r="L58" s="16">
        <v>5</v>
      </c>
      <c r="M58" s="16">
        <v>2</v>
      </c>
      <c r="N58" s="16">
        <v>199</v>
      </c>
    </row>
    <row r="59" spans="2:14" ht="15" customHeight="1" x14ac:dyDescent="0.15">
      <c r="B59" s="24"/>
      <c r="C59" s="84"/>
      <c r="D59" s="25">
        <v>100</v>
      </c>
      <c r="E59" s="26">
        <v>19.600000000000001</v>
      </c>
      <c r="F59" s="27">
        <v>20.3</v>
      </c>
      <c r="G59" s="27">
        <v>18.100000000000001</v>
      </c>
      <c r="H59" s="27">
        <v>12</v>
      </c>
      <c r="I59" s="27">
        <v>7.6</v>
      </c>
      <c r="J59" s="27">
        <v>5.2</v>
      </c>
      <c r="K59" s="27">
        <v>1.6</v>
      </c>
      <c r="L59" s="27">
        <v>0.4</v>
      </c>
      <c r="M59" s="27">
        <v>0.2</v>
      </c>
      <c r="N59" s="27">
        <v>15.2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296</v>
      </c>
      <c r="F60" s="16">
        <v>330</v>
      </c>
      <c r="G60" s="16">
        <v>316</v>
      </c>
      <c r="H60" s="16">
        <v>195</v>
      </c>
      <c r="I60" s="16">
        <v>160</v>
      </c>
      <c r="J60" s="16">
        <v>115</v>
      </c>
      <c r="K60" s="16">
        <v>42</v>
      </c>
      <c r="L60" s="16">
        <v>17</v>
      </c>
      <c r="M60" s="16">
        <v>2</v>
      </c>
      <c r="N60" s="16">
        <v>310</v>
      </c>
    </row>
    <row r="61" spans="2:14" ht="15" customHeight="1" x14ac:dyDescent="0.15">
      <c r="B61" s="24"/>
      <c r="C61" s="84"/>
      <c r="D61" s="25">
        <v>100</v>
      </c>
      <c r="E61" s="26">
        <v>16.600000000000001</v>
      </c>
      <c r="F61" s="27">
        <v>18.5</v>
      </c>
      <c r="G61" s="27">
        <v>17.7</v>
      </c>
      <c r="H61" s="27">
        <v>10.9</v>
      </c>
      <c r="I61" s="27">
        <v>9</v>
      </c>
      <c r="J61" s="27">
        <v>6.4</v>
      </c>
      <c r="K61" s="27">
        <v>2.4</v>
      </c>
      <c r="L61" s="27">
        <v>1</v>
      </c>
      <c r="M61" s="27">
        <v>0.1</v>
      </c>
      <c r="N61" s="27">
        <v>17.399999999999999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302</v>
      </c>
      <c r="F62" s="16">
        <v>211</v>
      </c>
      <c r="G62" s="16">
        <v>207</v>
      </c>
      <c r="H62" s="16">
        <v>119</v>
      </c>
      <c r="I62" s="16">
        <v>121</v>
      </c>
      <c r="J62" s="16">
        <v>55</v>
      </c>
      <c r="K62" s="16">
        <v>15</v>
      </c>
      <c r="L62" s="16">
        <v>3</v>
      </c>
      <c r="M62" s="16">
        <v>0</v>
      </c>
      <c r="N62" s="16">
        <v>201</v>
      </c>
    </row>
    <row r="63" spans="2:14" ht="15" customHeight="1" x14ac:dyDescent="0.15">
      <c r="B63" s="24"/>
      <c r="C63" s="84"/>
      <c r="D63" s="25">
        <v>100</v>
      </c>
      <c r="E63" s="26">
        <v>24.5</v>
      </c>
      <c r="F63" s="27">
        <v>17.100000000000001</v>
      </c>
      <c r="G63" s="27">
        <v>16.8</v>
      </c>
      <c r="H63" s="27">
        <v>9.6</v>
      </c>
      <c r="I63" s="27">
        <v>9.8000000000000007</v>
      </c>
      <c r="J63" s="27">
        <v>4.5</v>
      </c>
      <c r="K63" s="27">
        <v>1.2</v>
      </c>
      <c r="L63" s="27">
        <v>0.2</v>
      </c>
      <c r="M63" s="27">
        <v>0</v>
      </c>
      <c r="N63" s="27">
        <v>16.3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502</v>
      </c>
      <c r="F64" s="16">
        <v>416</v>
      </c>
      <c r="G64" s="16">
        <v>368</v>
      </c>
      <c r="H64" s="16">
        <v>252</v>
      </c>
      <c r="I64" s="16">
        <v>180</v>
      </c>
      <c r="J64" s="16">
        <v>96</v>
      </c>
      <c r="K64" s="16">
        <v>40</v>
      </c>
      <c r="L64" s="16">
        <v>6</v>
      </c>
      <c r="M64" s="16">
        <v>4</v>
      </c>
      <c r="N64" s="16">
        <v>389</v>
      </c>
    </row>
    <row r="65" spans="2:14" ht="15" customHeight="1" x14ac:dyDescent="0.15">
      <c r="B65" s="24"/>
      <c r="C65" s="84"/>
      <c r="D65" s="25">
        <v>100</v>
      </c>
      <c r="E65" s="26">
        <v>22.3</v>
      </c>
      <c r="F65" s="27">
        <v>18.5</v>
      </c>
      <c r="G65" s="27">
        <v>16.3</v>
      </c>
      <c r="H65" s="27">
        <v>11.2</v>
      </c>
      <c r="I65" s="27">
        <v>8</v>
      </c>
      <c r="J65" s="27">
        <v>4.3</v>
      </c>
      <c r="K65" s="27">
        <v>1.8</v>
      </c>
      <c r="L65" s="27">
        <v>0.3</v>
      </c>
      <c r="M65" s="27">
        <v>0.2</v>
      </c>
      <c r="N65" s="27">
        <v>17.3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224</v>
      </c>
      <c r="F66" s="16">
        <v>192</v>
      </c>
      <c r="G66" s="16">
        <v>210</v>
      </c>
      <c r="H66" s="16">
        <v>132</v>
      </c>
      <c r="I66" s="16">
        <v>111</v>
      </c>
      <c r="J66" s="16">
        <v>72</v>
      </c>
      <c r="K66" s="16">
        <v>26</v>
      </c>
      <c r="L66" s="16">
        <v>3</v>
      </c>
      <c r="M66" s="16">
        <v>1</v>
      </c>
      <c r="N66" s="16">
        <v>238</v>
      </c>
    </row>
    <row r="67" spans="2:14" ht="15" customHeight="1" x14ac:dyDescent="0.15">
      <c r="B67" s="24"/>
      <c r="C67" s="84"/>
      <c r="D67" s="25">
        <v>100</v>
      </c>
      <c r="E67" s="26">
        <v>18.5</v>
      </c>
      <c r="F67" s="27">
        <v>15.9</v>
      </c>
      <c r="G67" s="27">
        <v>17.399999999999999</v>
      </c>
      <c r="H67" s="27">
        <v>10.9</v>
      </c>
      <c r="I67" s="27">
        <v>9.1999999999999993</v>
      </c>
      <c r="J67" s="27">
        <v>6</v>
      </c>
      <c r="K67" s="27">
        <v>2.2000000000000002</v>
      </c>
      <c r="L67" s="27">
        <v>0.2</v>
      </c>
      <c r="M67" s="27">
        <v>0.1</v>
      </c>
      <c r="N67" s="27">
        <v>19.7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582</v>
      </c>
      <c r="F68" s="16">
        <v>412</v>
      </c>
      <c r="G68" s="16">
        <v>373</v>
      </c>
      <c r="H68" s="16">
        <v>214</v>
      </c>
      <c r="I68" s="16">
        <v>163</v>
      </c>
      <c r="J68" s="16">
        <v>75</v>
      </c>
      <c r="K68" s="16">
        <v>44</v>
      </c>
      <c r="L68" s="16">
        <v>8</v>
      </c>
      <c r="M68" s="16">
        <v>1</v>
      </c>
      <c r="N68" s="16">
        <v>479</v>
      </c>
    </row>
    <row r="69" spans="2:14" ht="15" customHeight="1" x14ac:dyDescent="0.15">
      <c r="B69" s="28"/>
      <c r="C69" s="85"/>
      <c r="D69" s="17">
        <v>100</v>
      </c>
      <c r="E69" s="18">
        <v>24.8</v>
      </c>
      <c r="F69" s="19">
        <v>17.5</v>
      </c>
      <c r="G69" s="19">
        <v>15.9</v>
      </c>
      <c r="H69" s="19">
        <v>9.1</v>
      </c>
      <c r="I69" s="19">
        <v>6.9</v>
      </c>
      <c r="J69" s="19">
        <v>3.2</v>
      </c>
      <c r="K69" s="19">
        <v>1.9</v>
      </c>
      <c r="L69" s="19">
        <v>0.3</v>
      </c>
      <c r="M69" s="19">
        <v>0</v>
      </c>
      <c r="N69" s="19">
        <v>20.399999999999999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576</v>
      </c>
      <c r="F70" s="23">
        <v>613</v>
      </c>
      <c r="G70" s="23">
        <v>501</v>
      </c>
      <c r="H70" s="23">
        <v>295</v>
      </c>
      <c r="I70" s="23">
        <v>234</v>
      </c>
      <c r="J70" s="23">
        <v>164</v>
      </c>
      <c r="K70" s="23">
        <v>50</v>
      </c>
      <c r="L70" s="23">
        <v>9</v>
      </c>
      <c r="M70" s="23">
        <v>3</v>
      </c>
      <c r="N70" s="23">
        <v>305</v>
      </c>
    </row>
    <row r="71" spans="2:14" ht="15" customHeight="1" x14ac:dyDescent="0.15">
      <c r="B71" s="24"/>
      <c r="C71" s="89"/>
      <c r="D71" s="25">
        <v>100</v>
      </c>
      <c r="E71" s="26">
        <v>20.9</v>
      </c>
      <c r="F71" s="27">
        <v>22.3</v>
      </c>
      <c r="G71" s="27">
        <v>18.2</v>
      </c>
      <c r="H71" s="27">
        <v>10.7</v>
      </c>
      <c r="I71" s="27">
        <v>8.5</v>
      </c>
      <c r="J71" s="27">
        <v>6</v>
      </c>
      <c r="K71" s="27">
        <v>1.8</v>
      </c>
      <c r="L71" s="27">
        <v>0.3</v>
      </c>
      <c r="M71" s="27">
        <v>0.1</v>
      </c>
      <c r="N71" s="27">
        <v>11.1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706</v>
      </c>
      <c r="F72" s="16">
        <v>665</v>
      </c>
      <c r="G72" s="16">
        <v>549</v>
      </c>
      <c r="H72" s="16">
        <v>312</v>
      </c>
      <c r="I72" s="16">
        <v>208</v>
      </c>
      <c r="J72" s="16">
        <v>145</v>
      </c>
      <c r="K72" s="16">
        <v>49</v>
      </c>
      <c r="L72" s="16">
        <v>8</v>
      </c>
      <c r="M72" s="16">
        <v>5</v>
      </c>
      <c r="N72" s="16">
        <v>353</v>
      </c>
    </row>
    <row r="73" spans="2:14" ht="15" customHeight="1" x14ac:dyDescent="0.15">
      <c r="B73" s="24"/>
      <c r="C73" s="89"/>
      <c r="D73" s="25">
        <v>100</v>
      </c>
      <c r="E73" s="26">
        <v>23.5</v>
      </c>
      <c r="F73" s="27">
        <v>22.2</v>
      </c>
      <c r="G73" s="27">
        <v>18.3</v>
      </c>
      <c r="H73" s="27">
        <v>10.4</v>
      </c>
      <c r="I73" s="27">
        <v>6.9</v>
      </c>
      <c r="J73" s="27">
        <v>4.8</v>
      </c>
      <c r="K73" s="27">
        <v>1.6</v>
      </c>
      <c r="L73" s="27">
        <v>0.3</v>
      </c>
      <c r="M73" s="27">
        <v>0.2</v>
      </c>
      <c r="N73" s="27">
        <v>11.8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796</v>
      </c>
      <c r="F74" s="16">
        <v>698</v>
      </c>
      <c r="G74" s="16">
        <v>677</v>
      </c>
      <c r="H74" s="16">
        <v>423</v>
      </c>
      <c r="I74" s="16">
        <v>331</v>
      </c>
      <c r="J74" s="16">
        <v>168</v>
      </c>
      <c r="K74" s="16">
        <v>79</v>
      </c>
      <c r="L74" s="16">
        <v>17</v>
      </c>
      <c r="M74" s="16">
        <v>6</v>
      </c>
      <c r="N74" s="16">
        <v>646</v>
      </c>
    </row>
    <row r="75" spans="2:14" ht="15" customHeight="1" x14ac:dyDescent="0.15">
      <c r="B75" s="24"/>
      <c r="C75" s="89"/>
      <c r="D75" s="25">
        <v>100</v>
      </c>
      <c r="E75" s="26">
        <v>20.7</v>
      </c>
      <c r="F75" s="27">
        <v>18.2</v>
      </c>
      <c r="G75" s="27">
        <v>17.600000000000001</v>
      </c>
      <c r="H75" s="27">
        <v>11</v>
      </c>
      <c r="I75" s="27">
        <v>8.6</v>
      </c>
      <c r="J75" s="27">
        <v>4.4000000000000004</v>
      </c>
      <c r="K75" s="27">
        <v>2.1</v>
      </c>
      <c r="L75" s="27">
        <v>0.4</v>
      </c>
      <c r="M75" s="27">
        <v>0.2</v>
      </c>
      <c r="N75" s="27">
        <v>16.8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599</v>
      </c>
      <c r="F76" s="16">
        <v>457</v>
      </c>
      <c r="G76" s="16">
        <v>490</v>
      </c>
      <c r="H76" s="16">
        <v>312</v>
      </c>
      <c r="I76" s="16">
        <v>260</v>
      </c>
      <c r="J76" s="16">
        <v>132</v>
      </c>
      <c r="K76" s="16">
        <v>63</v>
      </c>
      <c r="L76" s="16">
        <v>11</v>
      </c>
      <c r="M76" s="16">
        <v>4</v>
      </c>
      <c r="N76" s="16">
        <v>489</v>
      </c>
    </row>
    <row r="77" spans="2:14" ht="15" customHeight="1" x14ac:dyDescent="0.15">
      <c r="B77" s="24"/>
      <c r="C77" s="89"/>
      <c r="D77" s="25">
        <v>100</v>
      </c>
      <c r="E77" s="26">
        <v>21.3</v>
      </c>
      <c r="F77" s="27">
        <v>16.2</v>
      </c>
      <c r="G77" s="27">
        <v>17.399999999999999</v>
      </c>
      <c r="H77" s="27">
        <v>11.1</v>
      </c>
      <c r="I77" s="27">
        <v>9.1999999999999993</v>
      </c>
      <c r="J77" s="27">
        <v>4.7</v>
      </c>
      <c r="K77" s="27">
        <v>2.2000000000000002</v>
      </c>
      <c r="L77" s="27">
        <v>0.4</v>
      </c>
      <c r="M77" s="27">
        <v>0.1</v>
      </c>
      <c r="N77" s="27">
        <v>17.399999999999999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321</v>
      </c>
      <c r="F78" s="16">
        <v>249</v>
      </c>
      <c r="G78" s="16">
        <v>244</v>
      </c>
      <c r="H78" s="16">
        <v>179</v>
      </c>
      <c r="I78" s="16">
        <v>156</v>
      </c>
      <c r="J78" s="16">
        <v>83</v>
      </c>
      <c r="K78" s="16">
        <v>41</v>
      </c>
      <c r="L78" s="16">
        <v>9</v>
      </c>
      <c r="M78" s="16">
        <v>1</v>
      </c>
      <c r="N78" s="16">
        <v>340</v>
      </c>
    </row>
    <row r="79" spans="2:14" ht="15" customHeight="1" x14ac:dyDescent="0.15">
      <c r="B79" s="24"/>
      <c r="C79" s="89"/>
      <c r="D79" s="25">
        <v>100</v>
      </c>
      <c r="E79" s="26">
        <v>19.8</v>
      </c>
      <c r="F79" s="27">
        <v>15.3</v>
      </c>
      <c r="G79" s="27">
        <v>15</v>
      </c>
      <c r="H79" s="27">
        <v>11</v>
      </c>
      <c r="I79" s="27">
        <v>9.6</v>
      </c>
      <c r="J79" s="27">
        <v>5.0999999999999996</v>
      </c>
      <c r="K79" s="27">
        <v>2.5</v>
      </c>
      <c r="L79" s="27">
        <v>0.6</v>
      </c>
      <c r="M79" s="27">
        <v>0.1</v>
      </c>
      <c r="N79" s="27">
        <v>20.9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193</v>
      </c>
      <c r="F80" s="16">
        <v>151</v>
      </c>
      <c r="G80" s="16">
        <v>150</v>
      </c>
      <c r="H80" s="16">
        <v>101</v>
      </c>
      <c r="I80" s="16">
        <v>98</v>
      </c>
      <c r="J80" s="16">
        <v>69</v>
      </c>
      <c r="K80" s="16">
        <v>21</v>
      </c>
      <c r="L80" s="16">
        <v>5</v>
      </c>
      <c r="M80" s="16">
        <v>2</v>
      </c>
      <c r="N80" s="16">
        <v>218</v>
      </c>
    </row>
    <row r="81" spans="2:14" ht="15" customHeight="1" x14ac:dyDescent="0.15">
      <c r="B81" s="24"/>
      <c r="C81" s="89"/>
      <c r="D81" s="25">
        <v>100</v>
      </c>
      <c r="E81" s="26">
        <v>19.100000000000001</v>
      </c>
      <c r="F81" s="27">
        <v>15</v>
      </c>
      <c r="G81" s="27">
        <v>14.9</v>
      </c>
      <c r="H81" s="27">
        <v>10</v>
      </c>
      <c r="I81" s="27">
        <v>9.6999999999999993</v>
      </c>
      <c r="J81" s="27">
        <v>6.8</v>
      </c>
      <c r="K81" s="27">
        <v>2.1</v>
      </c>
      <c r="L81" s="27">
        <v>0.5</v>
      </c>
      <c r="M81" s="27">
        <v>0.2</v>
      </c>
      <c r="N81" s="27">
        <v>21.6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109</v>
      </c>
      <c r="F82" s="16">
        <v>66</v>
      </c>
      <c r="G82" s="16">
        <v>97</v>
      </c>
      <c r="H82" s="16">
        <v>65</v>
      </c>
      <c r="I82" s="16">
        <v>62</v>
      </c>
      <c r="J82" s="16">
        <v>27</v>
      </c>
      <c r="K82" s="16">
        <v>15</v>
      </c>
      <c r="L82" s="16">
        <v>3</v>
      </c>
      <c r="M82" s="16">
        <v>1</v>
      </c>
      <c r="N82" s="16">
        <v>157</v>
      </c>
    </row>
    <row r="83" spans="2:14" ht="15" customHeight="1" x14ac:dyDescent="0.15">
      <c r="B83" s="24"/>
      <c r="C83" s="86"/>
      <c r="D83" s="34">
        <v>100</v>
      </c>
      <c r="E83" s="35">
        <v>18.100000000000001</v>
      </c>
      <c r="F83" s="36">
        <v>11</v>
      </c>
      <c r="G83" s="36">
        <v>16.100000000000001</v>
      </c>
      <c r="H83" s="36">
        <v>10.8</v>
      </c>
      <c r="I83" s="36">
        <v>10.3</v>
      </c>
      <c r="J83" s="36">
        <v>4.5</v>
      </c>
      <c r="K83" s="36">
        <v>2.5</v>
      </c>
      <c r="L83" s="36">
        <v>0.5</v>
      </c>
      <c r="M83" s="36">
        <v>0.2</v>
      </c>
      <c r="N83" s="36">
        <v>26.1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729</v>
      </c>
      <c r="F84" s="23">
        <v>697</v>
      </c>
      <c r="G84" s="23">
        <v>614</v>
      </c>
      <c r="H84" s="23">
        <v>384</v>
      </c>
      <c r="I84" s="23">
        <v>303</v>
      </c>
      <c r="J84" s="23">
        <v>217</v>
      </c>
      <c r="K84" s="23">
        <v>86</v>
      </c>
      <c r="L84" s="23">
        <v>17</v>
      </c>
      <c r="M84" s="23">
        <v>5</v>
      </c>
      <c r="N84" s="23">
        <v>375</v>
      </c>
    </row>
    <row r="85" spans="2:14" ht="15" customHeight="1" x14ac:dyDescent="0.15">
      <c r="B85" s="24" t="s">
        <v>522</v>
      </c>
      <c r="C85" s="84"/>
      <c r="D85" s="25">
        <v>100</v>
      </c>
      <c r="E85" s="26">
        <v>21.3</v>
      </c>
      <c r="F85" s="27">
        <v>20.3</v>
      </c>
      <c r="G85" s="27">
        <v>17.899999999999999</v>
      </c>
      <c r="H85" s="27">
        <v>11.2</v>
      </c>
      <c r="I85" s="27">
        <v>8.8000000000000007</v>
      </c>
      <c r="J85" s="27">
        <v>6.3</v>
      </c>
      <c r="K85" s="27">
        <v>2.5</v>
      </c>
      <c r="L85" s="27">
        <v>0.5</v>
      </c>
      <c r="M85" s="27">
        <v>0.1</v>
      </c>
      <c r="N85" s="27">
        <v>10.9</v>
      </c>
    </row>
    <row r="86" spans="2:14" ht="15" customHeight="1" x14ac:dyDescent="0.15">
      <c r="B86" s="24" t="s">
        <v>523</v>
      </c>
      <c r="C86" s="82" t="s">
        <v>432</v>
      </c>
      <c r="D86" s="14">
        <v>3344</v>
      </c>
      <c r="E86" s="15">
        <v>768</v>
      </c>
      <c r="F86" s="16">
        <v>671</v>
      </c>
      <c r="G86" s="16">
        <v>584</v>
      </c>
      <c r="H86" s="16">
        <v>362</v>
      </c>
      <c r="I86" s="16">
        <v>271</v>
      </c>
      <c r="J86" s="16">
        <v>166</v>
      </c>
      <c r="K86" s="16">
        <v>56</v>
      </c>
      <c r="L86" s="16">
        <v>15</v>
      </c>
      <c r="M86" s="16">
        <v>6</v>
      </c>
      <c r="N86" s="16">
        <v>445</v>
      </c>
    </row>
    <row r="87" spans="2:14" ht="15" customHeight="1" x14ac:dyDescent="0.15">
      <c r="B87" s="24"/>
      <c r="C87" s="84"/>
      <c r="D87" s="25">
        <v>100</v>
      </c>
      <c r="E87" s="26">
        <v>23</v>
      </c>
      <c r="F87" s="27">
        <v>20.100000000000001</v>
      </c>
      <c r="G87" s="27">
        <v>17.5</v>
      </c>
      <c r="H87" s="27">
        <v>10.8</v>
      </c>
      <c r="I87" s="27">
        <v>8.1</v>
      </c>
      <c r="J87" s="27">
        <v>5</v>
      </c>
      <c r="K87" s="27">
        <v>1.7</v>
      </c>
      <c r="L87" s="27">
        <v>0.4</v>
      </c>
      <c r="M87" s="27">
        <v>0.2</v>
      </c>
      <c r="N87" s="27">
        <v>13.3</v>
      </c>
    </row>
    <row r="88" spans="2:14" ht="15" customHeight="1" x14ac:dyDescent="0.15">
      <c r="B88" s="24"/>
      <c r="C88" s="83" t="s">
        <v>524</v>
      </c>
      <c r="D88" s="29">
        <v>2063</v>
      </c>
      <c r="E88" s="30">
        <v>474</v>
      </c>
      <c r="F88" s="31">
        <v>385</v>
      </c>
      <c r="G88" s="31">
        <v>327</v>
      </c>
      <c r="H88" s="31">
        <v>214</v>
      </c>
      <c r="I88" s="31">
        <v>172</v>
      </c>
      <c r="J88" s="31">
        <v>72</v>
      </c>
      <c r="K88" s="31">
        <v>36</v>
      </c>
      <c r="L88" s="31">
        <v>5</v>
      </c>
      <c r="M88" s="31">
        <v>3</v>
      </c>
      <c r="N88" s="31">
        <v>375</v>
      </c>
    </row>
    <row r="89" spans="2:14" ht="15" customHeight="1" x14ac:dyDescent="0.15">
      <c r="B89" s="24"/>
      <c r="C89" s="84"/>
      <c r="D89" s="25">
        <v>100</v>
      </c>
      <c r="E89" s="26">
        <v>23</v>
      </c>
      <c r="F89" s="27">
        <v>18.7</v>
      </c>
      <c r="G89" s="27">
        <v>15.9</v>
      </c>
      <c r="H89" s="27">
        <v>10.4</v>
      </c>
      <c r="I89" s="27">
        <v>8.3000000000000007</v>
      </c>
      <c r="J89" s="27">
        <v>3.5</v>
      </c>
      <c r="K89" s="27">
        <v>1.7</v>
      </c>
      <c r="L89" s="27">
        <v>0.2</v>
      </c>
      <c r="M89" s="27">
        <v>0.1</v>
      </c>
      <c r="N89" s="27">
        <v>18.2</v>
      </c>
    </row>
    <row r="90" spans="2:14" ht="15" customHeight="1" x14ac:dyDescent="0.15">
      <c r="B90" s="24"/>
      <c r="C90" s="82" t="s">
        <v>525</v>
      </c>
      <c r="D90" s="14">
        <v>3201</v>
      </c>
      <c r="E90" s="15">
        <v>710</v>
      </c>
      <c r="F90" s="16">
        <v>552</v>
      </c>
      <c r="G90" s="16">
        <v>539</v>
      </c>
      <c r="H90" s="16">
        <v>326</v>
      </c>
      <c r="I90" s="16">
        <v>284</v>
      </c>
      <c r="J90" s="16">
        <v>133</v>
      </c>
      <c r="K90" s="16">
        <v>57</v>
      </c>
      <c r="L90" s="16">
        <v>10</v>
      </c>
      <c r="M90" s="16">
        <v>4</v>
      </c>
      <c r="N90" s="16">
        <v>586</v>
      </c>
    </row>
    <row r="91" spans="2:14" ht="15" customHeight="1" x14ac:dyDescent="0.15">
      <c r="B91" s="24"/>
      <c r="C91" s="84"/>
      <c r="D91" s="25">
        <v>100</v>
      </c>
      <c r="E91" s="26">
        <v>22.2</v>
      </c>
      <c r="F91" s="27">
        <v>17.2</v>
      </c>
      <c r="G91" s="27">
        <v>16.8</v>
      </c>
      <c r="H91" s="27">
        <v>10.199999999999999</v>
      </c>
      <c r="I91" s="27">
        <v>8.9</v>
      </c>
      <c r="J91" s="27">
        <v>4.2</v>
      </c>
      <c r="K91" s="27">
        <v>1.8</v>
      </c>
      <c r="L91" s="27">
        <v>0.3</v>
      </c>
      <c r="M91" s="27">
        <v>0.1</v>
      </c>
      <c r="N91" s="27">
        <v>18.3</v>
      </c>
    </row>
    <row r="92" spans="2:14" ht="15" customHeight="1" x14ac:dyDescent="0.15">
      <c r="B92" s="24"/>
      <c r="C92" s="82" t="s">
        <v>435</v>
      </c>
      <c r="D92" s="14">
        <v>1503</v>
      </c>
      <c r="E92" s="15">
        <v>298</v>
      </c>
      <c r="F92" s="16">
        <v>230</v>
      </c>
      <c r="G92" s="16">
        <v>280</v>
      </c>
      <c r="H92" s="16">
        <v>163</v>
      </c>
      <c r="I92" s="16">
        <v>111</v>
      </c>
      <c r="J92" s="16">
        <v>61</v>
      </c>
      <c r="K92" s="16">
        <v>24</v>
      </c>
      <c r="L92" s="16">
        <v>5</v>
      </c>
      <c r="M92" s="16">
        <v>1</v>
      </c>
      <c r="N92" s="16">
        <v>330</v>
      </c>
    </row>
    <row r="93" spans="2:14" ht="15" customHeight="1" x14ac:dyDescent="0.15">
      <c r="B93" s="24"/>
      <c r="C93" s="84"/>
      <c r="D93" s="25">
        <v>100</v>
      </c>
      <c r="E93" s="26">
        <v>19.8</v>
      </c>
      <c r="F93" s="27">
        <v>15.3</v>
      </c>
      <c r="G93" s="27">
        <v>18.600000000000001</v>
      </c>
      <c r="H93" s="27">
        <v>10.8</v>
      </c>
      <c r="I93" s="27">
        <v>7.4</v>
      </c>
      <c r="J93" s="27">
        <v>4.0999999999999996</v>
      </c>
      <c r="K93" s="27">
        <v>1.6</v>
      </c>
      <c r="L93" s="27">
        <v>0.3</v>
      </c>
      <c r="M93" s="27">
        <v>0.1</v>
      </c>
      <c r="N93" s="27">
        <v>22</v>
      </c>
    </row>
    <row r="94" spans="2:14" ht="15" customHeight="1" x14ac:dyDescent="0.15">
      <c r="B94" s="24"/>
      <c r="C94" s="82" t="s">
        <v>473</v>
      </c>
      <c r="D94" s="14">
        <v>330</v>
      </c>
      <c r="E94" s="15">
        <v>71</v>
      </c>
      <c r="F94" s="16">
        <v>58</v>
      </c>
      <c r="G94" s="16">
        <v>46</v>
      </c>
      <c r="H94" s="16">
        <v>36</v>
      </c>
      <c r="I94" s="16">
        <v>26</v>
      </c>
      <c r="J94" s="16">
        <v>17</v>
      </c>
      <c r="K94" s="16">
        <v>9</v>
      </c>
      <c r="L94" s="16">
        <v>1</v>
      </c>
      <c r="M94" s="16">
        <v>0</v>
      </c>
      <c r="N94" s="16">
        <v>66</v>
      </c>
    </row>
    <row r="95" spans="2:14" ht="15" customHeight="1" x14ac:dyDescent="0.15">
      <c r="B95" s="24"/>
      <c r="C95" s="82"/>
      <c r="D95" s="34">
        <v>100</v>
      </c>
      <c r="E95" s="35">
        <v>21.5</v>
      </c>
      <c r="F95" s="36">
        <v>17.600000000000001</v>
      </c>
      <c r="G95" s="36">
        <v>13.9</v>
      </c>
      <c r="H95" s="36">
        <v>10.9</v>
      </c>
      <c r="I95" s="36">
        <v>7.9</v>
      </c>
      <c r="J95" s="36">
        <v>5.2</v>
      </c>
      <c r="K95" s="36">
        <v>2.7</v>
      </c>
      <c r="L95" s="36">
        <v>0.3</v>
      </c>
      <c r="M95" s="36">
        <v>0</v>
      </c>
      <c r="N95" s="36">
        <v>20</v>
      </c>
    </row>
    <row r="96" spans="2:14" ht="15" customHeight="1" x14ac:dyDescent="0.15">
      <c r="B96" s="24"/>
      <c r="C96" s="83" t="s">
        <v>447</v>
      </c>
      <c r="D96" s="29">
        <v>359</v>
      </c>
      <c r="E96" s="30">
        <v>71</v>
      </c>
      <c r="F96" s="31">
        <v>64</v>
      </c>
      <c r="G96" s="31">
        <v>65</v>
      </c>
      <c r="H96" s="31">
        <v>27</v>
      </c>
      <c r="I96" s="31">
        <v>36</v>
      </c>
      <c r="J96" s="31">
        <v>17</v>
      </c>
      <c r="K96" s="31">
        <v>3</v>
      </c>
      <c r="L96" s="31">
        <v>0</v>
      </c>
      <c r="M96" s="31">
        <v>0</v>
      </c>
      <c r="N96" s="31">
        <v>76</v>
      </c>
    </row>
    <row r="97" spans="2:14" ht="15" customHeight="1" x14ac:dyDescent="0.15">
      <c r="B97" s="24"/>
      <c r="C97" s="84"/>
      <c r="D97" s="25">
        <v>100</v>
      </c>
      <c r="E97" s="26">
        <v>19.8</v>
      </c>
      <c r="F97" s="27">
        <v>17.8</v>
      </c>
      <c r="G97" s="27">
        <v>18.100000000000001</v>
      </c>
      <c r="H97" s="27">
        <v>7.5</v>
      </c>
      <c r="I97" s="27">
        <v>10</v>
      </c>
      <c r="J97" s="27">
        <v>4.7</v>
      </c>
      <c r="K97" s="27">
        <v>0.8</v>
      </c>
      <c r="L97" s="27">
        <v>0</v>
      </c>
      <c r="M97" s="27">
        <v>0</v>
      </c>
      <c r="N97" s="27">
        <v>21.2</v>
      </c>
    </row>
    <row r="98" spans="2:14" ht="15" customHeight="1" x14ac:dyDescent="0.15">
      <c r="B98" s="24"/>
      <c r="C98" s="82" t="s">
        <v>438</v>
      </c>
      <c r="D98" s="14">
        <v>47</v>
      </c>
      <c r="E98" s="15">
        <v>3</v>
      </c>
      <c r="F98" s="16">
        <v>9</v>
      </c>
      <c r="G98" s="16">
        <v>9</v>
      </c>
      <c r="H98" s="16">
        <v>4</v>
      </c>
      <c r="I98" s="16">
        <v>6</v>
      </c>
      <c r="J98" s="16">
        <v>1</v>
      </c>
      <c r="K98" s="16">
        <v>2</v>
      </c>
      <c r="L98" s="16">
        <v>0</v>
      </c>
      <c r="M98" s="16">
        <v>0</v>
      </c>
      <c r="N98" s="16">
        <v>13</v>
      </c>
    </row>
    <row r="99" spans="2:14" ht="15" customHeight="1" x14ac:dyDescent="0.15">
      <c r="B99" s="24"/>
      <c r="C99" s="84"/>
      <c r="D99" s="25">
        <v>100</v>
      </c>
      <c r="E99" s="26">
        <v>6.4</v>
      </c>
      <c r="F99" s="27">
        <v>19.100000000000001</v>
      </c>
      <c r="G99" s="27">
        <v>19.100000000000001</v>
      </c>
      <c r="H99" s="27">
        <v>8.5</v>
      </c>
      <c r="I99" s="27">
        <v>12.8</v>
      </c>
      <c r="J99" s="27">
        <v>2.1</v>
      </c>
      <c r="K99" s="27">
        <v>4.3</v>
      </c>
      <c r="L99" s="27">
        <v>0</v>
      </c>
      <c r="M99" s="27">
        <v>0</v>
      </c>
      <c r="N99" s="27">
        <v>27.7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17</v>
      </c>
      <c r="F100" s="16">
        <v>11</v>
      </c>
      <c r="G100" s="16">
        <v>8</v>
      </c>
      <c r="H100" s="16">
        <v>8</v>
      </c>
      <c r="I100" s="16">
        <v>3</v>
      </c>
      <c r="J100" s="16">
        <v>2</v>
      </c>
      <c r="K100" s="16">
        <v>0</v>
      </c>
      <c r="L100" s="16">
        <v>0</v>
      </c>
      <c r="M100" s="16">
        <v>0</v>
      </c>
      <c r="N100" s="16">
        <v>3</v>
      </c>
    </row>
    <row r="101" spans="2:14" ht="15" customHeight="1" x14ac:dyDescent="0.15">
      <c r="B101" s="28"/>
      <c r="C101" s="85"/>
      <c r="D101" s="17">
        <v>100</v>
      </c>
      <c r="E101" s="18">
        <v>32.700000000000003</v>
      </c>
      <c r="F101" s="19">
        <v>21.2</v>
      </c>
      <c r="G101" s="19">
        <v>15.4</v>
      </c>
      <c r="H101" s="19">
        <v>15.4</v>
      </c>
      <c r="I101" s="19">
        <v>5.8</v>
      </c>
      <c r="J101" s="19">
        <v>3.8</v>
      </c>
      <c r="K101" s="19">
        <v>0</v>
      </c>
      <c r="L101" s="19">
        <v>0</v>
      </c>
      <c r="M101" s="19">
        <v>0</v>
      </c>
      <c r="N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4041" priority="894" rank="1"/>
  </conditionalFormatting>
  <conditionalFormatting sqref="E11:N11">
    <cfRule type="top10" dxfId="4040" priority="895" rank="1"/>
  </conditionalFormatting>
  <conditionalFormatting sqref="E13:N13">
    <cfRule type="top10" dxfId="4039" priority="896" rank="1"/>
  </conditionalFormatting>
  <conditionalFormatting sqref="E15:N15">
    <cfRule type="top10" dxfId="4038" priority="897" rank="1"/>
  </conditionalFormatting>
  <conditionalFormatting sqref="E17:N17">
    <cfRule type="top10" dxfId="4037" priority="898" rank="1"/>
  </conditionalFormatting>
  <conditionalFormatting sqref="E19:N19">
    <cfRule type="top10" dxfId="4036" priority="899" rank="1"/>
  </conditionalFormatting>
  <conditionalFormatting sqref="E21:N21">
    <cfRule type="top10" dxfId="4035" priority="900" rank="1"/>
  </conditionalFormatting>
  <conditionalFormatting sqref="E23:N23">
    <cfRule type="top10" dxfId="4034" priority="901" rank="1"/>
  </conditionalFormatting>
  <conditionalFormatting sqref="E25:N25">
    <cfRule type="top10" dxfId="4033" priority="902" rank="1"/>
  </conditionalFormatting>
  <conditionalFormatting sqref="E27:N27">
    <cfRule type="top10" dxfId="4032" priority="903" rank="1"/>
  </conditionalFormatting>
  <conditionalFormatting sqref="E29:N29">
    <cfRule type="top10" dxfId="4031" priority="904" rank="1"/>
  </conditionalFormatting>
  <conditionalFormatting sqref="E31:N31">
    <cfRule type="top10" dxfId="4030" priority="905" rank="1"/>
  </conditionalFormatting>
  <conditionalFormatting sqref="E33:N33">
    <cfRule type="top10" dxfId="4029" priority="906" rank="1"/>
  </conditionalFormatting>
  <conditionalFormatting sqref="E35:N35">
    <cfRule type="top10" dxfId="4028" priority="907" rank="1"/>
  </conditionalFormatting>
  <conditionalFormatting sqref="E37:N37">
    <cfRule type="top10" dxfId="4027" priority="908" rank="1"/>
  </conditionalFormatting>
  <conditionalFormatting sqref="E39:N39">
    <cfRule type="top10" dxfId="4026" priority="909" rank="1"/>
  </conditionalFormatting>
  <conditionalFormatting sqref="E41:N41">
    <cfRule type="top10" dxfId="4025" priority="910" rank="1"/>
  </conditionalFormatting>
  <conditionalFormatting sqref="E43:N43">
    <cfRule type="top10" dxfId="4024" priority="911" rank="1"/>
  </conditionalFormatting>
  <conditionalFormatting sqref="E45:N45">
    <cfRule type="top10" dxfId="4023" priority="912" rank="1"/>
  </conditionalFormatting>
  <conditionalFormatting sqref="E47:N47">
    <cfRule type="top10" dxfId="4022" priority="913" rank="1"/>
  </conditionalFormatting>
  <conditionalFormatting sqref="E49:N49">
    <cfRule type="top10" dxfId="4021" priority="914" rank="1"/>
  </conditionalFormatting>
  <conditionalFormatting sqref="E51:N51">
    <cfRule type="top10" dxfId="4020" priority="915" rank="1"/>
  </conditionalFormatting>
  <conditionalFormatting sqref="E53:N53">
    <cfRule type="top10" dxfId="4019" priority="916" rank="1"/>
  </conditionalFormatting>
  <conditionalFormatting sqref="E55:N55">
    <cfRule type="top10" dxfId="4018" priority="917" rank="1"/>
  </conditionalFormatting>
  <conditionalFormatting sqref="E57:N57">
    <cfRule type="top10" dxfId="4017" priority="918" rank="1"/>
  </conditionalFormatting>
  <conditionalFormatting sqref="E59:N59">
    <cfRule type="top10" dxfId="4016" priority="919" rank="1"/>
  </conditionalFormatting>
  <conditionalFormatting sqref="E61:N61">
    <cfRule type="top10" dxfId="4015" priority="920" rank="1"/>
  </conditionalFormatting>
  <conditionalFormatting sqref="E63:N63">
    <cfRule type="top10" dxfId="4014" priority="921" rank="1"/>
  </conditionalFormatting>
  <conditionalFormatting sqref="E65:N65">
    <cfRule type="top10" dxfId="4013" priority="922" rank="1"/>
  </conditionalFormatting>
  <conditionalFormatting sqref="E67:N67">
    <cfRule type="top10" dxfId="4012" priority="923" rank="1"/>
  </conditionalFormatting>
  <conditionalFormatting sqref="E69:N69">
    <cfRule type="top10" dxfId="4011" priority="924" rank="1"/>
  </conditionalFormatting>
  <conditionalFormatting sqref="E71:N71">
    <cfRule type="top10" dxfId="4010" priority="925" rank="1"/>
  </conditionalFormatting>
  <conditionalFormatting sqref="E73:N73">
    <cfRule type="top10" dxfId="4009" priority="926" rank="1"/>
  </conditionalFormatting>
  <conditionalFormatting sqref="E75:N75">
    <cfRule type="top10" dxfId="4008" priority="927" rank="1"/>
  </conditionalFormatting>
  <conditionalFormatting sqref="E77:N77">
    <cfRule type="top10" dxfId="4007" priority="928" rank="1"/>
  </conditionalFormatting>
  <conditionalFormatting sqref="E79:N79">
    <cfRule type="top10" dxfId="4006" priority="929" rank="1"/>
  </conditionalFormatting>
  <conditionalFormatting sqref="E81:N81">
    <cfRule type="top10" dxfId="4005" priority="930" rank="1"/>
  </conditionalFormatting>
  <conditionalFormatting sqref="E83:N83">
    <cfRule type="top10" dxfId="4004" priority="931" rank="1"/>
  </conditionalFormatting>
  <conditionalFormatting sqref="E85:N85">
    <cfRule type="top10" dxfId="4003" priority="932" rank="1"/>
  </conditionalFormatting>
  <conditionalFormatting sqref="E87:N87">
    <cfRule type="top10" dxfId="4002" priority="933" rank="1"/>
  </conditionalFormatting>
  <conditionalFormatting sqref="E89:N89">
    <cfRule type="top10" dxfId="4001" priority="934" rank="1"/>
  </conditionalFormatting>
  <conditionalFormatting sqref="E91:N91">
    <cfRule type="top10" dxfId="4000" priority="935" rank="1"/>
  </conditionalFormatting>
  <conditionalFormatting sqref="E93:N93">
    <cfRule type="top10" dxfId="3999" priority="936" rank="1"/>
  </conditionalFormatting>
  <conditionalFormatting sqref="E95:N95">
    <cfRule type="top10" dxfId="3998" priority="937" rank="1"/>
  </conditionalFormatting>
  <conditionalFormatting sqref="E97:N97">
    <cfRule type="top10" dxfId="3997" priority="938" rank="1"/>
  </conditionalFormatting>
  <conditionalFormatting sqref="E99:N99">
    <cfRule type="top10" dxfId="3996" priority="939" rank="1"/>
  </conditionalFormatting>
  <conditionalFormatting sqref="E101:N101">
    <cfRule type="top10" dxfId="3995" priority="94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635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2" t="s">
        <v>636</v>
      </c>
      <c r="F7" s="2" t="s">
        <v>637</v>
      </c>
      <c r="G7" s="2" t="s">
        <v>638</v>
      </c>
      <c r="H7" s="2" t="s">
        <v>639</v>
      </c>
      <c r="I7" s="2" t="s">
        <v>640</v>
      </c>
      <c r="J7" s="2" t="s">
        <v>641</v>
      </c>
      <c r="K7" s="2" t="s">
        <v>642</v>
      </c>
      <c r="L7" s="2" t="s">
        <v>643</v>
      </c>
      <c r="M7" s="2" t="s">
        <v>644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71</v>
      </c>
      <c r="F8" s="16">
        <v>1745</v>
      </c>
      <c r="G8" s="16">
        <v>4825</v>
      </c>
      <c r="H8" s="16">
        <v>4099</v>
      </c>
      <c r="I8" s="16">
        <v>2110</v>
      </c>
      <c r="J8" s="16">
        <v>664</v>
      </c>
      <c r="K8" s="16">
        <v>152</v>
      </c>
      <c r="L8" s="16">
        <v>34</v>
      </c>
      <c r="M8" s="16">
        <v>11</v>
      </c>
      <c r="N8" s="16">
        <v>2211</v>
      </c>
    </row>
    <row r="9" spans="2:24" ht="15" customHeight="1" x14ac:dyDescent="0.15">
      <c r="B9" s="93"/>
      <c r="C9" s="91"/>
      <c r="D9" s="17">
        <v>100</v>
      </c>
      <c r="E9" s="18">
        <v>0.4</v>
      </c>
      <c r="F9" s="19">
        <v>11</v>
      </c>
      <c r="G9" s="19">
        <v>30.3</v>
      </c>
      <c r="H9" s="19">
        <v>25.7</v>
      </c>
      <c r="I9" s="19">
        <v>13.3</v>
      </c>
      <c r="J9" s="19">
        <v>4.2</v>
      </c>
      <c r="K9" s="19">
        <v>1</v>
      </c>
      <c r="L9" s="19">
        <v>0.2</v>
      </c>
      <c r="M9" s="19">
        <v>0.1</v>
      </c>
      <c r="N9" s="19">
        <v>13.9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</v>
      </c>
      <c r="F10" s="23">
        <v>186</v>
      </c>
      <c r="G10" s="23">
        <v>973</v>
      </c>
      <c r="H10" s="23">
        <v>1473</v>
      </c>
      <c r="I10" s="23">
        <v>1094</v>
      </c>
      <c r="J10" s="23">
        <v>413</v>
      </c>
      <c r="K10" s="23">
        <v>103</v>
      </c>
      <c r="L10" s="23">
        <v>21</v>
      </c>
      <c r="M10" s="23">
        <v>5</v>
      </c>
      <c r="N10" s="23">
        <v>674</v>
      </c>
    </row>
    <row r="11" spans="2:24" ht="15" customHeight="1" x14ac:dyDescent="0.15">
      <c r="B11" s="24"/>
      <c r="C11" s="89"/>
      <c r="D11" s="25">
        <v>100</v>
      </c>
      <c r="E11" s="26">
        <v>0.1</v>
      </c>
      <c r="F11" s="27">
        <v>3.8</v>
      </c>
      <c r="G11" s="27">
        <v>19.7</v>
      </c>
      <c r="H11" s="27">
        <v>29.8</v>
      </c>
      <c r="I11" s="27">
        <v>22.1</v>
      </c>
      <c r="J11" s="27">
        <v>8.4</v>
      </c>
      <c r="K11" s="27">
        <v>2.1</v>
      </c>
      <c r="L11" s="27">
        <v>0.4</v>
      </c>
      <c r="M11" s="27">
        <v>0.1</v>
      </c>
      <c r="N11" s="27">
        <v>13.6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68</v>
      </c>
      <c r="F12" s="16">
        <v>1537</v>
      </c>
      <c r="G12" s="16">
        <v>3823</v>
      </c>
      <c r="H12" s="16">
        <v>2599</v>
      </c>
      <c r="I12" s="16">
        <v>1002</v>
      </c>
      <c r="J12" s="16">
        <v>244</v>
      </c>
      <c r="K12" s="16">
        <v>49</v>
      </c>
      <c r="L12" s="16">
        <v>13</v>
      </c>
      <c r="M12" s="16">
        <v>6</v>
      </c>
      <c r="N12" s="16">
        <v>1501</v>
      </c>
    </row>
    <row r="13" spans="2:24" ht="15" customHeight="1" x14ac:dyDescent="0.15">
      <c r="B13" s="28"/>
      <c r="C13" s="91"/>
      <c r="D13" s="17">
        <v>100</v>
      </c>
      <c r="E13" s="18">
        <v>0.6</v>
      </c>
      <c r="F13" s="19">
        <v>14.2</v>
      </c>
      <c r="G13" s="19">
        <v>35.299999999999997</v>
      </c>
      <c r="H13" s="19">
        <v>24</v>
      </c>
      <c r="I13" s="19">
        <v>9.1999999999999993</v>
      </c>
      <c r="J13" s="19">
        <v>2.2999999999999998</v>
      </c>
      <c r="K13" s="19">
        <v>0.5</v>
      </c>
      <c r="L13" s="19">
        <v>0.1</v>
      </c>
      <c r="M13" s="19">
        <v>0.1</v>
      </c>
      <c r="N13" s="19">
        <v>13.8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14</v>
      </c>
      <c r="G14" s="23">
        <v>61</v>
      </c>
      <c r="H14" s="23">
        <v>80</v>
      </c>
      <c r="I14" s="23">
        <v>81</v>
      </c>
      <c r="J14" s="23">
        <v>44</v>
      </c>
      <c r="K14" s="23">
        <v>14</v>
      </c>
      <c r="L14" s="23">
        <v>8</v>
      </c>
      <c r="M14" s="23">
        <v>6</v>
      </c>
      <c r="N14" s="23">
        <v>45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4</v>
      </c>
      <c r="G15" s="27">
        <v>17.3</v>
      </c>
      <c r="H15" s="27">
        <v>22.7</v>
      </c>
      <c r="I15" s="27">
        <v>22.9</v>
      </c>
      <c r="J15" s="27">
        <v>12.5</v>
      </c>
      <c r="K15" s="27">
        <v>4</v>
      </c>
      <c r="L15" s="27">
        <v>2.2999999999999998</v>
      </c>
      <c r="M15" s="27">
        <v>1.7</v>
      </c>
      <c r="N15" s="27">
        <v>12.7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</v>
      </c>
      <c r="F16" s="31">
        <v>33</v>
      </c>
      <c r="G16" s="31">
        <v>132</v>
      </c>
      <c r="H16" s="31">
        <v>164</v>
      </c>
      <c r="I16" s="31">
        <v>147</v>
      </c>
      <c r="J16" s="31">
        <v>55</v>
      </c>
      <c r="K16" s="31">
        <v>23</v>
      </c>
      <c r="L16" s="31">
        <v>3</v>
      </c>
      <c r="M16" s="31">
        <v>0</v>
      </c>
      <c r="N16" s="31">
        <v>60</v>
      </c>
    </row>
    <row r="17" spans="2:14" ht="15" customHeight="1" x14ac:dyDescent="0.15">
      <c r="B17" s="24"/>
      <c r="C17" s="84"/>
      <c r="D17" s="25">
        <v>100</v>
      </c>
      <c r="E17" s="26">
        <v>0.5</v>
      </c>
      <c r="F17" s="27">
        <v>5.3</v>
      </c>
      <c r="G17" s="27">
        <v>21.3</v>
      </c>
      <c r="H17" s="27">
        <v>26.5</v>
      </c>
      <c r="I17" s="27">
        <v>23.7</v>
      </c>
      <c r="J17" s="27">
        <v>8.9</v>
      </c>
      <c r="K17" s="27">
        <v>3.7</v>
      </c>
      <c r="L17" s="27">
        <v>0.5</v>
      </c>
      <c r="M17" s="27">
        <v>0</v>
      </c>
      <c r="N17" s="27">
        <v>9.6999999999999993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3</v>
      </c>
      <c r="F18" s="16">
        <v>64</v>
      </c>
      <c r="G18" s="16">
        <v>203</v>
      </c>
      <c r="H18" s="16">
        <v>240</v>
      </c>
      <c r="I18" s="16">
        <v>203</v>
      </c>
      <c r="J18" s="16">
        <v>71</v>
      </c>
      <c r="K18" s="16">
        <v>19</v>
      </c>
      <c r="L18" s="16">
        <v>3</v>
      </c>
      <c r="M18" s="16">
        <v>1</v>
      </c>
      <c r="N18" s="16">
        <v>115</v>
      </c>
    </row>
    <row r="19" spans="2:14" ht="15" customHeight="1" x14ac:dyDescent="0.15">
      <c r="B19" s="24"/>
      <c r="C19" s="84"/>
      <c r="D19" s="25">
        <v>100</v>
      </c>
      <c r="E19" s="26">
        <v>0.3</v>
      </c>
      <c r="F19" s="27">
        <v>6.9</v>
      </c>
      <c r="G19" s="27">
        <v>22</v>
      </c>
      <c r="H19" s="27">
        <v>26</v>
      </c>
      <c r="I19" s="27">
        <v>22</v>
      </c>
      <c r="J19" s="27">
        <v>7.7</v>
      </c>
      <c r="K19" s="27">
        <v>2.1</v>
      </c>
      <c r="L19" s="27">
        <v>0.3</v>
      </c>
      <c r="M19" s="27">
        <v>0.1</v>
      </c>
      <c r="N19" s="27">
        <v>12.5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7</v>
      </c>
      <c r="F20" s="16">
        <v>118</v>
      </c>
      <c r="G20" s="16">
        <v>426</v>
      </c>
      <c r="H20" s="16">
        <v>471</v>
      </c>
      <c r="I20" s="16">
        <v>262</v>
      </c>
      <c r="J20" s="16">
        <v>132</v>
      </c>
      <c r="K20" s="16">
        <v>25</v>
      </c>
      <c r="L20" s="16">
        <v>2</v>
      </c>
      <c r="M20" s="16">
        <v>0</v>
      </c>
      <c r="N20" s="16">
        <v>173</v>
      </c>
    </row>
    <row r="21" spans="2:14" ht="15" customHeight="1" x14ac:dyDescent="0.15">
      <c r="B21" s="24"/>
      <c r="C21" s="84"/>
      <c r="D21" s="25">
        <v>100</v>
      </c>
      <c r="E21" s="26">
        <v>0.4</v>
      </c>
      <c r="F21" s="27">
        <v>7.3</v>
      </c>
      <c r="G21" s="27">
        <v>26.4</v>
      </c>
      <c r="H21" s="27">
        <v>29.1</v>
      </c>
      <c r="I21" s="27">
        <v>16.2</v>
      </c>
      <c r="J21" s="27">
        <v>8.1999999999999993</v>
      </c>
      <c r="K21" s="27">
        <v>1.5</v>
      </c>
      <c r="L21" s="27">
        <v>0.1</v>
      </c>
      <c r="M21" s="27">
        <v>0</v>
      </c>
      <c r="N21" s="27">
        <v>10.7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11</v>
      </c>
      <c r="F22" s="16">
        <v>260</v>
      </c>
      <c r="G22" s="16">
        <v>854</v>
      </c>
      <c r="H22" s="16">
        <v>904</v>
      </c>
      <c r="I22" s="16">
        <v>493</v>
      </c>
      <c r="J22" s="16">
        <v>161</v>
      </c>
      <c r="K22" s="16">
        <v>29</v>
      </c>
      <c r="L22" s="16">
        <v>9</v>
      </c>
      <c r="M22" s="16">
        <v>2</v>
      </c>
      <c r="N22" s="16">
        <v>417</v>
      </c>
    </row>
    <row r="23" spans="2:14" ht="15" customHeight="1" x14ac:dyDescent="0.15">
      <c r="B23" s="24"/>
      <c r="C23" s="84"/>
      <c r="D23" s="25">
        <v>100</v>
      </c>
      <c r="E23" s="26">
        <v>0.4</v>
      </c>
      <c r="F23" s="27">
        <v>8.3000000000000007</v>
      </c>
      <c r="G23" s="27">
        <v>27.2</v>
      </c>
      <c r="H23" s="27">
        <v>28.8</v>
      </c>
      <c r="I23" s="27">
        <v>15.7</v>
      </c>
      <c r="J23" s="27">
        <v>5.0999999999999996</v>
      </c>
      <c r="K23" s="27">
        <v>0.9</v>
      </c>
      <c r="L23" s="27">
        <v>0.3</v>
      </c>
      <c r="M23" s="27">
        <v>0.1</v>
      </c>
      <c r="N23" s="27">
        <v>13.3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13</v>
      </c>
      <c r="F24" s="16">
        <v>515</v>
      </c>
      <c r="G24" s="16">
        <v>1486</v>
      </c>
      <c r="H24" s="16">
        <v>1187</v>
      </c>
      <c r="I24" s="16">
        <v>527</v>
      </c>
      <c r="J24" s="16">
        <v>116</v>
      </c>
      <c r="K24" s="16">
        <v>32</v>
      </c>
      <c r="L24" s="16">
        <v>7</v>
      </c>
      <c r="M24" s="16">
        <v>1</v>
      </c>
      <c r="N24" s="16">
        <v>622</v>
      </c>
    </row>
    <row r="25" spans="2:14" ht="15" customHeight="1" x14ac:dyDescent="0.15">
      <c r="B25" s="24"/>
      <c r="C25" s="84"/>
      <c r="D25" s="25">
        <v>100</v>
      </c>
      <c r="E25" s="26">
        <v>0.3</v>
      </c>
      <c r="F25" s="27">
        <v>11.4</v>
      </c>
      <c r="G25" s="27">
        <v>33</v>
      </c>
      <c r="H25" s="27">
        <v>26.3</v>
      </c>
      <c r="I25" s="27">
        <v>11.7</v>
      </c>
      <c r="J25" s="27">
        <v>2.6</v>
      </c>
      <c r="K25" s="27">
        <v>0.7</v>
      </c>
      <c r="L25" s="27">
        <v>0.2</v>
      </c>
      <c r="M25" s="27">
        <v>0</v>
      </c>
      <c r="N25" s="27">
        <v>13.8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34</v>
      </c>
      <c r="F26" s="16">
        <v>697</v>
      </c>
      <c r="G26" s="16">
        <v>1585</v>
      </c>
      <c r="H26" s="16">
        <v>989</v>
      </c>
      <c r="I26" s="16">
        <v>365</v>
      </c>
      <c r="J26" s="16">
        <v>75</v>
      </c>
      <c r="K26" s="16">
        <v>7</v>
      </c>
      <c r="L26" s="16">
        <v>2</v>
      </c>
      <c r="M26" s="16">
        <v>1</v>
      </c>
      <c r="N26" s="16">
        <v>683</v>
      </c>
    </row>
    <row r="27" spans="2:14" ht="15" customHeight="1" x14ac:dyDescent="0.15">
      <c r="B27" s="28"/>
      <c r="C27" s="85"/>
      <c r="D27" s="17">
        <v>100</v>
      </c>
      <c r="E27" s="18">
        <v>0.8</v>
      </c>
      <c r="F27" s="19">
        <v>15.7</v>
      </c>
      <c r="G27" s="19">
        <v>35.700000000000003</v>
      </c>
      <c r="H27" s="19">
        <v>22.3</v>
      </c>
      <c r="I27" s="19">
        <v>8.1999999999999993</v>
      </c>
      <c r="J27" s="19">
        <v>1.7</v>
      </c>
      <c r="K27" s="19">
        <v>0.2</v>
      </c>
      <c r="L27" s="19">
        <v>0</v>
      </c>
      <c r="M27" s="19">
        <v>0</v>
      </c>
      <c r="N27" s="19">
        <v>15.4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24</v>
      </c>
      <c r="F28" s="16">
        <v>679</v>
      </c>
      <c r="G28" s="16">
        <v>1865</v>
      </c>
      <c r="H28" s="16">
        <v>1499</v>
      </c>
      <c r="I28" s="16">
        <v>704</v>
      </c>
      <c r="J28" s="16">
        <v>174</v>
      </c>
      <c r="K28" s="16">
        <v>42</v>
      </c>
      <c r="L28" s="16">
        <v>10</v>
      </c>
      <c r="M28" s="16">
        <v>4</v>
      </c>
      <c r="N28" s="16">
        <v>665</v>
      </c>
    </row>
    <row r="29" spans="2:14" ht="15" customHeight="1" x14ac:dyDescent="0.15">
      <c r="B29" s="24"/>
      <c r="C29" s="84"/>
      <c r="D29" s="25">
        <v>100</v>
      </c>
      <c r="E29" s="26">
        <v>0.4</v>
      </c>
      <c r="F29" s="27">
        <v>12</v>
      </c>
      <c r="G29" s="27">
        <v>32.9</v>
      </c>
      <c r="H29" s="27">
        <v>26.5</v>
      </c>
      <c r="I29" s="27">
        <v>12.4</v>
      </c>
      <c r="J29" s="27">
        <v>3.1</v>
      </c>
      <c r="K29" s="27">
        <v>0.7</v>
      </c>
      <c r="L29" s="27">
        <v>0.2</v>
      </c>
      <c r="M29" s="27">
        <v>0.1</v>
      </c>
      <c r="N29" s="27">
        <v>11.7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8</v>
      </c>
      <c r="F30" s="16">
        <v>288</v>
      </c>
      <c r="G30" s="16">
        <v>1028</v>
      </c>
      <c r="H30" s="16">
        <v>1139</v>
      </c>
      <c r="I30" s="16">
        <v>654</v>
      </c>
      <c r="J30" s="16">
        <v>261</v>
      </c>
      <c r="K30" s="16">
        <v>52</v>
      </c>
      <c r="L30" s="16">
        <v>9</v>
      </c>
      <c r="M30" s="16">
        <v>1</v>
      </c>
      <c r="N30" s="16">
        <v>484</v>
      </c>
    </row>
    <row r="31" spans="2:14" ht="15" customHeight="1" x14ac:dyDescent="0.15">
      <c r="B31" s="24"/>
      <c r="C31" s="84"/>
      <c r="D31" s="25">
        <v>100</v>
      </c>
      <c r="E31" s="26">
        <v>0.2</v>
      </c>
      <c r="F31" s="27">
        <v>7.3</v>
      </c>
      <c r="G31" s="27">
        <v>26.2</v>
      </c>
      <c r="H31" s="27">
        <v>29</v>
      </c>
      <c r="I31" s="27">
        <v>16.7</v>
      </c>
      <c r="J31" s="27">
        <v>6.7</v>
      </c>
      <c r="K31" s="27">
        <v>1.3</v>
      </c>
      <c r="L31" s="27">
        <v>0.2</v>
      </c>
      <c r="M31" s="27">
        <v>0</v>
      </c>
      <c r="N31" s="27">
        <v>12.3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17</v>
      </c>
      <c r="G32" s="31">
        <v>65</v>
      </c>
      <c r="H32" s="31">
        <v>84</v>
      </c>
      <c r="I32" s="31">
        <v>65</v>
      </c>
      <c r="J32" s="31">
        <v>25</v>
      </c>
      <c r="K32" s="31">
        <v>5</v>
      </c>
      <c r="L32" s="31">
        <v>5</v>
      </c>
      <c r="M32" s="31">
        <v>3</v>
      </c>
      <c r="N32" s="31">
        <v>37</v>
      </c>
    </row>
    <row r="33" spans="2:14" ht="15" customHeight="1" x14ac:dyDescent="0.15">
      <c r="B33" s="24"/>
      <c r="C33" s="84"/>
      <c r="D33" s="25">
        <v>100</v>
      </c>
      <c r="E33" s="26">
        <v>0</v>
      </c>
      <c r="F33" s="27">
        <v>5.6</v>
      </c>
      <c r="G33" s="27">
        <v>21.2</v>
      </c>
      <c r="H33" s="27">
        <v>27.5</v>
      </c>
      <c r="I33" s="27">
        <v>21.2</v>
      </c>
      <c r="J33" s="27">
        <v>8.1999999999999993</v>
      </c>
      <c r="K33" s="27">
        <v>1.6</v>
      </c>
      <c r="L33" s="27">
        <v>1.6</v>
      </c>
      <c r="M33" s="27">
        <v>1</v>
      </c>
      <c r="N33" s="27">
        <v>12.1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17</v>
      </c>
      <c r="F34" s="16">
        <v>387</v>
      </c>
      <c r="G34" s="16">
        <v>1017</v>
      </c>
      <c r="H34" s="16">
        <v>736</v>
      </c>
      <c r="I34" s="16">
        <v>360</v>
      </c>
      <c r="J34" s="16">
        <v>88</v>
      </c>
      <c r="K34" s="16">
        <v>26</v>
      </c>
      <c r="L34" s="16">
        <v>5</v>
      </c>
      <c r="M34" s="16">
        <v>1</v>
      </c>
      <c r="N34" s="16">
        <v>405</v>
      </c>
    </row>
    <row r="35" spans="2:14" ht="15" customHeight="1" x14ac:dyDescent="0.15">
      <c r="B35" s="24"/>
      <c r="C35" s="84"/>
      <c r="D35" s="25">
        <v>100</v>
      </c>
      <c r="E35" s="26">
        <v>0.6</v>
      </c>
      <c r="F35" s="27">
        <v>12.7</v>
      </c>
      <c r="G35" s="27">
        <v>33.4</v>
      </c>
      <c r="H35" s="27">
        <v>24.2</v>
      </c>
      <c r="I35" s="27">
        <v>11.8</v>
      </c>
      <c r="J35" s="27">
        <v>2.9</v>
      </c>
      <c r="K35" s="27">
        <v>0.9</v>
      </c>
      <c r="L35" s="27">
        <v>0.2</v>
      </c>
      <c r="M35" s="27">
        <v>0</v>
      </c>
      <c r="N35" s="27">
        <v>13.3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18</v>
      </c>
      <c r="F36" s="16">
        <v>339</v>
      </c>
      <c r="G36" s="16">
        <v>758</v>
      </c>
      <c r="H36" s="16">
        <v>559</v>
      </c>
      <c r="I36" s="16">
        <v>278</v>
      </c>
      <c r="J36" s="16">
        <v>94</v>
      </c>
      <c r="K36" s="16">
        <v>22</v>
      </c>
      <c r="L36" s="16">
        <v>5</v>
      </c>
      <c r="M36" s="16">
        <v>2</v>
      </c>
      <c r="N36" s="16">
        <v>334</v>
      </c>
    </row>
    <row r="37" spans="2:14" ht="15" customHeight="1" x14ac:dyDescent="0.15">
      <c r="B37" s="33"/>
      <c r="C37" s="82"/>
      <c r="D37" s="34">
        <v>100</v>
      </c>
      <c r="E37" s="35">
        <v>0.7</v>
      </c>
      <c r="F37" s="36">
        <v>14.1</v>
      </c>
      <c r="G37" s="36">
        <v>31.5</v>
      </c>
      <c r="H37" s="36">
        <v>23.2</v>
      </c>
      <c r="I37" s="36">
        <v>11.5</v>
      </c>
      <c r="J37" s="36">
        <v>3.9</v>
      </c>
      <c r="K37" s="36">
        <v>0.9</v>
      </c>
      <c r="L37" s="36">
        <v>0.2</v>
      </c>
      <c r="M37" s="36">
        <v>0.1</v>
      </c>
      <c r="N37" s="36">
        <v>13.9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1</v>
      </c>
      <c r="F38" s="23">
        <v>93</v>
      </c>
      <c r="G38" s="23">
        <v>390</v>
      </c>
      <c r="H38" s="23">
        <v>384</v>
      </c>
      <c r="I38" s="23">
        <v>201</v>
      </c>
      <c r="J38" s="23">
        <v>56</v>
      </c>
      <c r="K38" s="23">
        <v>15</v>
      </c>
      <c r="L38" s="23">
        <v>2</v>
      </c>
      <c r="M38" s="23">
        <v>0</v>
      </c>
      <c r="N38" s="23">
        <v>116</v>
      </c>
    </row>
    <row r="39" spans="2:14" ht="15" customHeight="1" x14ac:dyDescent="0.15">
      <c r="B39" s="24"/>
      <c r="C39" s="89"/>
      <c r="D39" s="25">
        <v>100</v>
      </c>
      <c r="E39" s="26">
        <v>0.1</v>
      </c>
      <c r="F39" s="27">
        <v>7.4</v>
      </c>
      <c r="G39" s="27">
        <v>31</v>
      </c>
      <c r="H39" s="27">
        <v>30.5</v>
      </c>
      <c r="I39" s="27">
        <v>16</v>
      </c>
      <c r="J39" s="27">
        <v>4.5</v>
      </c>
      <c r="K39" s="27">
        <v>1.2</v>
      </c>
      <c r="L39" s="27">
        <v>0.2</v>
      </c>
      <c r="M39" s="27">
        <v>0</v>
      </c>
      <c r="N39" s="27">
        <v>9.1999999999999993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3</v>
      </c>
      <c r="F40" s="16">
        <v>120</v>
      </c>
      <c r="G40" s="16">
        <v>417</v>
      </c>
      <c r="H40" s="16">
        <v>373</v>
      </c>
      <c r="I40" s="16">
        <v>185</v>
      </c>
      <c r="J40" s="16">
        <v>71</v>
      </c>
      <c r="K40" s="16">
        <v>22</v>
      </c>
      <c r="L40" s="16">
        <v>5</v>
      </c>
      <c r="M40" s="16">
        <v>0</v>
      </c>
      <c r="N40" s="16">
        <v>163</v>
      </c>
    </row>
    <row r="41" spans="2:14" ht="15" customHeight="1" x14ac:dyDescent="0.15">
      <c r="B41" s="24"/>
      <c r="C41" s="89"/>
      <c r="D41" s="25">
        <v>100</v>
      </c>
      <c r="E41" s="26">
        <v>0.2</v>
      </c>
      <c r="F41" s="27">
        <v>8.8000000000000007</v>
      </c>
      <c r="G41" s="27">
        <v>30.7</v>
      </c>
      <c r="H41" s="27">
        <v>27.4</v>
      </c>
      <c r="I41" s="27">
        <v>13.6</v>
      </c>
      <c r="J41" s="27">
        <v>5.2</v>
      </c>
      <c r="K41" s="27">
        <v>1.6</v>
      </c>
      <c r="L41" s="27">
        <v>0.4</v>
      </c>
      <c r="M41" s="27">
        <v>0</v>
      </c>
      <c r="N41" s="27">
        <v>12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66</v>
      </c>
      <c r="F42" s="16">
        <v>1489</v>
      </c>
      <c r="G42" s="16">
        <v>3894</v>
      </c>
      <c r="H42" s="16">
        <v>3223</v>
      </c>
      <c r="I42" s="16">
        <v>1656</v>
      </c>
      <c r="J42" s="16">
        <v>517</v>
      </c>
      <c r="K42" s="16">
        <v>111</v>
      </c>
      <c r="L42" s="16">
        <v>26</v>
      </c>
      <c r="M42" s="16">
        <v>11</v>
      </c>
      <c r="N42" s="16">
        <v>1643</v>
      </c>
    </row>
    <row r="43" spans="2:14" ht="15" customHeight="1" x14ac:dyDescent="0.15">
      <c r="B43" s="28"/>
      <c r="C43" s="91"/>
      <c r="D43" s="17">
        <v>100</v>
      </c>
      <c r="E43" s="18">
        <v>0.5</v>
      </c>
      <c r="F43" s="19">
        <v>11.8</v>
      </c>
      <c r="G43" s="19">
        <v>30.8</v>
      </c>
      <c r="H43" s="19">
        <v>25.5</v>
      </c>
      <c r="I43" s="19">
        <v>13.1</v>
      </c>
      <c r="J43" s="19">
        <v>4.0999999999999996</v>
      </c>
      <c r="K43" s="19">
        <v>0.9</v>
      </c>
      <c r="L43" s="19">
        <v>0.2</v>
      </c>
      <c r="M43" s="19">
        <v>0.1</v>
      </c>
      <c r="N43" s="19">
        <v>13</v>
      </c>
    </row>
    <row r="44" spans="2:14" ht="15" customHeight="1" x14ac:dyDescent="0.15">
      <c r="B44" s="20" t="s">
        <v>70</v>
      </c>
      <c r="C44" s="88" t="s">
        <v>467</v>
      </c>
      <c r="D44" s="21">
        <v>567</v>
      </c>
      <c r="E44" s="22">
        <v>1</v>
      </c>
      <c r="F44" s="23">
        <v>48</v>
      </c>
      <c r="G44" s="23">
        <v>167</v>
      </c>
      <c r="H44" s="23">
        <v>149</v>
      </c>
      <c r="I44" s="23">
        <v>97</v>
      </c>
      <c r="J44" s="23">
        <v>22</v>
      </c>
      <c r="K44" s="23">
        <v>4</v>
      </c>
      <c r="L44" s="23">
        <v>0</v>
      </c>
      <c r="M44" s="23">
        <v>1</v>
      </c>
      <c r="N44" s="23">
        <v>78</v>
      </c>
    </row>
    <row r="45" spans="2:14" ht="15" customHeight="1" x14ac:dyDescent="0.15">
      <c r="B45" s="24"/>
      <c r="C45" s="89"/>
      <c r="D45" s="25">
        <v>100</v>
      </c>
      <c r="E45" s="26">
        <v>0.2</v>
      </c>
      <c r="F45" s="27">
        <v>8.5</v>
      </c>
      <c r="G45" s="27">
        <v>29.5</v>
      </c>
      <c r="H45" s="27">
        <v>26.3</v>
      </c>
      <c r="I45" s="27">
        <v>17.100000000000001</v>
      </c>
      <c r="J45" s="27">
        <v>3.9</v>
      </c>
      <c r="K45" s="27">
        <v>0.7</v>
      </c>
      <c r="L45" s="27">
        <v>0</v>
      </c>
      <c r="M45" s="27">
        <v>0.2</v>
      </c>
      <c r="N45" s="27">
        <v>13.8</v>
      </c>
    </row>
    <row r="46" spans="2:14" ht="15" customHeight="1" x14ac:dyDescent="0.15">
      <c r="B46" s="24"/>
      <c r="C46" s="86" t="s">
        <v>480</v>
      </c>
      <c r="D46" s="14">
        <v>8280</v>
      </c>
      <c r="E46" s="15">
        <v>29</v>
      </c>
      <c r="F46" s="16">
        <v>888</v>
      </c>
      <c r="G46" s="16">
        <v>2538</v>
      </c>
      <c r="H46" s="16">
        <v>2253</v>
      </c>
      <c r="I46" s="16">
        <v>1126</v>
      </c>
      <c r="J46" s="16">
        <v>354</v>
      </c>
      <c r="K46" s="16">
        <v>77</v>
      </c>
      <c r="L46" s="16">
        <v>14</v>
      </c>
      <c r="M46" s="16">
        <v>6</v>
      </c>
      <c r="N46" s="16">
        <v>995</v>
      </c>
    </row>
    <row r="47" spans="2:14" ht="15" customHeight="1" x14ac:dyDescent="0.15">
      <c r="B47" s="24"/>
      <c r="C47" s="89"/>
      <c r="D47" s="25">
        <v>100</v>
      </c>
      <c r="E47" s="26">
        <v>0.4</v>
      </c>
      <c r="F47" s="27">
        <v>10.7</v>
      </c>
      <c r="G47" s="27">
        <v>30.7</v>
      </c>
      <c r="H47" s="27">
        <v>27.2</v>
      </c>
      <c r="I47" s="27">
        <v>13.6</v>
      </c>
      <c r="J47" s="27">
        <v>4.3</v>
      </c>
      <c r="K47" s="27">
        <v>0.9</v>
      </c>
      <c r="L47" s="27">
        <v>0.2</v>
      </c>
      <c r="M47" s="27">
        <v>0.1</v>
      </c>
      <c r="N47" s="27">
        <v>12</v>
      </c>
    </row>
    <row r="48" spans="2:14" ht="15" customHeight="1" x14ac:dyDescent="0.15">
      <c r="B48" s="24"/>
      <c r="C48" s="86" t="s">
        <v>484</v>
      </c>
      <c r="D48" s="14">
        <v>4863</v>
      </c>
      <c r="E48" s="15">
        <v>29</v>
      </c>
      <c r="F48" s="16">
        <v>583</v>
      </c>
      <c r="G48" s="16">
        <v>1496</v>
      </c>
      <c r="H48" s="16">
        <v>1226</v>
      </c>
      <c r="I48" s="16">
        <v>650</v>
      </c>
      <c r="J48" s="16">
        <v>201</v>
      </c>
      <c r="K48" s="16">
        <v>55</v>
      </c>
      <c r="L48" s="16">
        <v>11</v>
      </c>
      <c r="M48" s="16">
        <v>3</v>
      </c>
      <c r="N48" s="16">
        <v>609</v>
      </c>
    </row>
    <row r="49" spans="2:14" ht="15" customHeight="1" x14ac:dyDescent="0.15">
      <c r="B49" s="24"/>
      <c r="C49" s="89"/>
      <c r="D49" s="25">
        <v>100</v>
      </c>
      <c r="E49" s="26">
        <v>0.6</v>
      </c>
      <c r="F49" s="27">
        <v>12</v>
      </c>
      <c r="G49" s="27">
        <v>30.8</v>
      </c>
      <c r="H49" s="27">
        <v>25.2</v>
      </c>
      <c r="I49" s="27">
        <v>13.4</v>
      </c>
      <c r="J49" s="27">
        <v>4.0999999999999996</v>
      </c>
      <c r="K49" s="27">
        <v>1.1000000000000001</v>
      </c>
      <c r="L49" s="27">
        <v>0.2</v>
      </c>
      <c r="M49" s="27">
        <v>0.1</v>
      </c>
      <c r="N49" s="27">
        <v>12.5</v>
      </c>
    </row>
    <row r="50" spans="2:14" ht="15" customHeight="1" x14ac:dyDescent="0.15">
      <c r="B50" s="24"/>
      <c r="C50" s="86" t="s">
        <v>461</v>
      </c>
      <c r="D50" s="14">
        <v>1583</v>
      </c>
      <c r="E50" s="15">
        <v>11</v>
      </c>
      <c r="F50" s="16">
        <v>185</v>
      </c>
      <c r="G50" s="16">
        <v>516</v>
      </c>
      <c r="H50" s="16">
        <v>382</v>
      </c>
      <c r="I50" s="16">
        <v>199</v>
      </c>
      <c r="J50" s="16">
        <v>64</v>
      </c>
      <c r="K50" s="16">
        <v>13</v>
      </c>
      <c r="L50" s="16">
        <v>9</v>
      </c>
      <c r="M50" s="16">
        <v>0</v>
      </c>
      <c r="N50" s="16">
        <v>204</v>
      </c>
    </row>
    <row r="51" spans="2:14" ht="15" customHeight="1" x14ac:dyDescent="0.15">
      <c r="B51" s="28"/>
      <c r="C51" s="91"/>
      <c r="D51" s="17">
        <v>100</v>
      </c>
      <c r="E51" s="18">
        <v>0.7</v>
      </c>
      <c r="F51" s="19">
        <v>11.7</v>
      </c>
      <c r="G51" s="19">
        <v>32.6</v>
      </c>
      <c r="H51" s="19">
        <v>24.1</v>
      </c>
      <c r="I51" s="19">
        <v>12.6</v>
      </c>
      <c r="J51" s="19">
        <v>4</v>
      </c>
      <c r="K51" s="19">
        <v>0.8</v>
      </c>
      <c r="L51" s="19">
        <v>0.6</v>
      </c>
      <c r="M51" s="19">
        <v>0</v>
      </c>
      <c r="N51" s="19">
        <v>12.9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7</v>
      </c>
      <c r="F52" s="23">
        <v>283</v>
      </c>
      <c r="G52" s="23">
        <v>876</v>
      </c>
      <c r="H52" s="23">
        <v>773</v>
      </c>
      <c r="I52" s="23">
        <v>443</v>
      </c>
      <c r="J52" s="23">
        <v>149</v>
      </c>
      <c r="K52" s="23">
        <v>39</v>
      </c>
      <c r="L52" s="23">
        <v>9</v>
      </c>
      <c r="M52" s="23">
        <v>2</v>
      </c>
      <c r="N52" s="23">
        <v>400</v>
      </c>
    </row>
    <row r="53" spans="2:14" ht="15" customHeight="1" x14ac:dyDescent="0.15">
      <c r="B53" s="24"/>
      <c r="C53" s="84"/>
      <c r="D53" s="25">
        <v>100</v>
      </c>
      <c r="E53" s="26">
        <v>0.2</v>
      </c>
      <c r="F53" s="27">
        <v>9.5</v>
      </c>
      <c r="G53" s="27">
        <v>29.4</v>
      </c>
      <c r="H53" s="27">
        <v>25.9</v>
      </c>
      <c r="I53" s="27">
        <v>14.9</v>
      </c>
      <c r="J53" s="27">
        <v>5</v>
      </c>
      <c r="K53" s="27">
        <v>1.3</v>
      </c>
      <c r="L53" s="27">
        <v>0.3</v>
      </c>
      <c r="M53" s="27">
        <v>0.1</v>
      </c>
      <c r="N53" s="27">
        <v>13.4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6</v>
      </c>
      <c r="F54" s="31">
        <v>253</v>
      </c>
      <c r="G54" s="31">
        <v>622</v>
      </c>
      <c r="H54" s="31">
        <v>579</v>
      </c>
      <c r="I54" s="31">
        <v>243</v>
      </c>
      <c r="J54" s="31">
        <v>75</v>
      </c>
      <c r="K54" s="31">
        <v>14</v>
      </c>
      <c r="L54" s="31">
        <v>4</v>
      </c>
      <c r="M54" s="31">
        <v>0</v>
      </c>
      <c r="N54" s="31">
        <v>150</v>
      </c>
    </row>
    <row r="55" spans="2:14" ht="15" customHeight="1" x14ac:dyDescent="0.15">
      <c r="B55" s="24"/>
      <c r="C55" s="84"/>
      <c r="D55" s="25">
        <v>100</v>
      </c>
      <c r="E55" s="26">
        <v>0.3</v>
      </c>
      <c r="F55" s="27">
        <v>13</v>
      </c>
      <c r="G55" s="27">
        <v>32</v>
      </c>
      <c r="H55" s="27">
        <v>29.8</v>
      </c>
      <c r="I55" s="27">
        <v>12.5</v>
      </c>
      <c r="J55" s="27">
        <v>3.9</v>
      </c>
      <c r="K55" s="27">
        <v>0.7</v>
      </c>
      <c r="L55" s="27">
        <v>0.2</v>
      </c>
      <c r="M55" s="27">
        <v>0</v>
      </c>
      <c r="N55" s="27">
        <v>7.7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2</v>
      </c>
      <c r="F56" s="16">
        <v>110</v>
      </c>
      <c r="G56" s="16">
        <v>266</v>
      </c>
      <c r="H56" s="16">
        <v>209</v>
      </c>
      <c r="I56" s="16">
        <v>99</v>
      </c>
      <c r="J56" s="16">
        <v>25</v>
      </c>
      <c r="K56" s="16">
        <v>10</v>
      </c>
      <c r="L56" s="16">
        <v>0</v>
      </c>
      <c r="M56" s="16">
        <v>3</v>
      </c>
      <c r="N56" s="16">
        <v>130</v>
      </c>
    </row>
    <row r="57" spans="2:14" ht="15" customHeight="1" x14ac:dyDescent="0.15">
      <c r="B57" s="24"/>
      <c r="C57" s="84"/>
      <c r="D57" s="25">
        <v>100</v>
      </c>
      <c r="E57" s="26">
        <v>0.2</v>
      </c>
      <c r="F57" s="27">
        <v>12.9</v>
      </c>
      <c r="G57" s="27">
        <v>31.1</v>
      </c>
      <c r="H57" s="27">
        <v>24.5</v>
      </c>
      <c r="I57" s="27">
        <v>11.6</v>
      </c>
      <c r="J57" s="27">
        <v>2.9</v>
      </c>
      <c r="K57" s="27">
        <v>1.2</v>
      </c>
      <c r="L57" s="27">
        <v>0</v>
      </c>
      <c r="M57" s="27">
        <v>0.4</v>
      </c>
      <c r="N57" s="27">
        <v>15.2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7</v>
      </c>
      <c r="F58" s="16">
        <v>142</v>
      </c>
      <c r="G58" s="16">
        <v>403</v>
      </c>
      <c r="H58" s="16">
        <v>356</v>
      </c>
      <c r="I58" s="16">
        <v>171</v>
      </c>
      <c r="J58" s="16">
        <v>43</v>
      </c>
      <c r="K58" s="16">
        <v>15</v>
      </c>
      <c r="L58" s="16">
        <v>2</v>
      </c>
      <c r="M58" s="16">
        <v>2</v>
      </c>
      <c r="N58" s="16">
        <v>170</v>
      </c>
    </row>
    <row r="59" spans="2:14" ht="15" customHeight="1" x14ac:dyDescent="0.15">
      <c r="B59" s="24"/>
      <c r="C59" s="84"/>
      <c r="D59" s="25">
        <v>100</v>
      </c>
      <c r="E59" s="26">
        <v>0.5</v>
      </c>
      <c r="F59" s="27">
        <v>10.8</v>
      </c>
      <c r="G59" s="27">
        <v>30.7</v>
      </c>
      <c r="H59" s="27">
        <v>27.2</v>
      </c>
      <c r="I59" s="27">
        <v>13</v>
      </c>
      <c r="J59" s="27">
        <v>3.3</v>
      </c>
      <c r="K59" s="27">
        <v>1.1000000000000001</v>
      </c>
      <c r="L59" s="27">
        <v>0.2</v>
      </c>
      <c r="M59" s="27">
        <v>0.2</v>
      </c>
      <c r="N59" s="27">
        <v>13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8</v>
      </c>
      <c r="F60" s="16">
        <v>168</v>
      </c>
      <c r="G60" s="16">
        <v>569</v>
      </c>
      <c r="H60" s="16">
        <v>444</v>
      </c>
      <c r="I60" s="16">
        <v>214</v>
      </c>
      <c r="J60" s="16">
        <v>81</v>
      </c>
      <c r="K60" s="16">
        <v>18</v>
      </c>
      <c r="L60" s="16">
        <v>3</v>
      </c>
      <c r="M60" s="16">
        <v>0</v>
      </c>
      <c r="N60" s="16">
        <v>278</v>
      </c>
    </row>
    <row r="61" spans="2:14" ht="15" customHeight="1" x14ac:dyDescent="0.15">
      <c r="B61" s="24"/>
      <c r="C61" s="84"/>
      <c r="D61" s="25">
        <v>100</v>
      </c>
      <c r="E61" s="26">
        <v>0.4</v>
      </c>
      <c r="F61" s="27">
        <v>9.4</v>
      </c>
      <c r="G61" s="27">
        <v>31.9</v>
      </c>
      <c r="H61" s="27">
        <v>24.9</v>
      </c>
      <c r="I61" s="27">
        <v>12</v>
      </c>
      <c r="J61" s="27">
        <v>4.5</v>
      </c>
      <c r="K61" s="27">
        <v>1</v>
      </c>
      <c r="L61" s="27">
        <v>0.2</v>
      </c>
      <c r="M61" s="27">
        <v>0</v>
      </c>
      <c r="N61" s="27">
        <v>15.6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6</v>
      </c>
      <c r="F62" s="16">
        <v>135</v>
      </c>
      <c r="G62" s="16">
        <v>369</v>
      </c>
      <c r="H62" s="16">
        <v>321</v>
      </c>
      <c r="I62" s="16">
        <v>186</v>
      </c>
      <c r="J62" s="16">
        <v>52</v>
      </c>
      <c r="K62" s="16">
        <v>5</v>
      </c>
      <c r="L62" s="16">
        <v>3</v>
      </c>
      <c r="M62" s="16">
        <v>1</v>
      </c>
      <c r="N62" s="16">
        <v>156</v>
      </c>
    </row>
    <row r="63" spans="2:14" ht="15" customHeight="1" x14ac:dyDescent="0.15">
      <c r="B63" s="24"/>
      <c r="C63" s="84"/>
      <c r="D63" s="25">
        <v>100</v>
      </c>
      <c r="E63" s="26">
        <v>0.5</v>
      </c>
      <c r="F63" s="27">
        <v>10.9</v>
      </c>
      <c r="G63" s="27">
        <v>29.9</v>
      </c>
      <c r="H63" s="27">
        <v>26</v>
      </c>
      <c r="I63" s="27">
        <v>15.1</v>
      </c>
      <c r="J63" s="27">
        <v>4.2</v>
      </c>
      <c r="K63" s="27">
        <v>0.4</v>
      </c>
      <c r="L63" s="27">
        <v>0.2</v>
      </c>
      <c r="M63" s="27">
        <v>0.1</v>
      </c>
      <c r="N63" s="27">
        <v>12.6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9</v>
      </c>
      <c r="F64" s="16">
        <v>241</v>
      </c>
      <c r="G64" s="16">
        <v>684</v>
      </c>
      <c r="H64" s="16">
        <v>585</v>
      </c>
      <c r="I64" s="16">
        <v>271</v>
      </c>
      <c r="J64" s="16">
        <v>100</v>
      </c>
      <c r="K64" s="16">
        <v>16</v>
      </c>
      <c r="L64" s="16">
        <v>5</v>
      </c>
      <c r="M64" s="16">
        <v>1</v>
      </c>
      <c r="N64" s="16">
        <v>341</v>
      </c>
    </row>
    <row r="65" spans="2:14" ht="15" customHeight="1" x14ac:dyDescent="0.15">
      <c r="B65" s="24"/>
      <c r="C65" s="84"/>
      <c r="D65" s="25">
        <v>100</v>
      </c>
      <c r="E65" s="26">
        <v>0.4</v>
      </c>
      <c r="F65" s="27">
        <v>10.7</v>
      </c>
      <c r="G65" s="27">
        <v>30.4</v>
      </c>
      <c r="H65" s="27">
        <v>26</v>
      </c>
      <c r="I65" s="27">
        <v>12</v>
      </c>
      <c r="J65" s="27">
        <v>4.4000000000000004</v>
      </c>
      <c r="K65" s="27">
        <v>0.7</v>
      </c>
      <c r="L65" s="27">
        <v>0.2</v>
      </c>
      <c r="M65" s="27">
        <v>0</v>
      </c>
      <c r="N65" s="27">
        <v>15.1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4</v>
      </c>
      <c r="F66" s="16">
        <v>146</v>
      </c>
      <c r="G66" s="16">
        <v>342</v>
      </c>
      <c r="H66" s="16">
        <v>290</v>
      </c>
      <c r="I66" s="16">
        <v>162</v>
      </c>
      <c r="J66" s="16">
        <v>45</v>
      </c>
      <c r="K66" s="16">
        <v>8</v>
      </c>
      <c r="L66" s="16">
        <v>0</v>
      </c>
      <c r="M66" s="16">
        <v>0</v>
      </c>
      <c r="N66" s="16">
        <v>212</v>
      </c>
    </row>
    <row r="67" spans="2:14" ht="15" customHeight="1" x14ac:dyDescent="0.15">
      <c r="B67" s="24"/>
      <c r="C67" s="84"/>
      <c r="D67" s="25">
        <v>100</v>
      </c>
      <c r="E67" s="26">
        <v>0.3</v>
      </c>
      <c r="F67" s="27">
        <v>12.1</v>
      </c>
      <c r="G67" s="27">
        <v>28.3</v>
      </c>
      <c r="H67" s="27">
        <v>24</v>
      </c>
      <c r="I67" s="27">
        <v>13.4</v>
      </c>
      <c r="J67" s="27">
        <v>3.7</v>
      </c>
      <c r="K67" s="27">
        <v>0.7</v>
      </c>
      <c r="L67" s="27">
        <v>0</v>
      </c>
      <c r="M67" s="27">
        <v>0</v>
      </c>
      <c r="N67" s="27">
        <v>17.5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22</v>
      </c>
      <c r="F68" s="16">
        <v>267</v>
      </c>
      <c r="G68" s="16">
        <v>694</v>
      </c>
      <c r="H68" s="16">
        <v>542</v>
      </c>
      <c r="I68" s="16">
        <v>321</v>
      </c>
      <c r="J68" s="16">
        <v>94</v>
      </c>
      <c r="K68" s="16">
        <v>27</v>
      </c>
      <c r="L68" s="16">
        <v>8</v>
      </c>
      <c r="M68" s="16">
        <v>2</v>
      </c>
      <c r="N68" s="16">
        <v>374</v>
      </c>
    </row>
    <row r="69" spans="2:14" ht="15" customHeight="1" x14ac:dyDescent="0.15">
      <c r="B69" s="28"/>
      <c r="C69" s="85"/>
      <c r="D69" s="17">
        <v>100</v>
      </c>
      <c r="E69" s="18">
        <v>0.9</v>
      </c>
      <c r="F69" s="19">
        <v>11.4</v>
      </c>
      <c r="G69" s="19">
        <v>29.5</v>
      </c>
      <c r="H69" s="19">
        <v>23.1</v>
      </c>
      <c r="I69" s="19">
        <v>13.7</v>
      </c>
      <c r="J69" s="19">
        <v>4</v>
      </c>
      <c r="K69" s="19">
        <v>1.1000000000000001</v>
      </c>
      <c r="L69" s="19">
        <v>0.3</v>
      </c>
      <c r="M69" s="19">
        <v>0.1</v>
      </c>
      <c r="N69" s="19">
        <v>15.9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7</v>
      </c>
      <c r="F70" s="23">
        <v>233</v>
      </c>
      <c r="G70" s="23">
        <v>887</v>
      </c>
      <c r="H70" s="23">
        <v>785</v>
      </c>
      <c r="I70" s="23">
        <v>398</v>
      </c>
      <c r="J70" s="23">
        <v>122</v>
      </c>
      <c r="K70" s="23">
        <v>33</v>
      </c>
      <c r="L70" s="23">
        <v>5</v>
      </c>
      <c r="M70" s="23">
        <v>1</v>
      </c>
      <c r="N70" s="23">
        <v>279</v>
      </c>
    </row>
    <row r="71" spans="2:14" ht="15" customHeight="1" x14ac:dyDescent="0.15">
      <c r="B71" s="24"/>
      <c r="C71" s="89"/>
      <c r="D71" s="25">
        <v>100</v>
      </c>
      <c r="E71" s="26">
        <v>0.3</v>
      </c>
      <c r="F71" s="27">
        <v>8.5</v>
      </c>
      <c r="G71" s="27">
        <v>32.299999999999997</v>
      </c>
      <c r="H71" s="27">
        <v>28.5</v>
      </c>
      <c r="I71" s="27">
        <v>14.5</v>
      </c>
      <c r="J71" s="27">
        <v>4.4000000000000004</v>
      </c>
      <c r="K71" s="27">
        <v>1.2</v>
      </c>
      <c r="L71" s="27">
        <v>0.2</v>
      </c>
      <c r="M71" s="27">
        <v>0</v>
      </c>
      <c r="N71" s="27">
        <v>10.1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11</v>
      </c>
      <c r="F72" s="16">
        <v>332</v>
      </c>
      <c r="G72" s="16">
        <v>920</v>
      </c>
      <c r="H72" s="16">
        <v>846</v>
      </c>
      <c r="I72" s="16">
        <v>430</v>
      </c>
      <c r="J72" s="16">
        <v>136</v>
      </c>
      <c r="K72" s="16">
        <v>28</v>
      </c>
      <c r="L72" s="16">
        <v>6</v>
      </c>
      <c r="M72" s="16">
        <v>3</v>
      </c>
      <c r="N72" s="16">
        <v>288</v>
      </c>
    </row>
    <row r="73" spans="2:14" ht="15" customHeight="1" x14ac:dyDescent="0.15">
      <c r="B73" s="24"/>
      <c r="C73" s="89"/>
      <c r="D73" s="25">
        <v>100</v>
      </c>
      <c r="E73" s="26">
        <v>0.4</v>
      </c>
      <c r="F73" s="27">
        <v>11.1</v>
      </c>
      <c r="G73" s="27">
        <v>30.7</v>
      </c>
      <c r="H73" s="27">
        <v>28.2</v>
      </c>
      <c r="I73" s="27">
        <v>14.3</v>
      </c>
      <c r="J73" s="27">
        <v>4.5</v>
      </c>
      <c r="K73" s="27">
        <v>0.9</v>
      </c>
      <c r="L73" s="27">
        <v>0.2</v>
      </c>
      <c r="M73" s="27">
        <v>0.1</v>
      </c>
      <c r="N73" s="27">
        <v>9.6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7</v>
      </c>
      <c r="F74" s="16">
        <v>426</v>
      </c>
      <c r="G74" s="16">
        <v>1161</v>
      </c>
      <c r="H74" s="16">
        <v>1007</v>
      </c>
      <c r="I74" s="16">
        <v>487</v>
      </c>
      <c r="J74" s="16">
        <v>146</v>
      </c>
      <c r="K74" s="16">
        <v>38</v>
      </c>
      <c r="L74" s="16">
        <v>8</v>
      </c>
      <c r="M74" s="16">
        <v>2</v>
      </c>
      <c r="N74" s="16">
        <v>559</v>
      </c>
    </row>
    <row r="75" spans="2:14" ht="15" customHeight="1" x14ac:dyDescent="0.15">
      <c r="B75" s="24"/>
      <c r="C75" s="89"/>
      <c r="D75" s="25">
        <v>100</v>
      </c>
      <c r="E75" s="26">
        <v>0.2</v>
      </c>
      <c r="F75" s="27">
        <v>11.1</v>
      </c>
      <c r="G75" s="27">
        <v>30.2</v>
      </c>
      <c r="H75" s="27">
        <v>26.2</v>
      </c>
      <c r="I75" s="27">
        <v>12.7</v>
      </c>
      <c r="J75" s="27">
        <v>3.8</v>
      </c>
      <c r="K75" s="27">
        <v>1</v>
      </c>
      <c r="L75" s="27">
        <v>0.2</v>
      </c>
      <c r="M75" s="27">
        <v>0.1</v>
      </c>
      <c r="N75" s="27">
        <v>14.6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8</v>
      </c>
      <c r="F76" s="16">
        <v>294</v>
      </c>
      <c r="G76" s="16">
        <v>840</v>
      </c>
      <c r="H76" s="16">
        <v>696</v>
      </c>
      <c r="I76" s="16">
        <v>400</v>
      </c>
      <c r="J76" s="16">
        <v>129</v>
      </c>
      <c r="K76" s="16">
        <v>25</v>
      </c>
      <c r="L76" s="16">
        <v>9</v>
      </c>
      <c r="M76" s="16">
        <v>2</v>
      </c>
      <c r="N76" s="16">
        <v>414</v>
      </c>
    </row>
    <row r="77" spans="2:14" ht="15" customHeight="1" x14ac:dyDescent="0.15">
      <c r="B77" s="24"/>
      <c r="C77" s="89"/>
      <c r="D77" s="25">
        <v>100</v>
      </c>
      <c r="E77" s="26">
        <v>0.3</v>
      </c>
      <c r="F77" s="27">
        <v>10.4</v>
      </c>
      <c r="G77" s="27">
        <v>29.8</v>
      </c>
      <c r="H77" s="27">
        <v>24.7</v>
      </c>
      <c r="I77" s="27">
        <v>14.2</v>
      </c>
      <c r="J77" s="27">
        <v>4.5999999999999996</v>
      </c>
      <c r="K77" s="27">
        <v>0.9</v>
      </c>
      <c r="L77" s="27">
        <v>0.3</v>
      </c>
      <c r="M77" s="27">
        <v>0.1</v>
      </c>
      <c r="N77" s="27">
        <v>14.7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13</v>
      </c>
      <c r="F78" s="16">
        <v>193</v>
      </c>
      <c r="G78" s="16">
        <v>463</v>
      </c>
      <c r="H78" s="16">
        <v>371</v>
      </c>
      <c r="I78" s="16">
        <v>203</v>
      </c>
      <c r="J78" s="16">
        <v>71</v>
      </c>
      <c r="K78" s="16">
        <v>18</v>
      </c>
      <c r="L78" s="16">
        <v>4</v>
      </c>
      <c r="M78" s="16">
        <v>1</v>
      </c>
      <c r="N78" s="16">
        <v>286</v>
      </c>
    </row>
    <row r="79" spans="2:14" ht="15" customHeight="1" x14ac:dyDescent="0.15">
      <c r="B79" s="24"/>
      <c r="C79" s="89"/>
      <c r="D79" s="25">
        <v>100</v>
      </c>
      <c r="E79" s="26">
        <v>0.8</v>
      </c>
      <c r="F79" s="27">
        <v>11.9</v>
      </c>
      <c r="G79" s="27">
        <v>28.5</v>
      </c>
      <c r="H79" s="27">
        <v>22.9</v>
      </c>
      <c r="I79" s="27">
        <v>12.5</v>
      </c>
      <c r="J79" s="27">
        <v>4.4000000000000004</v>
      </c>
      <c r="K79" s="27">
        <v>1.1000000000000001</v>
      </c>
      <c r="L79" s="27">
        <v>0.2</v>
      </c>
      <c r="M79" s="27">
        <v>0.1</v>
      </c>
      <c r="N79" s="27">
        <v>17.600000000000001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11</v>
      </c>
      <c r="F80" s="16">
        <v>161</v>
      </c>
      <c r="G80" s="16">
        <v>272</v>
      </c>
      <c r="H80" s="16">
        <v>215</v>
      </c>
      <c r="I80" s="16">
        <v>111</v>
      </c>
      <c r="J80" s="16">
        <v>41</v>
      </c>
      <c r="K80" s="16">
        <v>4</v>
      </c>
      <c r="L80" s="16">
        <v>1</v>
      </c>
      <c r="M80" s="16">
        <v>1</v>
      </c>
      <c r="N80" s="16">
        <v>191</v>
      </c>
    </row>
    <row r="81" spans="2:14" ht="15" customHeight="1" x14ac:dyDescent="0.15">
      <c r="B81" s="24"/>
      <c r="C81" s="89"/>
      <c r="D81" s="25">
        <v>100</v>
      </c>
      <c r="E81" s="26">
        <v>1.1000000000000001</v>
      </c>
      <c r="F81" s="27">
        <v>16</v>
      </c>
      <c r="G81" s="27">
        <v>27</v>
      </c>
      <c r="H81" s="27">
        <v>21.3</v>
      </c>
      <c r="I81" s="27">
        <v>11</v>
      </c>
      <c r="J81" s="27">
        <v>4.0999999999999996</v>
      </c>
      <c r="K81" s="27">
        <v>0.4</v>
      </c>
      <c r="L81" s="27">
        <v>0.1</v>
      </c>
      <c r="M81" s="27">
        <v>0.1</v>
      </c>
      <c r="N81" s="27">
        <v>18.899999999999999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12</v>
      </c>
      <c r="F82" s="16">
        <v>85</v>
      </c>
      <c r="G82" s="16">
        <v>187</v>
      </c>
      <c r="H82" s="16">
        <v>112</v>
      </c>
      <c r="I82" s="16">
        <v>46</v>
      </c>
      <c r="J82" s="16">
        <v>9</v>
      </c>
      <c r="K82" s="16">
        <v>4</v>
      </c>
      <c r="L82" s="16">
        <v>0</v>
      </c>
      <c r="M82" s="16">
        <v>1</v>
      </c>
      <c r="N82" s="16">
        <v>146</v>
      </c>
    </row>
    <row r="83" spans="2:14" ht="15" customHeight="1" x14ac:dyDescent="0.15">
      <c r="B83" s="24"/>
      <c r="C83" s="86"/>
      <c r="D83" s="34">
        <v>100</v>
      </c>
      <c r="E83" s="35">
        <v>2</v>
      </c>
      <c r="F83" s="36">
        <v>14.1</v>
      </c>
      <c r="G83" s="36">
        <v>31.1</v>
      </c>
      <c r="H83" s="36">
        <v>18.600000000000001</v>
      </c>
      <c r="I83" s="36">
        <v>7.6</v>
      </c>
      <c r="J83" s="36">
        <v>1.5</v>
      </c>
      <c r="K83" s="36">
        <v>0.7</v>
      </c>
      <c r="L83" s="36">
        <v>0</v>
      </c>
      <c r="M83" s="36">
        <v>0.2</v>
      </c>
      <c r="N83" s="36">
        <v>24.3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11</v>
      </c>
      <c r="F84" s="23">
        <v>328</v>
      </c>
      <c r="G84" s="23">
        <v>995</v>
      </c>
      <c r="H84" s="23">
        <v>995</v>
      </c>
      <c r="I84" s="23">
        <v>556</v>
      </c>
      <c r="J84" s="23">
        <v>169</v>
      </c>
      <c r="K84" s="23">
        <v>53</v>
      </c>
      <c r="L84" s="23">
        <v>11</v>
      </c>
      <c r="M84" s="23">
        <v>6</v>
      </c>
      <c r="N84" s="23">
        <v>303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0.3</v>
      </c>
      <c r="F85" s="27">
        <v>9.6</v>
      </c>
      <c r="G85" s="27">
        <v>29</v>
      </c>
      <c r="H85" s="27">
        <v>29</v>
      </c>
      <c r="I85" s="27">
        <v>16.2</v>
      </c>
      <c r="J85" s="27">
        <v>4.9000000000000004</v>
      </c>
      <c r="K85" s="27">
        <v>1.5</v>
      </c>
      <c r="L85" s="27">
        <v>0.3</v>
      </c>
      <c r="M85" s="27">
        <v>0.2</v>
      </c>
      <c r="N85" s="27">
        <v>8.8000000000000007</v>
      </c>
    </row>
    <row r="86" spans="2:14" ht="15" customHeight="1" x14ac:dyDescent="0.15">
      <c r="B86" s="24" t="s">
        <v>431</v>
      </c>
      <c r="C86" s="82" t="s">
        <v>481</v>
      </c>
      <c r="D86" s="14">
        <v>3344</v>
      </c>
      <c r="E86" s="15">
        <v>14</v>
      </c>
      <c r="F86" s="16">
        <v>366</v>
      </c>
      <c r="G86" s="16">
        <v>1036</v>
      </c>
      <c r="H86" s="16">
        <v>933</v>
      </c>
      <c r="I86" s="16">
        <v>436</v>
      </c>
      <c r="J86" s="16">
        <v>145</v>
      </c>
      <c r="K86" s="16">
        <v>27</v>
      </c>
      <c r="L86" s="16">
        <v>6</v>
      </c>
      <c r="M86" s="16">
        <v>2</v>
      </c>
      <c r="N86" s="16">
        <v>379</v>
      </c>
    </row>
    <row r="87" spans="2:14" ht="15" customHeight="1" x14ac:dyDescent="0.15">
      <c r="B87" s="24"/>
      <c r="C87" s="84"/>
      <c r="D87" s="25">
        <v>100</v>
      </c>
      <c r="E87" s="26">
        <v>0.4</v>
      </c>
      <c r="F87" s="27">
        <v>10.9</v>
      </c>
      <c r="G87" s="27">
        <v>31</v>
      </c>
      <c r="H87" s="27">
        <v>27.9</v>
      </c>
      <c r="I87" s="27">
        <v>13</v>
      </c>
      <c r="J87" s="27">
        <v>4.3</v>
      </c>
      <c r="K87" s="27">
        <v>0.8</v>
      </c>
      <c r="L87" s="27">
        <v>0.2</v>
      </c>
      <c r="M87" s="27">
        <v>0.1</v>
      </c>
      <c r="N87" s="27">
        <v>11.3</v>
      </c>
    </row>
    <row r="88" spans="2:14" ht="15" customHeight="1" x14ac:dyDescent="0.15">
      <c r="B88" s="24"/>
      <c r="C88" s="83" t="s">
        <v>487</v>
      </c>
      <c r="D88" s="29">
        <v>2063</v>
      </c>
      <c r="E88" s="30">
        <v>8</v>
      </c>
      <c r="F88" s="31">
        <v>230</v>
      </c>
      <c r="G88" s="31">
        <v>636</v>
      </c>
      <c r="H88" s="31">
        <v>525</v>
      </c>
      <c r="I88" s="31">
        <v>261</v>
      </c>
      <c r="J88" s="31">
        <v>62</v>
      </c>
      <c r="K88" s="31">
        <v>16</v>
      </c>
      <c r="L88" s="31">
        <v>3</v>
      </c>
      <c r="M88" s="31">
        <v>0</v>
      </c>
      <c r="N88" s="31">
        <v>322</v>
      </c>
    </row>
    <row r="89" spans="2:14" ht="15" customHeight="1" x14ac:dyDescent="0.15">
      <c r="B89" s="24"/>
      <c r="C89" s="84"/>
      <c r="D89" s="25">
        <v>100</v>
      </c>
      <c r="E89" s="26">
        <v>0.4</v>
      </c>
      <c r="F89" s="27">
        <v>11.1</v>
      </c>
      <c r="G89" s="27">
        <v>30.8</v>
      </c>
      <c r="H89" s="27">
        <v>25.4</v>
      </c>
      <c r="I89" s="27">
        <v>12.7</v>
      </c>
      <c r="J89" s="27">
        <v>3</v>
      </c>
      <c r="K89" s="27">
        <v>0.8</v>
      </c>
      <c r="L89" s="27">
        <v>0.1</v>
      </c>
      <c r="M89" s="27">
        <v>0</v>
      </c>
      <c r="N89" s="27">
        <v>15.6</v>
      </c>
    </row>
    <row r="90" spans="2:14" ht="15" customHeight="1" x14ac:dyDescent="0.15">
      <c r="B90" s="24"/>
      <c r="C90" s="82" t="s">
        <v>489</v>
      </c>
      <c r="D90" s="14">
        <v>3201</v>
      </c>
      <c r="E90" s="15">
        <v>16</v>
      </c>
      <c r="F90" s="16">
        <v>396</v>
      </c>
      <c r="G90" s="16">
        <v>985</v>
      </c>
      <c r="H90" s="16">
        <v>799</v>
      </c>
      <c r="I90" s="16">
        <v>375</v>
      </c>
      <c r="J90" s="16">
        <v>114</v>
      </c>
      <c r="K90" s="16">
        <v>22</v>
      </c>
      <c r="L90" s="16">
        <v>4</v>
      </c>
      <c r="M90" s="16">
        <v>1</v>
      </c>
      <c r="N90" s="16">
        <v>489</v>
      </c>
    </row>
    <row r="91" spans="2:14" ht="15" customHeight="1" x14ac:dyDescent="0.15">
      <c r="B91" s="24"/>
      <c r="C91" s="84"/>
      <c r="D91" s="25">
        <v>100</v>
      </c>
      <c r="E91" s="26">
        <v>0.5</v>
      </c>
      <c r="F91" s="27">
        <v>12.4</v>
      </c>
      <c r="G91" s="27">
        <v>30.8</v>
      </c>
      <c r="H91" s="27">
        <v>25</v>
      </c>
      <c r="I91" s="27">
        <v>11.7</v>
      </c>
      <c r="J91" s="27">
        <v>3.6</v>
      </c>
      <c r="K91" s="27">
        <v>0.7</v>
      </c>
      <c r="L91" s="27">
        <v>0.1</v>
      </c>
      <c r="M91" s="27">
        <v>0</v>
      </c>
      <c r="N91" s="27">
        <v>15.3</v>
      </c>
    </row>
    <row r="92" spans="2:14" ht="15" customHeight="1" x14ac:dyDescent="0.15">
      <c r="B92" s="24"/>
      <c r="C92" s="82" t="s">
        <v>488</v>
      </c>
      <c r="D92" s="14">
        <v>1503</v>
      </c>
      <c r="E92" s="15">
        <v>11</v>
      </c>
      <c r="F92" s="16">
        <v>184</v>
      </c>
      <c r="G92" s="16">
        <v>476</v>
      </c>
      <c r="H92" s="16">
        <v>317</v>
      </c>
      <c r="I92" s="16">
        <v>169</v>
      </c>
      <c r="J92" s="16">
        <v>55</v>
      </c>
      <c r="K92" s="16">
        <v>8</v>
      </c>
      <c r="L92" s="16">
        <v>2</v>
      </c>
      <c r="M92" s="16">
        <v>1</v>
      </c>
      <c r="N92" s="16">
        <v>280</v>
      </c>
    </row>
    <row r="93" spans="2:14" ht="15" customHeight="1" x14ac:dyDescent="0.15">
      <c r="B93" s="24"/>
      <c r="C93" s="84"/>
      <c r="D93" s="25">
        <v>100</v>
      </c>
      <c r="E93" s="26">
        <v>0.7</v>
      </c>
      <c r="F93" s="27">
        <v>12.2</v>
      </c>
      <c r="G93" s="27">
        <v>31.7</v>
      </c>
      <c r="H93" s="27">
        <v>21.1</v>
      </c>
      <c r="I93" s="27">
        <v>11.2</v>
      </c>
      <c r="J93" s="27">
        <v>3.7</v>
      </c>
      <c r="K93" s="27">
        <v>0.5</v>
      </c>
      <c r="L93" s="27">
        <v>0.1</v>
      </c>
      <c r="M93" s="27">
        <v>0.1</v>
      </c>
      <c r="N93" s="27">
        <v>18.600000000000001</v>
      </c>
    </row>
    <row r="94" spans="2:14" ht="15" customHeight="1" x14ac:dyDescent="0.15">
      <c r="B94" s="24"/>
      <c r="C94" s="82" t="s">
        <v>457</v>
      </c>
      <c r="D94" s="14">
        <v>330</v>
      </c>
      <c r="E94" s="15">
        <v>3</v>
      </c>
      <c r="F94" s="16">
        <v>46</v>
      </c>
      <c r="G94" s="16">
        <v>103</v>
      </c>
      <c r="H94" s="16">
        <v>73</v>
      </c>
      <c r="I94" s="16">
        <v>35</v>
      </c>
      <c r="J94" s="16">
        <v>13</v>
      </c>
      <c r="K94" s="16">
        <v>0</v>
      </c>
      <c r="L94" s="16">
        <v>0</v>
      </c>
      <c r="M94" s="16">
        <v>0</v>
      </c>
      <c r="N94" s="16">
        <v>57</v>
      </c>
    </row>
    <row r="95" spans="2:14" ht="15" customHeight="1" x14ac:dyDescent="0.15">
      <c r="B95" s="24"/>
      <c r="C95" s="82"/>
      <c r="D95" s="34">
        <v>100</v>
      </c>
      <c r="E95" s="35">
        <v>0.9</v>
      </c>
      <c r="F95" s="36">
        <v>13.9</v>
      </c>
      <c r="G95" s="36">
        <v>31.2</v>
      </c>
      <c r="H95" s="36">
        <v>22.1</v>
      </c>
      <c r="I95" s="36">
        <v>10.6</v>
      </c>
      <c r="J95" s="36">
        <v>3.9</v>
      </c>
      <c r="K95" s="36">
        <v>0</v>
      </c>
      <c r="L95" s="36">
        <v>0</v>
      </c>
      <c r="M95" s="36">
        <v>0</v>
      </c>
      <c r="N95" s="36">
        <v>17.3</v>
      </c>
    </row>
    <row r="96" spans="2:14" ht="15" customHeight="1" x14ac:dyDescent="0.15">
      <c r="B96" s="24"/>
      <c r="C96" s="83" t="s">
        <v>490</v>
      </c>
      <c r="D96" s="29">
        <v>359</v>
      </c>
      <c r="E96" s="30">
        <v>5</v>
      </c>
      <c r="F96" s="31">
        <v>57</v>
      </c>
      <c r="G96" s="31">
        <v>128</v>
      </c>
      <c r="H96" s="31">
        <v>63</v>
      </c>
      <c r="I96" s="31">
        <v>32</v>
      </c>
      <c r="J96" s="31">
        <v>8</v>
      </c>
      <c r="K96" s="31">
        <v>2</v>
      </c>
      <c r="L96" s="31">
        <v>0</v>
      </c>
      <c r="M96" s="31">
        <v>0</v>
      </c>
      <c r="N96" s="31">
        <v>64</v>
      </c>
    </row>
    <row r="97" spans="2:14" ht="15" customHeight="1" x14ac:dyDescent="0.15">
      <c r="B97" s="24"/>
      <c r="C97" s="84"/>
      <c r="D97" s="25">
        <v>100</v>
      </c>
      <c r="E97" s="26">
        <v>1.4</v>
      </c>
      <c r="F97" s="27">
        <v>15.9</v>
      </c>
      <c r="G97" s="27">
        <v>35.700000000000003</v>
      </c>
      <c r="H97" s="27">
        <v>17.5</v>
      </c>
      <c r="I97" s="27">
        <v>8.9</v>
      </c>
      <c r="J97" s="27">
        <v>2.2000000000000002</v>
      </c>
      <c r="K97" s="27">
        <v>0.6</v>
      </c>
      <c r="L97" s="27">
        <v>0</v>
      </c>
      <c r="M97" s="27">
        <v>0</v>
      </c>
      <c r="N97" s="27">
        <v>17.8</v>
      </c>
    </row>
    <row r="98" spans="2:14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4</v>
      </c>
      <c r="G98" s="16">
        <v>15</v>
      </c>
      <c r="H98" s="16">
        <v>6</v>
      </c>
      <c r="I98" s="16">
        <v>5</v>
      </c>
      <c r="J98" s="16">
        <v>3</v>
      </c>
      <c r="K98" s="16">
        <v>0</v>
      </c>
      <c r="L98" s="16">
        <v>0</v>
      </c>
      <c r="M98" s="16">
        <v>0</v>
      </c>
      <c r="N98" s="16">
        <v>14</v>
      </c>
    </row>
    <row r="99" spans="2:14" ht="15" customHeight="1" x14ac:dyDescent="0.15">
      <c r="B99" s="24"/>
      <c r="C99" s="84"/>
      <c r="D99" s="25">
        <v>100</v>
      </c>
      <c r="E99" s="26">
        <v>0</v>
      </c>
      <c r="F99" s="27">
        <v>8.5</v>
      </c>
      <c r="G99" s="27">
        <v>31.9</v>
      </c>
      <c r="H99" s="27">
        <v>12.8</v>
      </c>
      <c r="I99" s="27">
        <v>10.6</v>
      </c>
      <c r="J99" s="27">
        <v>6.4</v>
      </c>
      <c r="K99" s="27">
        <v>0</v>
      </c>
      <c r="L99" s="27">
        <v>0</v>
      </c>
      <c r="M99" s="27">
        <v>0</v>
      </c>
      <c r="N99" s="27">
        <v>29.8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12</v>
      </c>
      <c r="G100" s="16">
        <v>19</v>
      </c>
      <c r="H100" s="16">
        <v>12</v>
      </c>
      <c r="I100" s="16">
        <v>8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</row>
    <row r="101" spans="2:14" ht="15" customHeight="1" x14ac:dyDescent="0.15">
      <c r="B101" s="28"/>
      <c r="C101" s="85"/>
      <c r="D101" s="17">
        <v>100</v>
      </c>
      <c r="E101" s="18">
        <v>0</v>
      </c>
      <c r="F101" s="19">
        <v>23.1</v>
      </c>
      <c r="G101" s="19">
        <v>36.5</v>
      </c>
      <c r="H101" s="19">
        <v>23.1</v>
      </c>
      <c r="I101" s="19">
        <v>15.4</v>
      </c>
      <c r="J101" s="19">
        <v>0</v>
      </c>
      <c r="K101" s="19">
        <v>0</v>
      </c>
      <c r="L101" s="19">
        <v>0</v>
      </c>
      <c r="M101" s="19">
        <v>0</v>
      </c>
      <c r="N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3994" priority="941" rank="1"/>
  </conditionalFormatting>
  <conditionalFormatting sqref="E11:N11">
    <cfRule type="top10" dxfId="3993" priority="942" rank="1"/>
  </conditionalFormatting>
  <conditionalFormatting sqref="E13:N13">
    <cfRule type="top10" dxfId="3992" priority="943" rank="1"/>
  </conditionalFormatting>
  <conditionalFormatting sqref="E15:N15">
    <cfRule type="top10" dxfId="3991" priority="944" rank="1"/>
  </conditionalFormatting>
  <conditionalFormatting sqref="E17:N17">
    <cfRule type="top10" dxfId="3990" priority="945" rank="1"/>
  </conditionalFormatting>
  <conditionalFormatting sqref="E19:N19">
    <cfRule type="top10" dxfId="3989" priority="946" rank="1"/>
  </conditionalFormatting>
  <conditionalFormatting sqref="E21:N21">
    <cfRule type="top10" dxfId="3988" priority="947" rank="1"/>
  </conditionalFormatting>
  <conditionalFormatting sqref="E23:N23">
    <cfRule type="top10" dxfId="3987" priority="948" rank="1"/>
  </conditionalFormatting>
  <conditionalFormatting sqref="E25:N25">
    <cfRule type="top10" dxfId="3986" priority="949" rank="1"/>
  </conditionalFormatting>
  <conditionalFormatting sqref="E27:N27">
    <cfRule type="top10" dxfId="3985" priority="950" rank="1"/>
  </conditionalFormatting>
  <conditionalFormatting sqref="E29:N29">
    <cfRule type="top10" dxfId="3984" priority="951" rank="1"/>
  </conditionalFormatting>
  <conditionalFormatting sqref="E31:N31">
    <cfRule type="top10" dxfId="3983" priority="952" rank="1"/>
  </conditionalFormatting>
  <conditionalFormatting sqref="E33:N33">
    <cfRule type="top10" dxfId="3982" priority="953" rank="1"/>
  </conditionalFormatting>
  <conditionalFormatting sqref="E35:N35">
    <cfRule type="top10" dxfId="3981" priority="954" rank="1"/>
  </conditionalFormatting>
  <conditionalFormatting sqref="E37:N37">
    <cfRule type="top10" dxfId="3980" priority="955" rank="1"/>
  </conditionalFormatting>
  <conditionalFormatting sqref="E39:N39">
    <cfRule type="top10" dxfId="3979" priority="956" rank="1"/>
  </conditionalFormatting>
  <conditionalFormatting sqref="E41:N41">
    <cfRule type="top10" dxfId="3978" priority="957" rank="1"/>
  </conditionalFormatting>
  <conditionalFormatting sqref="E43:N43">
    <cfRule type="top10" dxfId="3977" priority="958" rank="1"/>
  </conditionalFormatting>
  <conditionalFormatting sqref="E45:N45">
    <cfRule type="top10" dxfId="3976" priority="959" rank="1"/>
  </conditionalFormatting>
  <conditionalFormatting sqref="E47:N47">
    <cfRule type="top10" dxfId="3975" priority="960" rank="1"/>
  </conditionalFormatting>
  <conditionalFormatting sqref="E49:N49">
    <cfRule type="top10" dxfId="3974" priority="961" rank="1"/>
  </conditionalFormatting>
  <conditionalFormatting sqref="E51:N51">
    <cfRule type="top10" dxfId="3973" priority="962" rank="1"/>
  </conditionalFormatting>
  <conditionalFormatting sqref="E53:N53">
    <cfRule type="top10" dxfId="3972" priority="963" rank="1"/>
  </conditionalFormatting>
  <conditionalFormatting sqref="E55:N55">
    <cfRule type="top10" dxfId="3971" priority="964" rank="1"/>
  </conditionalFormatting>
  <conditionalFormatting sqref="E57:N57">
    <cfRule type="top10" dxfId="3970" priority="965" rank="1"/>
  </conditionalFormatting>
  <conditionalFormatting sqref="E59:N59">
    <cfRule type="top10" dxfId="3969" priority="966" rank="1"/>
  </conditionalFormatting>
  <conditionalFormatting sqref="E61:N61">
    <cfRule type="top10" dxfId="3968" priority="967" rank="1"/>
  </conditionalFormatting>
  <conditionalFormatting sqref="E63:N63">
    <cfRule type="top10" dxfId="3967" priority="968" rank="1"/>
  </conditionalFormatting>
  <conditionalFormatting sqref="E65:N65">
    <cfRule type="top10" dxfId="3966" priority="969" rank="1"/>
  </conditionalFormatting>
  <conditionalFormatting sqref="E67:N67">
    <cfRule type="top10" dxfId="3965" priority="970" rank="1"/>
  </conditionalFormatting>
  <conditionalFormatting sqref="E69:N69">
    <cfRule type="top10" dxfId="3964" priority="971" rank="1"/>
  </conditionalFormatting>
  <conditionalFormatting sqref="E71:N71">
    <cfRule type="top10" dxfId="3963" priority="972" rank="1"/>
  </conditionalFormatting>
  <conditionalFormatting sqref="E73:N73">
    <cfRule type="top10" dxfId="3962" priority="973" rank="1"/>
  </conditionalFormatting>
  <conditionalFormatting sqref="E75:N75">
    <cfRule type="top10" dxfId="3961" priority="974" rank="1"/>
  </conditionalFormatting>
  <conditionalFormatting sqref="E77:N77">
    <cfRule type="top10" dxfId="3960" priority="975" rank="1"/>
  </conditionalFormatting>
  <conditionalFormatting sqref="E79:N79">
    <cfRule type="top10" dxfId="3959" priority="976" rank="1"/>
  </conditionalFormatting>
  <conditionalFormatting sqref="E81:N81">
    <cfRule type="top10" dxfId="3958" priority="977" rank="1"/>
  </conditionalFormatting>
  <conditionalFormatting sqref="E83:N83">
    <cfRule type="top10" dxfId="3957" priority="978" rank="1"/>
  </conditionalFormatting>
  <conditionalFormatting sqref="E85:N85">
    <cfRule type="top10" dxfId="3956" priority="979" rank="1"/>
  </conditionalFormatting>
  <conditionalFormatting sqref="E87:N87">
    <cfRule type="top10" dxfId="3955" priority="980" rank="1"/>
  </conditionalFormatting>
  <conditionalFormatting sqref="E89:N89">
    <cfRule type="top10" dxfId="3954" priority="981" rank="1"/>
  </conditionalFormatting>
  <conditionalFormatting sqref="E91:N91">
    <cfRule type="top10" dxfId="3953" priority="982" rank="1"/>
  </conditionalFormatting>
  <conditionalFormatting sqref="E93:N93">
    <cfRule type="top10" dxfId="3952" priority="983" rank="1"/>
  </conditionalFormatting>
  <conditionalFormatting sqref="E95:N95">
    <cfRule type="top10" dxfId="3951" priority="984" rank="1"/>
  </conditionalFormatting>
  <conditionalFormatting sqref="E97:N97">
    <cfRule type="top10" dxfId="3950" priority="985" rank="1"/>
  </conditionalFormatting>
  <conditionalFormatting sqref="E99:N99">
    <cfRule type="top10" dxfId="3949" priority="986" rank="1"/>
  </conditionalFormatting>
  <conditionalFormatting sqref="E101:N101">
    <cfRule type="top10" dxfId="3948" priority="98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772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7629</v>
      </c>
      <c r="F8" s="16">
        <v>7666</v>
      </c>
      <c r="G8" s="16">
        <v>627</v>
      </c>
    </row>
    <row r="9" spans="2:24" ht="15" customHeight="1" x14ac:dyDescent="0.15">
      <c r="B9" s="93"/>
      <c r="C9" s="91"/>
      <c r="D9" s="17">
        <v>100</v>
      </c>
      <c r="E9" s="18">
        <v>47.9</v>
      </c>
      <c r="F9" s="19">
        <v>48.1</v>
      </c>
      <c r="G9" s="19">
        <v>3.9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2467</v>
      </c>
      <c r="F10" s="23">
        <v>2289</v>
      </c>
      <c r="G10" s="23">
        <v>189</v>
      </c>
    </row>
    <row r="11" spans="2:24" ht="15" customHeight="1" x14ac:dyDescent="0.15">
      <c r="B11" s="24"/>
      <c r="C11" s="89"/>
      <c r="D11" s="25">
        <v>100</v>
      </c>
      <c r="E11" s="26">
        <v>49.9</v>
      </c>
      <c r="F11" s="27">
        <v>46.3</v>
      </c>
      <c r="G11" s="27">
        <v>3.8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5111</v>
      </c>
      <c r="F12" s="16">
        <v>5306</v>
      </c>
      <c r="G12" s="16">
        <v>425</v>
      </c>
    </row>
    <row r="13" spans="2:24" ht="15" customHeight="1" x14ac:dyDescent="0.15">
      <c r="B13" s="28"/>
      <c r="C13" s="91"/>
      <c r="D13" s="17">
        <v>100</v>
      </c>
      <c r="E13" s="18">
        <v>47.1</v>
      </c>
      <c r="F13" s="19">
        <v>48.9</v>
      </c>
      <c r="G13" s="19">
        <v>3.9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117</v>
      </c>
      <c r="F14" s="23">
        <v>219</v>
      </c>
      <c r="G14" s="23">
        <v>17</v>
      </c>
    </row>
    <row r="15" spans="2:24" ht="15" customHeight="1" x14ac:dyDescent="0.15">
      <c r="B15" s="24"/>
      <c r="C15" s="84"/>
      <c r="D15" s="25">
        <v>100</v>
      </c>
      <c r="E15" s="26">
        <v>33.1</v>
      </c>
      <c r="F15" s="27">
        <v>62</v>
      </c>
      <c r="G15" s="27">
        <v>4.8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272</v>
      </c>
      <c r="F16" s="31">
        <v>325</v>
      </c>
      <c r="G16" s="31">
        <v>23</v>
      </c>
    </row>
    <row r="17" spans="2:7" ht="15" customHeight="1" x14ac:dyDescent="0.15">
      <c r="B17" s="24"/>
      <c r="C17" s="84"/>
      <c r="D17" s="25">
        <v>100</v>
      </c>
      <c r="E17" s="26">
        <v>43.9</v>
      </c>
      <c r="F17" s="27">
        <v>52.4</v>
      </c>
      <c r="G17" s="27">
        <v>3.7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391</v>
      </c>
      <c r="F18" s="16">
        <v>488</v>
      </c>
      <c r="G18" s="16">
        <v>43</v>
      </c>
    </row>
    <row r="19" spans="2:7" ht="15" customHeight="1" x14ac:dyDescent="0.15">
      <c r="B19" s="24"/>
      <c r="C19" s="84"/>
      <c r="D19" s="25">
        <v>100</v>
      </c>
      <c r="E19" s="26">
        <v>42.4</v>
      </c>
      <c r="F19" s="27">
        <v>52.9</v>
      </c>
      <c r="G19" s="27">
        <v>4.7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709</v>
      </c>
      <c r="F20" s="16">
        <v>847</v>
      </c>
      <c r="G20" s="16">
        <v>60</v>
      </c>
    </row>
    <row r="21" spans="2:7" ht="15" customHeight="1" x14ac:dyDescent="0.15">
      <c r="B21" s="24"/>
      <c r="C21" s="84"/>
      <c r="D21" s="25">
        <v>100</v>
      </c>
      <c r="E21" s="26">
        <v>43.9</v>
      </c>
      <c r="F21" s="27">
        <v>52.4</v>
      </c>
      <c r="G21" s="27">
        <v>3.7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1483</v>
      </c>
      <c r="F22" s="16">
        <v>1553</v>
      </c>
      <c r="G22" s="16">
        <v>104</v>
      </c>
    </row>
    <row r="23" spans="2:7" ht="15" customHeight="1" x14ac:dyDescent="0.15">
      <c r="B23" s="24"/>
      <c r="C23" s="84"/>
      <c r="D23" s="25">
        <v>100</v>
      </c>
      <c r="E23" s="26">
        <v>47.2</v>
      </c>
      <c r="F23" s="27">
        <v>49.5</v>
      </c>
      <c r="G23" s="27">
        <v>3.3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2171</v>
      </c>
      <c r="F24" s="16">
        <v>2167</v>
      </c>
      <c r="G24" s="16">
        <v>168</v>
      </c>
    </row>
    <row r="25" spans="2:7" ht="15" customHeight="1" x14ac:dyDescent="0.15">
      <c r="B25" s="24"/>
      <c r="C25" s="84"/>
      <c r="D25" s="25">
        <v>100</v>
      </c>
      <c r="E25" s="26">
        <v>48.2</v>
      </c>
      <c r="F25" s="27">
        <v>48.1</v>
      </c>
      <c r="G25" s="27">
        <v>3.7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2352</v>
      </c>
      <c r="F26" s="16">
        <v>1890</v>
      </c>
      <c r="G26" s="16">
        <v>196</v>
      </c>
    </row>
    <row r="27" spans="2:7" ht="15" customHeight="1" x14ac:dyDescent="0.15">
      <c r="B27" s="28"/>
      <c r="C27" s="85"/>
      <c r="D27" s="17">
        <v>100</v>
      </c>
      <c r="E27" s="18">
        <v>53</v>
      </c>
      <c r="F27" s="19">
        <v>42.6</v>
      </c>
      <c r="G27" s="19">
        <v>4.4000000000000004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2559</v>
      </c>
      <c r="F28" s="16">
        <v>2968</v>
      </c>
      <c r="G28" s="16">
        <v>139</v>
      </c>
    </row>
    <row r="29" spans="2:7" ht="15" customHeight="1" x14ac:dyDescent="0.15">
      <c r="B29" s="24"/>
      <c r="C29" s="84"/>
      <c r="D29" s="25">
        <v>100</v>
      </c>
      <c r="E29" s="26">
        <v>45.2</v>
      </c>
      <c r="F29" s="27">
        <v>52.4</v>
      </c>
      <c r="G29" s="27">
        <v>2.5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1903</v>
      </c>
      <c r="F30" s="16">
        <v>1908</v>
      </c>
      <c r="G30" s="16">
        <v>113</v>
      </c>
    </row>
    <row r="31" spans="2:7" ht="15" customHeight="1" x14ac:dyDescent="0.15">
      <c r="B31" s="24"/>
      <c r="C31" s="84"/>
      <c r="D31" s="25">
        <v>100</v>
      </c>
      <c r="E31" s="26">
        <v>48.5</v>
      </c>
      <c r="F31" s="27">
        <v>48.6</v>
      </c>
      <c r="G31" s="27">
        <v>2.9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141</v>
      </c>
      <c r="F32" s="31">
        <v>156</v>
      </c>
      <c r="G32" s="31">
        <v>9</v>
      </c>
    </row>
    <row r="33" spans="2:7" ht="15" customHeight="1" x14ac:dyDescent="0.15">
      <c r="B33" s="24"/>
      <c r="C33" s="84"/>
      <c r="D33" s="25">
        <v>100</v>
      </c>
      <c r="E33" s="26">
        <v>46.1</v>
      </c>
      <c r="F33" s="27">
        <v>51</v>
      </c>
      <c r="G33" s="27">
        <v>2.9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1605</v>
      </c>
      <c r="F34" s="16">
        <v>1368</v>
      </c>
      <c r="G34" s="16">
        <v>69</v>
      </c>
    </row>
    <row r="35" spans="2:7" ht="15" customHeight="1" x14ac:dyDescent="0.15">
      <c r="B35" s="24"/>
      <c r="C35" s="84"/>
      <c r="D35" s="25">
        <v>100</v>
      </c>
      <c r="E35" s="26">
        <v>52.8</v>
      </c>
      <c r="F35" s="27">
        <v>45</v>
      </c>
      <c r="G35" s="27">
        <v>2.2999999999999998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1221</v>
      </c>
      <c r="F36" s="16">
        <v>1125</v>
      </c>
      <c r="G36" s="16">
        <v>63</v>
      </c>
    </row>
    <row r="37" spans="2:7" ht="15" customHeight="1" x14ac:dyDescent="0.15">
      <c r="B37" s="33"/>
      <c r="C37" s="82"/>
      <c r="D37" s="34">
        <v>100</v>
      </c>
      <c r="E37" s="35">
        <v>50.7</v>
      </c>
      <c r="F37" s="36">
        <v>46.7</v>
      </c>
      <c r="G37" s="36">
        <v>2.6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436</v>
      </c>
      <c r="F38" s="23">
        <v>798</v>
      </c>
      <c r="G38" s="23">
        <v>24</v>
      </c>
    </row>
    <row r="39" spans="2:7" ht="15" customHeight="1" x14ac:dyDescent="0.15">
      <c r="B39" s="24"/>
      <c r="C39" s="89"/>
      <c r="D39" s="25">
        <v>100</v>
      </c>
      <c r="E39" s="26">
        <v>34.700000000000003</v>
      </c>
      <c r="F39" s="27">
        <v>63.4</v>
      </c>
      <c r="G39" s="27">
        <v>1.9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642</v>
      </c>
      <c r="F40" s="16">
        <v>678</v>
      </c>
      <c r="G40" s="16">
        <v>39</v>
      </c>
    </row>
    <row r="41" spans="2:7" ht="15" customHeight="1" x14ac:dyDescent="0.15">
      <c r="B41" s="24"/>
      <c r="C41" s="89"/>
      <c r="D41" s="25">
        <v>100</v>
      </c>
      <c r="E41" s="26">
        <v>47.2</v>
      </c>
      <c r="F41" s="27">
        <v>49.9</v>
      </c>
      <c r="G41" s="27">
        <v>2.9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6335</v>
      </c>
      <c r="F42" s="16">
        <v>5984</v>
      </c>
      <c r="G42" s="16">
        <v>317</v>
      </c>
    </row>
    <row r="43" spans="2:7" ht="15" customHeight="1" x14ac:dyDescent="0.15">
      <c r="B43" s="28"/>
      <c r="C43" s="91"/>
      <c r="D43" s="17">
        <v>100</v>
      </c>
      <c r="E43" s="18">
        <v>50.1</v>
      </c>
      <c r="F43" s="19">
        <v>47.4</v>
      </c>
      <c r="G43" s="19">
        <v>2.5</v>
      </c>
    </row>
    <row r="44" spans="2:7" ht="15" customHeight="1" x14ac:dyDescent="0.15">
      <c r="B44" s="20" t="s">
        <v>70</v>
      </c>
      <c r="C44" s="88" t="s">
        <v>426</v>
      </c>
      <c r="D44" s="21">
        <v>567</v>
      </c>
      <c r="E44" s="22">
        <v>173</v>
      </c>
      <c r="F44" s="23">
        <v>387</v>
      </c>
      <c r="G44" s="23">
        <v>7</v>
      </c>
    </row>
    <row r="45" spans="2:7" ht="15" customHeight="1" x14ac:dyDescent="0.15">
      <c r="B45" s="24"/>
      <c r="C45" s="89"/>
      <c r="D45" s="25">
        <v>100</v>
      </c>
      <c r="E45" s="26">
        <v>30.5</v>
      </c>
      <c r="F45" s="27">
        <v>68.3</v>
      </c>
      <c r="G45" s="27">
        <v>1.2</v>
      </c>
    </row>
    <row r="46" spans="2:7" ht="15" customHeight="1" x14ac:dyDescent="0.15">
      <c r="B46" s="24"/>
      <c r="C46" s="86" t="s">
        <v>480</v>
      </c>
      <c r="D46" s="14">
        <v>8280</v>
      </c>
      <c r="E46" s="15">
        <v>3398</v>
      </c>
      <c r="F46" s="16">
        <v>4716</v>
      </c>
      <c r="G46" s="16">
        <v>166</v>
      </c>
    </row>
    <row r="47" spans="2:7" ht="15" customHeight="1" x14ac:dyDescent="0.15">
      <c r="B47" s="24"/>
      <c r="C47" s="89"/>
      <c r="D47" s="25">
        <v>100</v>
      </c>
      <c r="E47" s="26">
        <v>41</v>
      </c>
      <c r="F47" s="27">
        <v>57</v>
      </c>
      <c r="G47" s="27">
        <v>2</v>
      </c>
    </row>
    <row r="48" spans="2:7" ht="15" customHeight="1" x14ac:dyDescent="0.15">
      <c r="B48" s="24"/>
      <c r="C48" s="86" t="s">
        <v>484</v>
      </c>
      <c r="D48" s="14">
        <v>4863</v>
      </c>
      <c r="E48" s="15">
        <v>2775</v>
      </c>
      <c r="F48" s="16">
        <v>1978</v>
      </c>
      <c r="G48" s="16">
        <v>110</v>
      </c>
    </row>
    <row r="49" spans="2:7" ht="15" customHeight="1" x14ac:dyDescent="0.15">
      <c r="B49" s="24"/>
      <c r="C49" s="89"/>
      <c r="D49" s="25">
        <v>100</v>
      </c>
      <c r="E49" s="26">
        <v>57.1</v>
      </c>
      <c r="F49" s="27">
        <v>40.700000000000003</v>
      </c>
      <c r="G49" s="27">
        <v>2.2999999999999998</v>
      </c>
    </row>
    <row r="50" spans="2:7" ht="15" customHeight="1" x14ac:dyDescent="0.15">
      <c r="B50" s="24"/>
      <c r="C50" s="86" t="s">
        <v>429</v>
      </c>
      <c r="D50" s="14">
        <v>1583</v>
      </c>
      <c r="E50" s="15">
        <v>1110</v>
      </c>
      <c r="F50" s="16">
        <v>431</v>
      </c>
      <c r="G50" s="16">
        <v>42</v>
      </c>
    </row>
    <row r="51" spans="2:7" ht="15" customHeight="1" x14ac:dyDescent="0.15">
      <c r="B51" s="28"/>
      <c r="C51" s="91"/>
      <c r="D51" s="17">
        <v>100</v>
      </c>
      <c r="E51" s="18">
        <v>70.099999999999994</v>
      </c>
      <c r="F51" s="19">
        <v>27.2</v>
      </c>
      <c r="G51" s="19">
        <v>2.7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1338</v>
      </c>
      <c r="F52" s="23">
        <v>1454</v>
      </c>
      <c r="G52" s="23">
        <v>189</v>
      </c>
    </row>
    <row r="53" spans="2:7" ht="15" customHeight="1" x14ac:dyDescent="0.15">
      <c r="B53" s="24"/>
      <c r="C53" s="84"/>
      <c r="D53" s="25">
        <v>100</v>
      </c>
      <c r="E53" s="26">
        <v>44.9</v>
      </c>
      <c r="F53" s="27">
        <v>48.8</v>
      </c>
      <c r="G53" s="27">
        <v>6.3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939</v>
      </c>
      <c r="F54" s="31">
        <v>977</v>
      </c>
      <c r="G54" s="31">
        <v>30</v>
      </c>
    </row>
    <row r="55" spans="2:7" ht="15" customHeight="1" x14ac:dyDescent="0.15">
      <c r="B55" s="24"/>
      <c r="C55" s="84"/>
      <c r="D55" s="25">
        <v>100</v>
      </c>
      <c r="E55" s="26">
        <v>48.3</v>
      </c>
      <c r="F55" s="27">
        <v>50.2</v>
      </c>
      <c r="G55" s="27">
        <v>1.5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437</v>
      </c>
      <c r="F56" s="16">
        <v>376</v>
      </c>
      <c r="G56" s="16">
        <v>41</v>
      </c>
    </row>
    <row r="57" spans="2:7" ht="15" customHeight="1" x14ac:dyDescent="0.15">
      <c r="B57" s="24"/>
      <c r="C57" s="84"/>
      <c r="D57" s="25">
        <v>100</v>
      </c>
      <c r="E57" s="26">
        <v>51.2</v>
      </c>
      <c r="F57" s="27">
        <v>44</v>
      </c>
      <c r="G57" s="27">
        <v>4.8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590</v>
      </c>
      <c r="F58" s="16">
        <v>677</v>
      </c>
      <c r="G58" s="16">
        <v>44</v>
      </c>
    </row>
    <row r="59" spans="2:7" ht="15" customHeight="1" x14ac:dyDescent="0.15">
      <c r="B59" s="24"/>
      <c r="C59" s="84"/>
      <c r="D59" s="25">
        <v>100</v>
      </c>
      <c r="E59" s="26">
        <v>45</v>
      </c>
      <c r="F59" s="27">
        <v>51.6</v>
      </c>
      <c r="G59" s="27">
        <v>3.4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976</v>
      </c>
      <c r="F60" s="16">
        <v>701</v>
      </c>
      <c r="G60" s="16">
        <v>106</v>
      </c>
    </row>
    <row r="61" spans="2:7" ht="15" customHeight="1" x14ac:dyDescent="0.15">
      <c r="B61" s="24"/>
      <c r="C61" s="84"/>
      <c r="D61" s="25">
        <v>100</v>
      </c>
      <c r="E61" s="26">
        <v>54.7</v>
      </c>
      <c r="F61" s="27">
        <v>39.299999999999997</v>
      </c>
      <c r="G61" s="27">
        <v>5.9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472</v>
      </c>
      <c r="F62" s="16">
        <v>726</v>
      </c>
      <c r="G62" s="16">
        <v>36</v>
      </c>
    </row>
    <row r="63" spans="2:7" ht="15" customHeight="1" x14ac:dyDescent="0.15">
      <c r="B63" s="24"/>
      <c r="C63" s="84"/>
      <c r="D63" s="25">
        <v>100</v>
      </c>
      <c r="E63" s="26">
        <v>38.200000000000003</v>
      </c>
      <c r="F63" s="27">
        <v>58.8</v>
      </c>
      <c r="G63" s="27">
        <v>2.9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1010</v>
      </c>
      <c r="F64" s="16">
        <v>1166</v>
      </c>
      <c r="G64" s="16">
        <v>77</v>
      </c>
    </row>
    <row r="65" spans="2:7" ht="15" customHeight="1" x14ac:dyDescent="0.15">
      <c r="B65" s="24"/>
      <c r="C65" s="84"/>
      <c r="D65" s="25">
        <v>100</v>
      </c>
      <c r="E65" s="26">
        <v>44.8</v>
      </c>
      <c r="F65" s="27">
        <v>51.8</v>
      </c>
      <c r="G65" s="27">
        <v>3.4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646</v>
      </c>
      <c r="F66" s="16">
        <v>530</v>
      </c>
      <c r="G66" s="16">
        <v>33</v>
      </c>
    </row>
    <row r="67" spans="2:7" ht="15" customHeight="1" x14ac:dyDescent="0.15">
      <c r="B67" s="24"/>
      <c r="C67" s="84"/>
      <c r="D67" s="25">
        <v>100</v>
      </c>
      <c r="E67" s="26">
        <v>53.4</v>
      </c>
      <c r="F67" s="27">
        <v>43.8</v>
      </c>
      <c r="G67" s="27">
        <v>2.7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1221</v>
      </c>
      <c r="F68" s="16">
        <v>1059</v>
      </c>
      <c r="G68" s="16">
        <v>71</v>
      </c>
    </row>
    <row r="69" spans="2:7" ht="15" customHeight="1" x14ac:dyDescent="0.15">
      <c r="B69" s="28"/>
      <c r="C69" s="85"/>
      <c r="D69" s="17">
        <v>100</v>
      </c>
      <c r="E69" s="18">
        <v>51.9</v>
      </c>
      <c r="F69" s="19">
        <v>45</v>
      </c>
      <c r="G69" s="19">
        <v>3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1169</v>
      </c>
      <c r="F70" s="23">
        <v>1501</v>
      </c>
      <c r="G70" s="23">
        <v>80</v>
      </c>
    </row>
    <row r="71" spans="2:7" ht="15" customHeight="1" x14ac:dyDescent="0.15">
      <c r="B71" s="24"/>
      <c r="C71" s="89"/>
      <c r="D71" s="25">
        <v>100</v>
      </c>
      <c r="E71" s="26">
        <v>42.5</v>
      </c>
      <c r="F71" s="27">
        <v>54.6</v>
      </c>
      <c r="G71" s="27">
        <v>2.9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1326</v>
      </c>
      <c r="F72" s="16">
        <v>1598</v>
      </c>
      <c r="G72" s="16">
        <v>76</v>
      </c>
    </row>
    <row r="73" spans="2:7" ht="15" customHeight="1" x14ac:dyDescent="0.15">
      <c r="B73" s="24"/>
      <c r="C73" s="89"/>
      <c r="D73" s="25">
        <v>100</v>
      </c>
      <c r="E73" s="26">
        <v>44.2</v>
      </c>
      <c r="F73" s="27">
        <v>53.3</v>
      </c>
      <c r="G73" s="27">
        <v>2.5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1744</v>
      </c>
      <c r="F74" s="16">
        <v>1984</v>
      </c>
      <c r="G74" s="16">
        <v>113</v>
      </c>
    </row>
    <row r="75" spans="2:7" ht="15" customHeight="1" x14ac:dyDescent="0.15">
      <c r="B75" s="24"/>
      <c r="C75" s="89"/>
      <c r="D75" s="25">
        <v>100</v>
      </c>
      <c r="E75" s="26">
        <v>45.4</v>
      </c>
      <c r="F75" s="27">
        <v>51.7</v>
      </c>
      <c r="G75" s="27">
        <v>2.9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1434</v>
      </c>
      <c r="F76" s="16">
        <v>1290</v>
      </c>
      <c r="G76" s="16">
        <v>93</v>
      </c>
    </row>
    <row r="77" spans="2:7" ht="15" customHeight="1" x14ac:dyDescent="0.15">
      <c r="B77" s="24"/>
      <c r="C77" s="89"/>
      <c r="D77" s="25">
        <v>100</v>
      </c>
      <c r="E77" s="26">
        <v>50.9</v>
      </c>
      <c r="F77" s="27">
        <v>45.8</v>
      </c>
      <c r="G77" s="27">
        <v>3.3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861</v>
      </c>
      <c r="F78" s="16">
        <v>681</v>
      </c>
      <c r="G78" s="16">
        <v>81</v>
      </c>
    </row>
    <row r="79" spans="2:7" ht="15" customHeight="1" x14ac:dyDescent="0.15">
      <c r="B79" s="24"/>
      <c r="C79" s="89"/>
      <c r="D79" s="25">
        <v>100</v>
      </c>
      <c r="E79" s="26">
        <v>53</v>
      </c>
      <c r="F79" s="27">
        <v>42</v>
      </c>
      <c r="G79" s="27">
        <v>5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583</v>
      </c>
      <c r="F80" s="16">
        <v>343</v>
      </c>
      <c r="G80" s="16">
        <v>82</v>
      </c>
    </row>
    <row r="81" spans="2:7" ht="15" customHeight="1" x14ac:dyDescent="0.15">
      <c r="B81" s="24"/>
      <c r="C81" s="89"/>
      <c r="D81" s="25">
        <v>100</v>
      </c>
      <c r="E81" s="26">
        <v>57.8</v>
      </c>
      <c r="F81" s="27">
        <v>34</v>
      </c>
      <c r="G81" s="27">
        <v>8.1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367</v>
      </c>
      <c r="F82" s="16">
        <v>150</v>
      </c>
      <c r="G82" s="16">
        <v>85</v>
      </c>
    </row>
    <row r="83" spans="2:7" ht="15" customHeight="1" x14ac:dyDescent="0.15">
      <c r="B83" s="24"/>
      <c r="C83" s="86"/>
      <c r="D83" s="34">
        <v>100</v>
      </c>
      <c r="E83" s="35">
        <v>61</v>
      </c>
      <c r="F83" s="36">
        <v>24.9</v>
      </c>
      <c r="G83" s="36">
        <v>14.1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1498</v>
      </c>
      <c r="F84" s="23">
        <v>1856</v>
      </c>
      <c r="G84" s="23">
        <v>73</v>
      </c>
    </row>
    <row r="85" spans="2:7" ht="15" customHeight="1" x14ac:dyDescent="0.15">
      <c r="B85" s="24" t="s">
        <v>485</v>
      </c>
      <c r="C85" s="84"/>
      <c r="D85" s="25">
        <v>100</v>
      </c>
      <c r="E85" s="26">
        <v>43.7</v>
      </c>
      <c r="F85" s="27">
        <v>54.2</v>
      </c>
      <c r="G85" s="27">
        <v>2.1</v>
      </c>
    </row>
    <row r="86" spans="2:7" ht="15" customHeight="1" x14ac:dyDescent="0.15">
      <c r="B86" s="24" t="s">
        <v>512</v>
      </c>
      <c r="C86" s="82" t="s">
        <v>481</v>
      </c>
      <c r="D86" s="14">
        <v>3344</v>
      </c>
      <c r="E86" s="15">
        <v>1602</v>
      </c>
      <c r="F86" s="16">
        <v>1655</v>
      </c>
      <c r="G86" s="16">
        <v>87</v>
      </c>
    </row>
    <row r="87" spans="2:7" ht="15" customHeight="1" x14ac:dyDescent="0.15">
      <c r="B87" s="24"/>
      <c r="C87" s="84"/>
      <c r="D87" s="25">
        <v>100</v>
      </c>
      <c r="E87" s="26">
        <v>47.9</v>
      </c>
      <c r="F87" s="27">
        <v>49.5</v>
      </c>
      <c r="G87" s="27">
        <v>2.6</v>
      </c>
    </row>
    <row r="88" spans="2:7" ht="15" customHeight="1" x14ac:dyDescent="0.15">
      <c r="B88" s="24"/>
      <c r="C88" s="83" t="s">
        <v>509</v>
      </c>
      <c r="D88" s="29">
        <v>2063</v>
      </c>
      <c r="E88" s="30">
        <v>982</v>
      </c>
      <c r="F88" s="31">
        <v>1030</v>
      </c>
      <c r="G88" s="31">
        <v>51</v>
      </c>
    </row>
    <row r="89" spans="2:7" ht="15" customHeight="1" x14ac:dyDescent="0.15">
      <c r="B89" s="24"/>
      <c r="C89" s="84"/>
      <c r="D89" s="25">
        <v>100</v>
      </c>
      <c r="E89" s="26">
        <v>47.6</v>
      </c>
      <c r="F89" s="27">
        <v>49.9</v>
      </c>
      <c r="G89" s="27">
        <v>2.5</v>
      </c>
    </row>
    <row r="90" spans="2:7" ht="15" customHeight="1" x14ac:dyDescent="0.15">
      <c r="B90" s="24"/>
      <c r="C90" s="82" t="s">
        <v>489</v>
      </c>
      <c r="D90" s="14">
        <v>3201</v>
      </c>
      <c r="E90" s="15">
        <v>1537</v>
      </c>
      <c r="F90" s="16">
        <v>1554</v>
      </c>
      <c r="G90" s="16">
        <v>110</v>
      </c>
    </row>
    <row r="91" spans="2:7" ht="15" customHeight="1" x14ac:dyDescent="0.15">
      <c r="B91" s="24"/>
      <c r="C91" s="84"/>
      <c r="D91" s="25">
        <v>100</v>
      </c>
      <c r="E91" s="26">
        <v>48</v>
      </c>
      <c r="F91" s="27">
        <v>48.5</v>
      </c>
      <c r="G91" s="27">
        <v>3.4</v>
      </c>
    </row>
    <row r="92" spans="2:7" ht="15" customHeight="1" x14ac:dyDescent="0.15">
      <c r="B92" s="24"/>
      <c r="C92" s="82" t="s">
        <v>488</v>
      </c>
      <c r="D92" s="14">
        <v>1503</v>
      </c>
      <c r="E92" s="15">
        <v>832</v>
      </c>
      <c r="F92" s="16">
        <v>602</v>
      </c>
      <c r="G92" s="16">
        <v>69</v>
      </c>
    </row>
    <row r="93" spans="2:7" ht="15" customHeight="1" x14ac:dyDescent="0.15">
      <c r="B93" s="24"/>
      <c r="C93" s="84"/>
      <c r="D93" s="25">
        <v>100</v>
      </c>
      <c r="E93" s="26">
        <v>55.4</v>
      </c>
      <c r="F93" s="27">
        <v>40.1</v>
      </c>
      <c r="G93" s="27">
        <v>4.5999999999999996</v>
      </c>
    </row>
    <row r="94" spans="2:7" ht="15" customHeight="1" x14ac:dyDescent="0.15">
      <c r="B94" s="24"/>
      <c r="C94" s="82" t="s">
        <v>457</v>
      </c>
      <c r="D94" s="14">
        <v>330</v>
      </c>
      <c r="E94" s="15">
        <v>182</v>
      </c>
      <c r="F94" s="16">
        <v>132</v>
      </c>
      <c r="G94" s="16">
        <v>16</v>
      </c>
    </row>
    <row r="95" spans="2:7" ht="15" customHeight="1" x14ac:dyDescent="0.15">
      <c r="B95" s="24"/>
      <c r="C95" s="82"/>
      <c r="D95" s="34">
        <v>100</v>
      </c>
      <c r="E95" s="35">
        <v>55.2</v>
      </c>
      <c r="F95" s="36">
        <v>40</v>
      </c>
      <c r="G95" s="36">
        <v>4.8</v>
      </c>
    </row>
    <row r="96" spans="2:7" ht="15" customHeight="1" x14ac:dyDescent="0.15">
      <c r="B96" s="24"/>
      <c r="C96" s="83" t="s">
        <v>458</v>
      </c>
      <c r="D96" s="29">
        <v>359</v>
      </c>
      <c r="E96" s="30">
        <v>204</v>
      </c>
      <c r="F96" s="31">
        <v>120</v>
      </c>
      <c r="G96" s="31">
        <v>35</v>
      </c>
    </row>
    <row r="97" spans="2:7" ht="15" customHeight="1" x14ac:dyDescent="0.15">
      <c r="B97" s="24"/>
      <c r="C97" s="84"/>
      <c r="D97" s="25">
        <v>100</v>
      </c>
      <c r="E97" s="26">
        <v>56.8</v>
      </c>
      <c r="F97" s="27">
        <v>33.4</v>
      </c>
      <c r="G97" s="27">
        <v>9.6999999999999993</v>
      </c>
    </row>
    <row r="98" spans="2:7" ht="15" customHeight="1" x14ac:dyDescent="0.15">
      <c r="B98" s="24"/>
      <c r="C98" s="82" t="s">
        <v>474</v>
      </c>
      <c r="D98" s="14">
        <v>47</v>
      </c>
      <c r="E98" s="15">
        <v>24</v>
      </c>
      <c r="F98" s="16">
        <v>14</v>
      </c>
      <c r="G98" s="16">
        <v>9</v>
      </c>
    </row>
    <row r="99" spans="2:7" ht="15" customHeight="1" x14ac:dyDescent="0.15">
      <c r="B99" s="24"/>
      <c r="C99" s="84"/>
      <c r="D99" s="25">
        <v>100</v>
      </c>
      <c r="E99" s="26">
        <v>51.1</v>
      </c>
      <c r="F99" s="27">
        <v>29.8</v>
      </c>
      <c r="G99" s="27">
        <v>19.100000000000001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23</v>
      </c>
      <c r="F100" s="16">
        <v>29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44.2</v>
      </c>
      <c r="F101" s="19">
        <v>55.8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947" priority="988" rank="1"/>
  </conditionalFormatting>
  <conditionalFormatting sqref="E11:G11">
    <cfRule type="top10" dxfId="3946" priority="989" rank="1"/>
  </conditionalFormatting>
  <conditionalFormatting sqref="E13:G13">
    <cfRule type="top10" dxfId="3945" priority="990" rank="1"/>
  </conditionalFormatting>
  <conditionalFormatting sqref="E15:G15">
    <cfRule type="top10" dxfId="3944" priority="991" rank="1"/>
  </conditionalFormatting>
  <conditionalFormatting sqref="E17:G17">
    <cfRule type="top10" dxfId="3943" priority="992" rank="1"/>
  </conditionalFormatting>
  <conditionalFormatting sqref="E19:G19">
    <cfRule type="top10" dxfId="3942" priority="993" rank="1"/>
  </conditionalFormatting>
  <conditionalFormatting sqref="E21:G21">
    <cfRule type="top10" dxfId="3941" priority="994" rank="1"/>
  </conditionalFormatting>
  <conditionalFormatting sqref="E23:G23">
    <cfRule type="top10" dxfId="3940" priority="995" rank="1"/>
  </conditionalFormatting>
  <conditionalFormatting sqref="E25:G25">
    <cfRule type="top10" dxfId="3939" priority="996" rank="1"/>
  </conditionalFormatting>
  <conditionalFormatting sqref="E27:G27">
    <cfRule type="top10" dxfId="3938" priority="997" rank="1"/>
  </conditionalFormatting>
  <conditionalFormatting sqref="E29:G29">
    <cfRule type="top10" dxfId="3937" priority="998" rank="1"/>
  </conditionalFormatting>
  <conditionalFormatting sqref="E31:G31">
    <cfRule type="top10" dxfId="3936" priority="999" rank="1"/>
  </conditionalFormatting>
  <conditionalFormatting sqref="E33:G33">
    <cfRule type="top10" dxfId="3935" priority="1000" rank="1"/>
  </conditionalFormatting>
  <conditionalFormatting sqref="E35:G35">
    <cfRule type="top10" dxfId="3934" priority="1001" rank="1"/>
  </conditionalFormatting>
  <conditionalFormatting sqref="E37:G37">
    <cfRule type="top10" dxfId="3933" priority="1002" rank="1"/>
  </conditionalFormatting>
  <conditionalFormatting sqref="E39:G39">
    <cfRule type="top10" dxfId="3932" priority="1003" rank="1"/>
  </conditionalFormatting>
  <conditionalFormatting sqref="E41:G41">
    <cfRule type="top10" dxfId="3931" priority="1004" rank="1"/>
  </conditionalFormatting>
  <conditionalFormatting sqref="E43:G43">
    <cfRule type="top10" dxfId="3930" priority="1005" rank="1"/>
  </conditionalFormatting>
  <conditionalFormatting sqref="E45:G45">
    <cfRule type="top10" dxfId="3929" priority="1006" rank="1"/>
  </conditionalFormatting>
  <conditionalFormatting sqref="E47:G47">
    <cfRule type="top10" dxfId="3928" priority="1007" rank="1"/>
  </conditionalFormatting>
  <conditionalFormatting sqref="E49:G49">
    <cfRule type="top10" dxfId="3927" priority="1008" rank="1"/>
  </conditionalFormatting>
  <conditionalFormatting sqref="E51:G51">
    <cfRule type="top10" dxfId="3926" priority="1009" rank="1"/>
  </conditionalFormatting>
  <conditionalFormatting sqref="E53:G53">
    <cfRule type="top10" dxfId="3925" priority="1010" rank="1"/>
  </conditionalFormatting>
  <conditionalFormatting sqref="E55:G55">
    <cfRule type="top10" dxfId="3924" priority="1011" rank="1"/>
  </conditionalFormatting>
  <conditionalFormatting sqref="E57:G57">
    <cfRule type="top10" dxfId="3923" priority="1012" rank="1"/>
  </conditionalFormatting>
  <conditionalFormatting sqref="E59:G59">
    <cfRule type="top10" dxfId="3922" priority="1013" rank="1"/>
  </conditionalFormatting>
  <conditionalFormatting sqref="E61:G61">
    <cfRule type="top10" dxfId="3921" priority="1014" rank="1"/>
  </conditionalFormatting>
  <conditionalFormatting sqref="E63:G63">
    <cfRule type="top10" dxfId="3920" priority="1015" rank="1"/>
  </conditionalFormatting>
  <conditionalFormatting sqref="E65:G65">
    <cfRule type="top10" dxfId="3919" priority="1016" rank="1"/>
  </conditionalFormatting>
  <conditionalFormatting sqref="E67:G67">
    <cfRule type="top10" dxfId="3918" priority="1017" rank="1"/>
  </conditionalFormatting>
  <conditionalFormatting sqref="E69:G69">
    <cfRule type="top10" dxfId="3917" priority="1018" rank="1"/>
  </conditionalFormatting>
  <conditionalFormatting sqref="E71:G71">
    <cfRule type="top10" dxfId="3916" priority="1019" rank="1"/>
  </conditionalFormatting>
  <conditionalFormatting sqref="E73:G73">
    <cfRule type="top10" dxfId="3915" priority="1020" rank="1"/>
  </conditionalFormatting>
  <conditionalFormatting sqref="E75:G75">
    <cfRule type="top10" dxfId="3914" priority="1021" rank="1"/>
  </conditionalFormatting>
  <conditionalFormatting sqref="E77:G77">
    <cfRule type="top10" dxfId="3913" priority="1022" rank="1"/>
  </conditionalFormatting>
  <conditionalFormatting sqref="E79:G79">
    <cfRule type="top10" dxfId="3912" priority="1023" rank="1"/>
  </conditionalFormatting>
  <conditionalFormatting sqref="E81:G81">
    <cfRule type="top10" dxfId="3911" priority="1024" rank="1"/>
  </conditionalFormatting>
  <conditionalFormatting sqref="E83:G83">
    <cfRule type="top10" dxfId="3910" priority="1025" rank="1"/>
  </conditionalFormatting>
  <conditionalFormatting sqref="E85:G85">
    <cfRule type="top10" dxfId="3909" priority="1026" rank="1"/>
  </conditionalFormatting>
  <conditionalFormatting sqref="E87:G87">
    <cfRule type="top10" dxfId="3908" priority="1027" rank="1"/>
  </conditionalFormatting>
  <conditionalFormatting sqref="E89:G89">
    <cfRule type="top10" dxfId="3907" priority="1028" rank="1"/>
  </conditionalFormatting>
  <conditionalFormatting sqref="E91:G91">
    <cfRule type="top10" dxfId="3906" priority="1029" rank="1"/>
  </conditionalFormatting>
  <conditionalFormatting sqref="E93:G93">
    <cfRule type="top10" dxfId="3905" priority="1030" rank="1"/>
  </conditionalFormatting>
  <conditionalFormatting sqref="E95:G95">
    <cfRule type="top10" dxfId="3904" priority="1031" rank="1"/>
  </conditionalFormatting>
  <conditionalFormatting sqref="E97:G97">
    <cfRule type="top10" dxfId="3903" priority="1032" rank="1"/>
  </conditionalFormatting>
  <conditionalFormatting sqref="E99:G99">
    <cfRule type="top10" dxfId="3902" priority="1033" rank="1"/>
  </conditionalFormatting>
  <conditionalFormatting sqref="E101:G101">
    <cfRule type="top10" dxfId="3901" priority="103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645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6322</v>
      </c>
      <c r="F8" s="16">
        <v>8667</v>
      </c>
      <c r="G8" s="16">
        <v>933</v>
      </c>
    </row>
    <row r="9" spans="2:24" ht="15" customHeight="1" x14ac:dyDescent="0.15">
      <c r="B9" s="93"/>
      <c r="C9" s="91"/>
      <c r="D9" s="17">
        <v>100</v>
      </c>
      <c r="E9" s="18">
        <v>39.700000000000003</v>
      </c>
      <c r="F9" s="19">
        <v>54.4</v>
      </c>
      <c r="G9" s="19">
        <v>5.9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2230</v>
      </c>
      <c r="F10" s="23">
        <v>2425</v>
      </c>
      <c r="G10" s="23">
        <v>290</v>
      </c>
    </row>
    <row r="11" spans="2:24" ht="15" customHeight="1" x14ac:dyDescent="0.15">
      <c r="B11" s="24"/>
      <c r="C11" s="89"/>
      <c r="D11" s="25">
        <v>100</v>
      </c>
      <c r="E11" s="26">
        <v>45.1</v>
      </c>
      <c r="F11" s="27">
        <v>49</v>
      </c>
      <c r="G11" s="27">
        <v>5.9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4038</v>
      </c>
      <c r="F12" s="16">
        <v>6174</v>
      </c>
      <c r="G12" s="16">
        <v>630</v>
      </c>
    </row>
    <row r="13" spans="2:24" ht="15" customHeight="1" x14ac:dyDescent="0.15">
      <c r="B13" s="28"/>
      <c r="C13" s="91"/>
      <c r="D13" s="17">
        <v>100</v>
      </c>
      <c r="E13" s="18">
        <v>37.200000000000003</v>
      </c>
      <c r="F13" s="19">
        <v>56.9</v>
      </c>
      <c r="G13" s="19">
        <v>5.8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138</v>
      </c>
      <c r="F14" s="23">
        <v>198</v>
      </c>
      <c r="G14" s="23">
        <v>17</v>
      </c>
    </row>
    <row r="15" spans="2:24" ht="15" customHeight="1" x14ac:dyDescent="0.15">
      <c r="B15" s="24"/>
      <c r="C15" s="84"/>
      <c r="D15" s="25">
        <v>100</v>
      </c>
      <c r="E15" s="26">
        <v>39.1</v>
      </c>
      <c r="F15" s="27">
        <v>56.1</v>
      </c>
      <c r="G15" s="27">
        <v>4.8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246</v>
      </c>
      <c r="F16" s="31">
        <v>340</v>
      </c>
      <c r="G16" s="31">
        <v>34</v>
      </c>
    </row>
    <row r="17" spans="2:7" ht="15" customHeight="1" x14ac:dyDescent="0.15">
      <c r="B17" s="24"/>
      <c r="C17" s="84"/>
      <c r="D17" s="25">
        <v>100</v>
      </c>
      <c r="E17" s="26">
        <v>39.700000000000003</v>
      </c>
      <c r="F17" s="27">
        <v>54.8</v>
      </c>
      <c r="G17" s="27">
        <v>5.5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378</v>
      </c>
      <c r="F18" s="16">
        <v>478</v>
      </c>
      <c r="G18" s="16">
        <v>66</v>
      </c>
    </row>
    <row r="19" spans="2:7" ht="15" customHeight="1" x14ac:dyDescent="0.15">
      <c r="B19" s="24"/>
      <c r="C19" s="84"/>
      <c r="D19" s="25">
        <v>100</v>
      </c>
      <c r="E19" s="26">
        <v>41</v>
      </c>
      <c r="F19" s="27">
        <v>51.8</v>
      </c>
      <c r="G19" s="27">
        <v>7.2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636</v>
      </c>
      <c r="F20" s="16">
        <v>886</v>
      </c>
      <c r="G20" s="16">
        <v>94</v>
      </c>
    </row>
    <row r="21" spans="2:7" ht="15" customHeight="1" x14ac:dyDescent="0.15">
      <c r="B21" s="24"/>
      <c r="C21" s="84"/>
      <c r="D21" s="25">
        <v>100</v>
      </c>
      <c r="E21" s="26">
        <v>39.4</v>
      </c>
      <c r="F21" s="27">
        <v>54.8</v>
      </c>
      <c r="G21" s="27">
        <v>5.8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1193</v>
      </c>
      <c r="F22" s="16">
        <v>1786</v>
      </c>
      <c r="G22" s="16">
        <v>161</v>
      </c>
    </row>
    <row r="23" spans="2:7" ht="15" customHeight="1" x14ac:dyDescent="0.15">
      <c r="B23" s="24"/>
      <c r="C23" s="84"/>
      <c r="D23" s="25">
        <v>100</v>
      </c>
      <c r="E23" s="26">
        <v>38</v>
      </c>
      <c r="F23" s="27">
        <v>56.9</v>
      </c>
      <c r="G23" s="27">
        <v>5.0999999999999996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1725</v>
      </c>
      <c r="F24" s="16">
        <v>2518</v>
      </c>
      <c r="G24" s="16">
        <v>263</v>
      </c>
    </row>
    <row r="25" spans="2:7" ht="15" customHeight="1" x14ac:dyDescent="0.15">
      <c r="B25" s="24"/>
      <c r="C25" s="84"/>
      <c r="D25" s="25">
        <v>100</v>
      </c>
      <c r="E25" s="26">
        <v>38.299999999999997</v>
      </c>
      <c r="F25" s="27">
        <v>55.9</v>
      </c>
      <c r="G25" s="27">
        <v>5.8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1895</v>
      </c>
      <c r="F26" s="16">
        <v>2259</v>
      </c>
      <c r="G26" s="16">
        <v>284</v>
      </c>
    </row>
    <row r="27" spans="2:7" ht="15" customHeight="1" x14ac:dyDescent="0.15">
      <c r="B27" s="28"/>
      <c r="C27" s="85"/>
      <c r="D27" s="17">
        <v>100</v>
      </c>
      <c r="E27" s="18">
        <v>42.7</v>
      </c>
      <c r="F27" s="19">
        <v>50.9</v>
      </c>
      <c r="G27" s="19">
        <v>6.4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1931</v>
      </c>
      <c r="F28" s="16">
        <v>3479</v>
      </c>
      <c r="G28" s="16">
        <v>256</v>
      </c>
    </row>
    <row r="29" spans="2:7" ht="15" customHeight="1" x14ac:dyDescent="0.15">
      <c r="B29" s="24"/>
      <c r="C29" s="84"/>
      <c r="D29" s="25">
        <v>100</v>
      </c>
      <c r="E29" s="26">
        <v>34.1</v>
      </c>
      <c r="F29" s="27">
        <v>61.4</v>
      </c>
      <c r="G29" s="27">
        <v>4.5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1612</v>
      </c>
      <c r="F30" s="16">
        <v>2119</v>
      </c>
      <c r="G30" s="16">
        <v>193</v>
      </c>
    </row>
    <row r="31" spans="2:7" ht="15" customHeight="1" x14ac:dyDescent="0.15">
      <c r="B31" s="24"/>
      <c r="C31" s="84"/>
      <c r="D31" s="25">
        <v>100</v>
      </c>
      <c r="E31" s="26">
        <v>41.1</v>
      </c>
      <c r="F31" s="27">
        <v>54</v>
      </c>
      <c r="G31" s="27">
        <v>4.9000000000000004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137</v>
      </c>
      <c r="F32" s="31">
        <v>158</v>
      </c>
      <c r="G32" s="31">
        <v>11</v>
      </c>
    </row>
    <row r="33" spans="2:7" ht="15" customHeight="1" x14ac:dyDescent="0.15">
      <c r="B33" s="24"/>
      <c r="C33" s="84"/>
      <c r="D33" s="25">
        <v>100</v>
      </c>
      <c r="E33" s="26">
        <v>44.8</v>
      </c>
      <c r="F33" s="27">
        <v>51.6</v>
      </c>
      <c r="G33" s="27">
        <v>3.6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1423</v>
      </c>
      <c r="F34" s="16">
        <v>1463</v>
      </c>
      <c r="G34" s="16">
        <v>156</v>
      </c>
    </row>
    <row r="35" spans="2:7" ht="15" customHeight="1" x14ac:dyDescent="0.15">
      <c r="B35" s="24"/>
      <c r="C35" s="84"/>
      <c r="D35" s="25">
        <v>100</v>
      </c>
      <c r="E35" s="26">
        <v>46.8</v>
      </c>
      <c r="F35" s="27">
        <v>48.1</v>
      </c>
      <c r="G35" s="27">
        <v>5.0999999999999996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1060</v>
      </c>
      <c r="F36" s="16">
        <v>1256</v>
      </c>
      <c r="G36" s="16">
        <v>93</v>
      </c>
    </row>
    <row r="37" spans="2:7" ht="15" customHeight="1" x14ac:dyDescent="0.15">
      <c r="B37" s="33"/>
      <c r="C37" s="82"/>
      <c r="D37" s="34">
        <v>100</v>
      </c>
      <c r="E37" s="35">
        <v>44</v>
      </c>
      <c r="F37" s="36">
        <v>52.1</v>
      </c>
      <c r="G37" s="36">
        <v>3.9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330</v>
      </c>
      <c r="F38" s="23">
        <v>868</v>
      </c>
      <c r="G38" s="23">
        <v>60</v>
      </c>
    </row>
    <row r="39" spans="2:7" ht="15" customHeight="1" x14ac:dyDescent="0.15">
      <c r="B39" s="24"/>
      <c r="C39" s="89"/>
      <c r="D39" s="25">
        <v>100</v>
      </c>
      <c r="E39" s="26">
        <v>26.2</v>
      </c>
      <c r="F39" s="27">
        <v>69</v>
      </c>
      <c r="G39" s="27">
        <v>4.8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493</v>
      </c>
      <c r="F40" s="16">
        <v>787</v>
      </c>
      <c r="G40" s="16">
        <v>79</v>
      </c>
    </row>
    <row r="41" spans="2:7" ht="15" customHeight="1" x14ac:dyDescent="0.15">
      <c r="B41" s="24"/>
      <c r="C41" s="89"/>
      <c r="D41" s="25">
        <v>100</v>
      </c>
      <c r="E41" s="26">
        <v>36.299999999999997</v>
      </c>
      <c r="F41" s="27">
        <v>57.9</v>
      </c>
      <c r="G41" s="27">
        <v>5.8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5325</v>
      </c>
      <c r="F42" s="16">
        <v>6762</v>
      </c>
      <c r="G42" s="16">
        <v>549</v>
      </c>
    </row>
    <row r="43" spans="2:7" ht="15" customHeight="1" x14ac:dyDescent="0.15">
      <c r="B43" s="28"/>
      <c r="C43" s="91"/>
      <c r="D43" s="17">
        <v>100</v>
      </c>
      <c r="E43" s="18">
        <v>42.1</v>
      </c>
      <c r="F43" s="19">
        <v>53.5</v>
      </c>
      <c r="G43" s="19">
        <v>4.3</v>
      </c>
    </row>
    <row r="44" spans="2:7" ht="15" customHeight="1" x14ac:dyDescent="0.15">
      <c r="B44" s="20" t="s">
        <v>70</v>
      </c>
      <c r="C44" s="88" t="s">
        <v>507</v>
      </c>
      <c r="D44" s="21">
        <v>567</v>
      </c>
      <c r="E44" s="22">
        <v>154</v>
      </c>
      <c r="F44" s="23">
        <v>397</v>
      </c>
      <c r="G44" s="23">
        <v>16</v>
      </c>
    </row>
    <row r="45" spans="2:7" ht="15" customHeight="1" x14ac:dyDescent="0.15">
      <c r="B45" s="24"/>
      <c r="C45" s="89"/>
      <c r="D45" s="25">
        <v>100</v>
      </c>
      <c r="E45" s="26">
        <v>27.2</v>
      </c>
      <c r="F45" s="27">
        <v>70</v>
      </c>
      <c r="G45" s="27">
        <v>2.8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2852</v>
      </c>
      <c r="F46" s="16">
        <v>5089</v>
      </c>
      <c r="G46" s="16">
        <v>339</v>
      </c>
    </row>
    <row r="47" spans="2:7" ht="15" customHeight="1" x14ac:dyDescent="0.15">
      <c r="B47" s="24"/>
      <c r="C47" s="89"/>
      <c r="D47" s="25">
        <v>100</v>
      </c>
      <c r="E47" s="26">
        <v>34.4</v>
      </c>
      <c r="F47" s="27">
        <v>61.5</v>
      </c>
      <c r="G47" s="27">
        <v>4.0999999999999996</v>
      </c>
    </row>
    <row r="48" spans="2:7" ht="15" customHeight="1" x14ac:dyDescent="0.15">
      <c r="B48" s="24"/>
      <c r="C48" s="86" t="s">
        <v>450</v>
      </c>
      <c r="D48" s="14">
        <v>4863</v>
      </c>
      <c r="E48" s="15">
        <v>2259</v>
      </c>
      <c r="F48" s="16">
        <v>2405</v>
      </c>
      <c r="G48" s="16">
        <v>199</v>
      </c>
    </row>
    <row r="49" spans="2:7" ht="15" customHeight="1" x14ac:dyDescent="0.15">
      <c r="B49" s="24"/>
      <c r="C49" s="89"/>
      <c r="D49" s="25">
        <v>100</v>
      </c>
      <c r="E49" s="26">
        <v>46.5</v>
      </c>
      <c r="F49" s="27">
        <v>49.5</v>
      </c>
      <c r="G49" s="27">
        <v>4.0999999999999996</v>
      </c>
    </row>
    <row r="50" spans="2:7" ht="15" customHeight="1" x14ac:dyDescent="0.15">
      <c r="B50" s="24"/>
      <c r="C50" s="86" t="s">
        <v>451</v>
      </c>
      <c r="D50" s="14">
        <v>1583</v>
      </c>
      <c r="E50" s="15">
        <v>902</v>
      </c>
      <c r="F50" s="16">
        <v>596</v>
      </c>
      <c r="G50" s="16">
        <v>85</v>
      </c>
    </row>
    <row r="51" spans="2:7" ht="15" customHeight="1" x14ac:dyDescent="0.15">
      <c r="B51" s="28"/>
      <c r="C51" s="91"/>
      <c r="D51" s="17">
        <v>100</v>
      </c>
      <c r="E51" s="18">
        <v>57</v>
      </c>
      <c r="F51" s="19">
        <v>37.700000000000003</v>
      </c>
      <c r="G51" s="19">
        <v>5.4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1170</v>
      </c>
      <c r="F52" s="23">
        <v>1618</v>
      </c>
      <c r="G52" s="23">
        <v>193</v>
      </c>
    </row>
    <row r="53" spans="2:7" ht="15" customHeight="1" x14ac:dyDescent="0.15">
      <c r="B53" s="24"/>
      <c r="C53" s="84"/>
      <c r="D53" s="25">
        <v>100</v>
      </c>
      <c r="E53" s="26">
        <v>39.200000000000003</v>
      </c>
      <c r="F53" s="27">
        <v>54.3</v>
      </c>
      <c r="G53" s="27">
        <v>6.5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636</v>
      </c>
      <c r="F54" s="31">
        <v>897</v>
      </c>
      <c r="G54" s="31">
        <v>413</v>
      </c>
    </row>
    <row r="55" spans="2:7" ht="15" customHeight="1" x14ac:dyDescent="0.15">
      <c r="B55" s="24"/>
      <c r="C55" s="84"/>
      <c r="D55" s="25">
        <v>100</v>
      </c>
      <c r="E55" s="26">
        <v>32.700000000000003</v>
      </c>
      <c r="F55" s="27">
        <v>46.1</v>
      </c>
      <c r="G55" s="27">
        <v>21.2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379</v>
      </c>
      <c r="F56" s="16">
        <v>440</v>
      </c>
      <c r="G56" s="16">
        <v>35</v>
      </c>
    </row>
    <row r="57" spans="2:7" ht="15" customHeight="1" x14ac:dyDescent="0.15">
      <c r="B57" s="24"/>
      <c r="C57" s="84"/>
      <c r="D57" s="25">
        <v>100</v>
      </c>
      <c r="E57" s="26">
        <v>44.4</v>
      </c>
      <c r="F57" s="27">
        <v>51.5</v>
      </c>
      <c r="G57" s="27">
        <v>4.0999999999999996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531</v>
      </c>
      <c r="F58" s="16">
        <v>735</v>
      </c>
      <c r="G58" s="16">
        <v>45</v>
      </c>
    </row>
    <row r="59" spans="2:7" ht="15" customHeight="1" x14ac:dyDescent="0.15">
      <c r="B59" s="24"/>
      <c r="C59" s="84"/>
      <c r="D59" s="25">
        <v>100</v>
      </c>
      <c r="E59" s="26">
        <v>40.5</v>
      </c>
      <c r="F59" s="27">
        <v>56.1</v>
      </c>
      <c r="G59" s="27">
        <v>3.4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817</v>
      </c>
      <c r="F60" s="16">
        <v>875</v>
      </c>
      <c r="G60" s="16">
        <v>91</v>
      </c>
    </row>
    <row r="61" spans="2:7" ht="15" customHeight="1" x14ac:dyDescent="0.15">
      <c r="B61" s="24"/>
      <c r="C61" s="84"/>
      <c r="D61" s="25">
        <v>100</v>
      </c>
      <c r="E61" s="26">
        <v>45.8</v>
      </c>
      <c r="F61" s="27">
        <v>49.1</v>
      </c>
      <c r="G61" s="27">
        <v>5.0999999999999996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414</v>
      </c>
      <c r="F62" s="16">
        <v>798</v>
      </c>
      <c r="G62" s="16">
        <v>22</v>
      </c>
    </row>
    <row r="63" spans="2:7" ht="15" customHeight="1" x14ac:dyDescent="0.15">
      <c r="B63" s="24"/>
      <c r="C63" s="84"/>
      <c r="D63" s="25">
        <v>100</v>
      </c>
      <c r="E63" s="26">
        <v>33.5</v>
      </c>
      <c r="F63" s="27">
        <v>64.7</v>
      </c>
      <c r="G63" s="27">
        <v>1.8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881</v>
      </c>
      <c r="F64" s="16">
        <v>1312</v>
      </c>
      <c r="G64" s="16">
        <v>60</v>
      </c>
    </row>
    <row r="65" spans="2:7" ht="15" customHeight="1" x14ac:dyDescent="0.15">
      <c r="B65" s="24"/>
      <c r="C65" s="84"/>
      <c r="D65" s="25">
        <v>100</v>
      </c>
      <c r="E65" s="26">
        <v>39.1</v>
      </c>
      <c r="F65" s="27">
        <v>58.2</v>
      </c>
      <c r="G65" s="27">
        <v>2.7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529</v>
      </c>
      <c r="F66" s="16">
        <v>652</v>
      </c>
      <c r="G66" s="16">
        <v>28</v>
      </c>
    </row>
    <row r="67" spans="2:7" ht="15" customHeight="1" x14ac:dyDescent="0.15">
      <c r="B67" s="24"/>
      <c r="C67" s="84"/>
      <c r="D67" s="25">
        <v>100</v>
      </c>
      <c r="E67" s="26">
        <v>43.8</v>
      </c>
      <c r="F67" s="27">
        <v>53.9</v>
      </c>
      <c r="G67" s="27">
        <v>2.2999999999999998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965</v>
      </c>
      <c r="F68" s="16">
        <v>1340</v>
      </c>
      <c r="G68" s="16">
        <v>46</v>
      </c>
    </row>
    <row r="69" spans="2:7" ht="15" customHeight="1" x14ac:dyDescent="0.15">
      <c r="B69" s="28"/>
      <c r="C69" s="85"/>
      <c r="D69" s="17">
        <v>100</v>
      </c>
      <c r="E69" s="18">
        <v>41</v>
      </c>
      <c r="F69" s="19">
        <v>57</v>
      </c>
      <c r="G69" s="19">
        <v>2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903</v>
      </c>
      <c r="F70" s="23">
        <v>1713</v>
      </c>
      <c r="G70" s="23">
        <v>134</v>
      </c>
    </row>
    <row r="71" spans="2:7" ht="15" customHeight="1" x14ac:dyDescent="0.15">
      <c r="B71" s="24"/>
      <c r="C71" s="89"/>
      <c r="D71" s="25">
        <v>100</v>
      </c>
      <c r="E71" s="26">
        <v>32.799999999999997</v>
      </c>
      <c r="F71" s="27">
        <v>62.3</v>
      </c>
      <c r="G71" s="27">
        <v>4.9000000000000004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1126</v>
      </c>
      <c r="F72" s="16">
        <v>1711</v>
      </c>
      <c r="G72" s="16">
        <v>163</v>
      </c>
    </row>
    <row r="73" spans="2:7" ht="15" customHeight="1" x14ac:dyDescent="0.15">
      <c r="B73" s="24"/>
      <c r="C73" s="89"/>
      <c r="D73" s="25">
        <v>100</v>
      </c>
      <c r="E73" s="26">
        <v>37.5</v>
      </c>
      <c r="F73" s="27">
        <v>57</v>
      </c>
      <c r="G73" s="27">
        <v>5.4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1314</v>
      </c>
      <c r="F74" s="16">
        <v>2338</v>
      </c>
      <c r="G74" s="16">
        <v>189</v>
      </c>
    </row>
    <row r="75" spans="2:7" ht="15" customHeight="1" x14ac:dyDescent="0.15">
      <c r="B75" s="24"/>
      <c r="C75" s="89"/>
      <c r="D75" s="25">
        <v>100</v>
      </c>
      <c r="E75" s="26">
        <v>34.200000000000003</v>
      </c>
      <c r="F75" s="27">
        <v>60.9</v>
      </c>
      <c r="G75" s="27">
        <v>4.9000000000000004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1192</v>
      </c>
      <c r="F76" s="16">
        <v>1493</v>
      </c>
      <c r="G76" s="16">
        <v>132</v>
      </c>
    </row>
    <row r="77" spans="2:7" ht="15" customHeight="1" x14ac:dyDescent="0.15">
      <c r="B77" s="24"/>
      <c r="C77" s="89"/>
      <c r="D77" s="25">
        <v>100</v>
      </c>
      <c r="E77" s="26">
        <v>42.3</v>
      </c>
      <c r="F77" s="27">
        <v>53</v>
      </c>
      <c r="G77" s="27">
        <v>4.7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778</v>
      </c>
      <c r="F78" s="16">
        <v>731</v>
      </c>
      <c r="G78" s="16">
        <v>114</v>
      </c>
    </row>
    <row r="79" spans="2:7" ht="15" customHeight="1" x14ac:dyDescent="0.15">
      <c r="B79" s="24"/>
      <c r="C79" s="89"/>
      <c r="D79" s="25">
        <v>100</v>
      </c>
      <c r="E79" s="26">
        <v>47.9</v>
      </c>
      <c r="F79" s="27">
        <v>45</v>
      </c>
      <c r="G79" s="27">
        <v>7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523</v>
      </c>
      <c r="F80" s="16">
        <v>395</v>
      </c>
      <c r="G80" s="16">
        <v>90</v>
      </c>
    </row>
    <row r="81" spans="2:7" ht="15" customHeight="1" x14ac:dyDescent="0.15">
      <c r="B81" s="24"/>
      <c r="C81" s="89"/>
      <c r="D81" s="25">
        <v>100</v>
      </c>
      <c r="E81" s="26">
        <v>51.9</v>
      </c>
      <c r="F81" s="27">
        <v>39.200000000000003</v>
      </c>
      <c r="G81" s="27">
        <v>8.9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368</v>
      </c>
      <c r="F82" s="16">
        <v>139</v>
      </c>
      <c r="G82" s="16">
        <v>95</v>
      </c>
    </row>
    <row r="83" spans="2:7" ht="15" customHeight="1" x14ac:dyDescent="0.15">
      <c r="B83" s="24"/>
      <c r="C83" s="86"/>
      <c r="D83" s="34">
        <v>100</v>
      </c>
      <c r="E83" s="35">
        <v>61.1</v>
      </c>
      <c r="F83" s="36">
        <v>23.1</v>
      </c>
      <c r="G83" s="36">
        <v>15.8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1226</v>
      </c>
      <c r="F84" s="23">
        <v>2043</v>
      </c>
      <c r="G84" s="23">
        <v>158</v>
      </c>
    </row>
    <row r="85" spans="2:7" ht="15" customHeight="1" x14ac:dyDescent="0.15">
      <c r="B85" s="24" t="s">
        <v>441</v>
      </c>
      <c r="C85" s="84"/>
      <c r="D85" s="25">
        <v>100</v>
      </c>
      <c r="E85" s="26">
        <v>35.799999999999997</v>
      </c>
      <c r="F85" s="27">
        <v>59.6</v>
      </c>
      <c r="G85" s="27">
        <v>4.5999999999999996</v>
      </c>
    </row>
    <row r="86" spans="2:7" ht="15" customHeight="1" x14ac:dyDescent="0.15">
      <c r="B86" s="24" t="s">
        <v>526</v>
      </c>
      <c r="C86" s="82" t="s">
        <v>477</v>
      </c>
      <c r="D86" s="14">
        <v>3344</v>
      </c>
      <c r="E86" s="15">
        <v>1342</v>
      </c>
      <c r="F86" s="16">
        <v>1842</v>
      </c>
      <c r="G86" s="16">
        <v>160</v>
      </c>
    </row>
    <row r="87" spans="2:7" ht="15" customHeight="1" x14ac:dyDescent="0.15">
      <c r="B87" s="24"/>
      <c r="C87" s="84"/>
      <c r="D87" s="25">
        <v>100</v>
      </c>
      <c r="E87" s="26">
        <v>40.1</v>
      </c>
      <c r="F87" s="27">
        <v>55.1</v>
      </c>
      <c r="G87" s="27">
        <v>4.8</v>
      </c>
    </row>
    <row r="88" spans="2:7" ht="15" customHeight="1" x14ac:dyDescent="0.15">
      <c r="B88" s="24"/>
      <c r="C88" s="83" t="s">
        <v>513</v>
      </c>
      <c r="D88" s="29">
        <v>2063</v>
      </c>
      <c r="E88" s="30">
        <v>773</v>
      </c>
      <c r="F88" s="31">
        <v>1186</v>
      </c>
      <c r="G88" s="31">
        <v>104</v>
      </c>
    </row>
    <row r="89" spans="2:7" ht="15" customHeight="1" x14ac:dyDescent="0.15">
      <c r="B89" s="24"/>
      <c r="C89" s="84"/>
      <c r="D89" s="25">
        <v>100</v>
      </c>
      <c r="E89" s="26">
        <v>37.5</v>
      </c>
      <c r="F89" s="27">
        <v>57.5</v>
      </c>
      <c r="G89" s="27">
        <v>5</v>
      </c>
    </row>
    <row r="90" spans="2:7" ht="15" customHeight="1" x14ac:dyDescent="0.15">
      <c r="B90" s="24"/>
      <c r="C90" s="82" t="s">
        <v>527</v>
      </c>
      <c r="D90" s="14">
        <v>3201</v>
      </c>
      <c r="E90" s="15">
        <v>1212</v>
      </c>
      <c r="F90" s="16">
        <v>1840</v>
      </c>
      <c r="G90" s="16">
        <v>149</v>
      </c>
    </row>
    <row r="91" spans="2:7" ht="15" customHeight="1" x14ac:dyDescent="0.15">
      <c r="B91" s="24"/>
      <c r="C91" s="84"/>
      <c r="D91" s="25">
        <v>100</v>
      </c>
      <c r="E91" s="26">
        <v>37.9</v>
      </c>
      <c r="F91" s="27">
        <v>57.5</v>
      </c>
      <c r="G91" s="27">
        <v>4.7</v>
      </c>
    </row>
    <row r="92" spans="2:7" ht="15" customHeight="1" x14ac:dyDescent="0.15">
      <c r="B92" s="24"/>
      <c r="C92" s="82" t="s">
        <v>488</v>
      </c>
      <c r="D92" s="14">
        <v>1503</v>
      </c>
      <c r="E92" s="15">
        <v>703</v>
      </c>
      <c r="F92" s="16">
        <v>703</v>
      </c>
      <c r="G92" s="16">
        <v>97</v>
      </c>
    </row>
    <row r="93" spans="2:7" ht="15" customHeight="1" x14ac:dyDescent="0.15">
      <c r="B93" s="24"/>
      <c r="C93" s="84"/>
      <c r="D93" s="25">
        <v>100</v>
      </c>
      <c r="E93" s="26">
        <v>46.8</v>
      </c>
      <c r="F93" s="27">
        <v>46.8</v>
      </c>
      <c r="G93" s="27">
        <v>6.5</v>
      </c>
    </row>
    <row r="94" spans="2:7" ht="15" customHeight="1" x14ac:dyDescent="0.15">
      <c r="B94" s="24"/>
      <c r="C94" s="82" t="s">
        <v>473</v>
      </c>
      <c r="D94" s="14">
        <v>330</v>
      </c>
      <c r="E94" s="15">
        <v>172</v>
      </c>
      <c r="F94" s="16">
        <v>130</v>
      </c>
      <c r="G94" s="16">
        <v>28</v>
      </c>
    </row>
    <row r="95" spans="2:7" ht="15" customHeight="1" x14ac:dyDescent="0.15">
      <c r="B95" s="24"/>
      <c r="C95" s="82"/>
      <c r="D95" s="34">
        <v>100</v>
      </c>
      <c r="E95" s="35">
        <v>52.1</v>
      </c>
      <c r="F95" s="36">
        <v>39.4</v>
      </c>
      <c r="G95" s="36">
        <v>8.5</v>
      </c>
    </row>
    <row r="96" spans="2:7" ht="15" customHeight="1" x14ac:dyDescent="0.15">
      <c r="B96" s="24"/>
      <c r="C96" s="83" t="s">
        <v>479</v>
      </c>
      <c r="D96" s="29">
        <v>359</v>
      </c>
      <c r="E96" s="30">
        <v>198</v>
      </c>
      <c r="F96" s="31">
        <v>114</v>
      </c>
      <c r="G96" s="31">
        <v>47</v>
      </c>
    </row>
    <row r="97" spans="2:7" ht="15" customHeight="1" x14ac:dyDescent="0.15">
      <c r="B97" s="24"/>
      <c r="C97" s="84"/>
      <c r="D97" s="25">
        <v>100</v>
      </c>
      <c r="E97" s="26">
        <v>55.2</v>
      </c>
      <c r="F97" s="27">
        <v>31.8</v>
      </c>
      <c r="G97" s="27">
        <v>13.1</v>
      </c>
    </row>
    <row r="98" spans="2:7" ht="15" customHeight="1" x14ac:dyDescent="0.15">
      <c r="B98" s="24"/>
      <c r="C98" s="82" t="s">
        <v>495</v>
      </c>
      <c r="D98" s="14">
        <v>47</v>
      </c>
      <c r="E98" s="15">
        <v>22</v>
      </c>
      <c r="F98" s="16">
        <v>15</v>
      </c>
      <c r="G98" s="16">
        <v>10</v>
      </c>
    </row>
    <row r="99" spans="2:7" ht="15" customHeight="1" x14ac:dyDescent="0.15">
      <c r="B99" s="24"/>
      <c r="C99" s="84"/>
      <c r="D99" s="25">
        <v>100</v>
      </c>
      <c r="E99" s="26">
        <v>46.8</v>
      </c>
      <c r="F99" s="27">
        <v>31.9</v>
      </c>
      <c r="G99" s="27">
        <v>21.3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25</v>
      </c>
      <c r="F100" s="16">
        <v>26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48.1</v>
      </c>
      <c r="F101" s="19">
        <v>50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900" priority="1035" rank="1"/>
  </conditionalFormatting>
  <conditionalFormatting sqref="E11:G11">
    <cfRule type="top10" dxfId="3899" priority="1036" rank="1"/>
  </conditionalFormatting>
  <conditionalFormatting sqref="E13:G13">
    <cfRule type="top10" dxfId="3898" priority="1037" rank="1"/>
  </conditionalFormatting>
  <conditionalFormatting sqref="E15:G15">
    <cfRule type="top10" dxfId="3897" priority="1038" rank="1"/>
  </conditionalFormatting>
  <conditionalFormatting sqref="E17:G17">
    <cfRule type="top10" dxfId="3896" priority="1039" rank="1"/>
  </conditionalFormatting>
  <conditionalFormatting sqref="E19:G19">
    <cfRule type="top10" dxfId="3895" priority="1040" rank="1"/>
  </conditionalFormatting>
  <conditionalFormatting sqref="E21:G21">
    <cfRule type="top10" dxfId="3894" priority="1041" rank="1"/>
  </conditionalFormatting>
  <conditionalFormatting sqref="E23:G23">
    <cfRule type="top10" dxfId="3893" priority="1042" rank="1"/>
  </conditionalFormatting>
  <conditionalFormatting sqref="E25:G25">
    <cfRule type="top10" dxfId="3892" priority="1043" rank="1"/>
  </conditionalFormatting>
  <conditionalFormatting sqref="E27:G27">
    <cfRule type="top10" dxfId="3891" priority="1044" rank="1"/>
  </conditionalFormatting>
  <conditionalFormatting sqref="E29:G29">
    <cfRule type="top10" dxfId="3890" priority="1045" rank="1"/>
  </conditionalFormatting>
  <conditionalFormatting sqref="E31:G31">
    <cfRule type="top10" dxfId="3889" priority="1046" rank="1"/>
  </conditionalFormatting>
  <conditionalFormatting sqref="E33:G33">
    <cfRule type="top10" dxfId="3888" priority="1047" rank="1"/>
  </conditionalFormatting>
  <conditionalFormatting sqref="E35:G35">
    <cfRule type="top10" dxfId="3887" priority="1048" rank="1"/>
  </conditionalFormatting>
  <conditionalFormatting sqref="E37:G37">
    <cfRule type="top10" dxfId="3886" priority="1049" rank="1"/>
  </conditionalFormatting>
  <conditionalFormatting sqref="E39:G39">
    <cfRule type="top10" dxfId="3885" priority="1050" rank="1"/>
  </conditionalFormatting>
  <conditionalFormatting sqref="E41:G41">
    <cfRule type="top10" dxfId="3884" priority="1051" rank="1"/>
  </conditionalFormatting>
  <conditionalFormatting sqref="E43:G43">
    <cfRule type="top10" dxfId="3883" priority="1052" rank="1"/>
  </conditionalFormatting>
  <conditionalFormatting sqref="E45:G45">
    <cfRule type="top10" dxfId="3882" priority="1053" rank="1"/>
  </conditionalFormatting>
  <conditionalFormatting sqref="E47:G47">
    <cfRule type="top10" dxfId="3881" priority="1054" rank="1"/>
  </conditionalFormatting>
  <conditionalFormatting sqref="E49:G49">
    <cfRule type="top10" dxfId="3880" priority="1055" rank="1"/>
  </conditionalFormatting>
  <conditionalFormatting sqref="E51:G51">
    <cfRule type="top10" dxfId="3879" priority="1056" rank="1"/>
  </conditionalFormatting>
  <conditionalFormatting sqref="E53:G53">
    <cfRule type="top10" dxfId="3878" priority="1057" rank="1"/>
  </conditionalFormatting>
  <conditionalFormatting sqref="E55:G55">
    <cfRule type="top10" dxfId="3877" priority="1058" rank="1"/>
  </conditionalFormatting>
  <conditionalFormatting sqref="E57:G57">
    <cfRule type="top10" dxfId="3876" priority="1059" rank="1"/>
  </conditionalFormatting>
  <conditionalFormatting sqref="E59:G59">
    <cfRule type="top10" dxfId="3875" priority="1060" rank="1"/>
  </conditionalFormatting>
  <conditionalFormatting sqref="E61:G61">
    <cfRule type="top10" dxfId="3874" priority="1061" rank="1"/>
  </conditionalFormatting>
  <conditionalFormatting sqref="E63:G63">
    <cfRule type="top10" dxfId="3873" priority="1062" rank="1"/>
  </conditionalFormatting>
  <conditionalFormatting sqref="E65:G65">
    <cfRule type="top10" dxfId="3872" priority="1063" rank="1"/>
  </conditionalFormatting>
  <conditionalFormatting sqref="E67:G67">
    <cfRule type="top10" dxfId="3871" priority="1064" rank="1"/>
  </conditionalFormatting>
  <conditionalFormatting sqref="E69:G69">
    <cfRule type="top10" dxfId="3870" priority="1065" rank="1"/>
  </conditionalFormatting>
  <conditionalFormatting sqref="E71:G71">
    <cfRule type="top10" dxfId="3869" priority="1066" rank="1"/>
  </conditionalFormatting>
  <conditionalFormatting sqref="E73:G73">
    <cfRule type="top10" dxfId="3868" priority="1067" rank="1"/>
  </conditionalFormatting>
  <conditionalFormatting sqref="E75:G75">
    <cfRule type="top10" dxfId="3867" priority="1068" rank="1"/>
  </conditionalFormatting>
  <conditionalFormatting sqref="E77:G77">
    <cfRule type="top10" dxfId="3866" priority="1069" rank="1"/>
  </conditionalFormatting>
  <conditionalFormatting sqref="E79:G79">
    <cfRule type="top10" dxfId="3865" priority="1070" rank="1"/>
  </conditionalFormatting>
  <conditionalFormatting sqref="E81:G81">
    <cfRule type="top10" dxfId="3864" priority="1071" rank="1"/>
  </conditionalFormatting>
  <conditionalFormatting sqref="E83:G83">
    <cfRule type="top10" dxfId="3863" priority="1072" rank="1"/>
  </conditionalFormatting>
  <conditionalFormatting sqref="E85:G85">
    <cfRule type="top10" dxfId="3862" priority="1073" rank="1"/>
  </conditionalFormatting>
  <conditionalFormatting sqref="E87:G87">
    <cfRule type="top10" dxfId="3861" priority="1074" rank="1"/>
  </conditionalFormatting>
  <conditionalFormatting sqref="E89:G89">
    <cfRule type="top10" dxfId="3860" priority="1075" rank="1"/>
  </conditionalFormatting>
  <conditionalFormatting sqref="E91:G91">
    <cfRule type="top10" dxfId="3859" priority="1076" rank="1"/>
  </conditionalFormatting>
  <conditionalFormatting sqref="E93:G93">
    <cfRule type="top10" dxfId="3858" priority="1077" rank="1"/>
  </conditionalFormatting>
  <conditionalFormatting sqref="E95:G95">
    <cfRule type="top10" dxfId="3857" priority="1078" rank="1"/>
  </conditionalFormatting>
  <conditionalFormatting sqref="E97:G97">
    <cfRule type="top10" dxfId="3856" priority="1079" rank="1"/>
  </conditionalFormatting>
  <conditionalFormatting sqref="E99:G99">
    <cfRule type="top10" dxfId="3855" priority="1080" rank="1"/>
  </conditionalFormatting>
  <conditionalFormatting sqref="E101:G101">
    <cfRule type="top10" dxfId="3854" priority="108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646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5876</v>
      </c>
      <c r="F8" s="16">
        <v>8930</v>
      </c>
      <c r="G8" s="16">
        <v>1116</v>
      </c>
    </row>
    <row r="9" spans="2:24" ht="15" customHeight="1" x14ac:dyDescent="0.15">
      <c r="B9" s="93"/>
      <c r="C9" s="91"/>
      <c r="D9" s="17">
        <v>100</v>
      </c>
      <c r="E9" s="18">
        <v>36.9</v>
      </c>
      <c r="F9" s="19">
        <v>56.1</v>
      </c>
      <c r="G9" s="19">
        <v>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1812</v>
      </c>
      <c r="F10" s="23">
        <v>2769</v>
      </c>
      <c r="G10" s="23">
        <v>364</v>
      </c>
    </row>
    <row r="11" spans="2:24" ht="15" customHeight="1" x14ac:dyDescent="0.15">
      <c r="B11" s="24"/>
      <c r="C11" s="89"/>
      <c r="D11" s="25">
        <v>100</v>
      </c>
      <c r="E11" s="26">
        <v>36.6</v>
      </c>
      <c r="F11" s="27">
        <v>56</v>
      </c>
      <c r="G11" s="27">
        <v>7.4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4031</v>
      </c>
      <c r="F12" s="16">
        <v>6075</v>
      </c>
      <c r="G12" s="16">
        <v>736</v>
      </c>
    </row>
    <row r="13" spans="2:24" ht="15" customHeight="1" x14ac:dyDescent="0.15">
      <c r="B13" s="28"/>
      <c r="C13" s="91"/>
      <c r="D13" s="17">
        <v>100</v>
      </c>
      <c r="E13" s="18">
        <v>37.200000000000003</v>
      </c>
      <c r="F13" s="19">
        <v>56</v>
      </c>
      <c r="G13" s="19">
        <v>6.8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110</v>
      </c>
      <c r="F14" s="23">
        <v>222</v>
      </c>
      <c r="G14" s="23">
        <v>21</v>
      </c>
    </row>
    <row r="15" spans="2:24" ht="15" customHeight="1" x14ac:dyDescent="0.15">
      <c r="B15" s="24"/>
      <c r="C15" s="84"/>
      <c r="D15" s="25">
        <v>100</v>
      </c>
      <c r="E15" s="26">
        <v>31.2</v>
      </c>
      <c r="F15" s="27">
        <v>62.9</v>
      </c>
      <c r="G15" s="27">
        <v>5.9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222</v>
      </c>
      <c r="F16" s="31">
        <v>361</v>
      </c>
      <c r="G16" s="31">
        <v>37</v>
      </c>
    </row>
    <row r="17" spans="2:7" ht="15" customHeight="1" x14ac:dyDescent="0.15">
      <c r="B17" s="24"/>
      <c r="C17" s="84"/>
      <c r="D17" s="25">
        <v>100</v>
      </c>
      <c r="E17" s="26">
        <v>35.799999999999997</v>
      </c>
      <c r="F17" s="27">
        <v>58.2</v>
      </c>
      <c r="G17" s="27">
        <v>6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334</v>
      </c>
      <c r="F18" s="16">
        <v>517</v>
      </c>
      <c r="G18" s="16">
        <v>71</v>
      </c>
    </row>
    <row r="19" spans="2:7" ht="15" customHeight="1" x14ac:dyDescent="0.15">
      <c r="B19" s="24"/>
      <c r="C19" s="84"/>
      <c r="D19" s="25">
        <v>100</v>
      </c>
      <c r="E19" s="26">
        <v>36.200000000000003</v>
      </c>
      <c r="F19" s="27">
        <v>56.1</v>
      </c>
      <c r="G19" s="27">
        <v>7.7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568</v>
      </c>
      <c r="F20" s="16">
        <v>939</v>
      </c>
      <c r="G20" s="16">
        <v>109</v>
      </c>
    </row>
    <row r="21" spans="2:7" ht="15" customHeight="1" x14ac:dyDescent="0.15">
      <c r="B21" s="24"/>
      <c r="C21" s="84"/>
      <c r="D21" s="25">
        <v>100</v>
      </c>
      <c r="E21" s="26">
        <v>35.1</v>
      </c>
      <c r="F21" s="27">
        <v>58.1</v>
      </c>
      <c r="G21" s="27">
        <v>6.7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1182</v>
      </c>
      <c r="F22" s="16">
        <v>1756</v>
      </c>
      <c r="G22" s="16">
        <v>202</v>
      </c>
    </row>
    <row r="23" spans="2:7" ht="15" customHeight="1" x14ac:dyDescent="0.15">
      <c r="B23" s="24"/>
      <c r="C23" s="84"/>
      <c r="D23" s="25">
        <v>100</v>
      </c>
      <c r="E23" s="26">
        <v>37.6</v>
      </c>
      <c r="F23" s="27">
        <v>55.9</v>
      </c>
      <c r="G23" s="27">
        <v>6.4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1646</v>
      </c>
      <c r="F24" s="16">
        <v>2545</v>
      </c>
      <c r="G24" s="16">
        <v>315</v>
      </c>
    </row>
    <row r="25" spans="2:7" ht="15" customHeight="1" x14ac:dyDescent="0.15">
      <c r="B25" s="24"/>
      <c r="C25" s="84"/>
      <c r="D25" s="25">
        <v>100</v>
      </c>
      <c r="E25" s="26">
        <v>36.5</v>
      </c>
      <c r="F25" s="27">
        <v>56.5</v>
      </c>
      <c r="G25" s="27">
        <v>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1703</v>
      </c>
      <c r="F26" s="16">
        <v>2392</v>
      </c>
      <c r="G26" s="16">
        <v>343</v>
      </c>
    </row>
    <row r="27" spans="2:7" ht="15" customHeight="1" x14ac:dyDescent="0.15">
      <c r="B27" s="28"/>
      <c r="C27" s="85"/>
      <c r="D27" s="17">
        <v>100</v>
      </c>
      <c r="E27" s="18">
        <v>38.4</v>
      </c>
      <c r="F27" s="19">
        <v>53.9</v>
      </c>
      <c r="G27" s="19">
        <v>7.7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2110</v>
      </c>
      <c r="F28" s="16">
        <v>3261</v>
      </c>
      <c r="G28" s="16">
        <v>295</v>
      </c>
    </row>
    <row r="29" spans="2:7" ht="15" customHeight="1" x14ac:dyDescent="0.15">
      <c r="B29" s="24"/>
      <c r="C29" s="84"/>
      <c r="D29" s="25">
        <v>100</v>
      </c>
      <c r="E29" s="26">
        <v>37.200000000000003</v>
      </c>
      <c r="F29" s="27">
        <v>57.6</v>
      </c>
      <c r="G29" s="27">
        <v>5.2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1458</v>
      </c>
      <c r="F30" s="16">
        <v>2225</v>
      </c>
      <c r="G30" s="16">
        <v>241</v>
      </c>
    </row>
    <row r="31" spans="2:7" ht="15" customHeight="1" x14ac:dyDescent="0.15">
      <c r="B31" s="24"/>
      <c r="C31" s="84"/>
      <c r="D31" s="25">
        <v>100</v>
      </c>
      <c r="E31" s="26">
        <v>37.200000000000003</v>
      </c>
      <c r="F31" s="27">
        <v>56.7</v>
      </c>
      <c r="G31" s="27">
        <v>6.1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124</v>
      </c>
      <c r="F32" s="31">
        <v>163</v>
      </c>
      <c r="G32" s="31">
        <v>19</v>
      </c>
    </row>
    <row r="33" spans="2:7" ht="15" customHeight="1" x14ac:dyDescent="0.15">
      <c r="B33" s="24"/>
      <c r="C33" s="84"/>
      <c r="D33" s="25">
        <v>100</v>
      </c>
      <c r="E33" s="26">
        <v>40.5</v>
      </c>
      <c r="F33" s="27">
        <v>53.3</v>
      </c>
      <c r="G33" s="27">
        <v>6.2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1151</v>
      </c>
      <c r="F34" s="16">
        <v>1699</v>
      </c>
      <c r="G34" s="16">
        <v>192</v>
      </c>
    </row>
    <row r="35" spans="2:7" ht="15" customHeight="1" x14ac:dyDescent="0.15">
      <c r="B35" s="24"/>
      <c r="C35" s="84"/>
      <c r="D35" s="25">
        <v>100</v>
      </c>
      <c r="E35" s="26">
        <v>37.799999999999997</v>
      </c>
      <c r="F35" s="27">
        <v>55.9</v>
      </c>
      <c r="G35" s="27">
        <v>6.3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873</v>
      </c>
      <c r="F36" s="16">
        <v>1402</v>
      </c>
      <c r="G36" s="16">
        <v>134</v>
      </c>
    </row>
    <row r="37" spans="2:7" ht="15" customHeight="1" x14ac:dyDescent="0.15">
      <c r="B37" s="33"/>
      <c r="C37" s="82"/>
      <c r="D37" s="34">
        <v>100</v>
      </c>
      <c r="E37" s="35">
        <v>36.200000000000003</v>
      </c>
      <c r="F37" s="36">
        <v>58.2</v>
      </c>
      <c r="G37" s="36">
        <v>5.6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375</v>
      </c>
      <c r="F38" s="23">
        <v>819</v>
      </c>
      <c r="G38" s="23">
        <v>64</v>
      </c>
    </row>
    <row r="39" spans="2:7" ht="15" customHeight="1" x14ac:dyDescent="0.15">
      <c r="B39" s="24"/>
      <c r="C39" s="89"/>
      <c r="D39" s="25">
        <v>100</v>
      </c>
      <c r="E39" s="26">
        <v>29.8</v>
      </c>
      <c r="F39" s="27">
        <v>65.099999999999994</v>
      </c>
      <c r="G39" s="27">
        <v>5.0999999999999996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556</v>
      </c>
      <c r="F40" s="16">
        <v>712</v>
      </c>
      <c r="G40" s="16">
        <v>91</v>
      </c>
    </row>
    <row r="41" spans="2:7" ht="15" customHeight="1" x14ac:dyDescent="0.15">
      <c r="B41" s="24"/>
      <c r="C41" s="89"/>
      <c r="D41" s="25">
        <v>100</v>
      </c>
      <c r="E41" s="26">
        <v>40.9</v>
      </c>
      <c r="F41" s="27">
        <v>52.4</v>
      </c>
      <c r="G41" s="27">
        <v>6.7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4768</v>
      </c>
      <c r="F42" s="16">
        <v>7171</v>
      </c>
      <c r="G42" s="16">
        <v>697</v>
      </c>
    </row>
    <row r="43" spans="2:7" ht="15" customHeight="1" x14ac:dyDescent="0.15">
      <c r="B43" s="28"/>
      <c r="C43" s="91"/>
      <c r="D43" s="17">
        <v>100</v>
      </c>
      <c r="E43" s="18">
        <v>37.700000000000003</v>
      </c>
      <c r="F43" s="19">
        <v>56.8</v>
      </c>
      <c r="G43" s="19">
        <v>5.5</v>
      </c>
    </row>
    <row r="44" spans="2:7" ht="15" customHeight="1" x14ac:dyDescent="0.15">
      <c r="B44" s="20" t="s">
        <v>70</v>
      </c>
      <c r="C44" s="88" t="s">
        <v>507</v>
      </c>
      <c r="D44" s="21">
        <v>567</v>
      </c>
      <c r="E44" s="22">
        <v>110</v>
      </c>
      <c r="F44" s="23">
        <v>438</v>
      </c>
      <c r="G44" s="23">
        <v>19</v>
      </c>
    </row>
    <row r="45" spans="2:7" ht="15" customHeight="1" x14ac:dyDescent="0.15">
      <c r="B45" s="24"/>
      <c r="C45" s="89"/>
      <c r="D45" s="25">
        <v>100</v>
      </c>
      <c r="E45" s="26">
        <v>19.399999999999999</v>
      </c>
      <c r="F45" s="27">
        <v>77.2</v>
      </c>
      <c r="G45" s="27">
        <v>3.4</v>
      </c>
    </row>
    <row r="46" spans="2:7" ht="15" customHeight="1" x14ac:dyDescent="0.15">
      <c r="B46" s="24"/>
      <c r="C46" s="86" t="s">
        <v>508</v>
      </c>
      <c r="D46" s="14">
        <v>8280</v>
      </c>
      <c r="E46" s="15">
        <v>2406</v>
      </c>
      <c r="F46" s="16">
        <v>5459</v>
      </c>
      <c r="G46" s="16">
        <v>415</v>
      </c>
    </row>
    <row r="47" spans="2:7" ht="15" customHeight="1" x14ac:dyDescent="0.15">
      <c r="B47" s="24"/>
      <c r="C47" s="89"/>
      <c r="D47" s="25">
        <v>100</v>
      </c>
      <c r="E47" s="26">
        <v>29.1</v>
      </c>
      <c r="F47" s="27">
        <v>65.900000000000006</v>
      </c>
      <c r="G47" s="27">
        <v>5</v>
      </c>
    </row>
    <row r="48" spans="2:7" ht="15" customHeight="1" x14ac:dyDescent="0.15">
      <c r="B48" s="24"/>
      <c r="C48" s="86" t="s">
        <v>521</v>
      </c>
      <c r="D48" s="14">
        <v>4863</v>
      </c>
      <c r="E48" s="15">
        <v>2280</v>
      </c>
      <c r="F48" s="16">
        <v>2330</v>
      </c>
      <c r="G48" s="16">
        <v>253</v>
      </c>
    </row>
    <row r="49" spans="2:7" ht="15" customHeight="1" x14ac:dyDescent="0.15">
      <c r="B49" s="24"/>
      <c r="C49" s="89"/>
      <c r="D49" s="25">
        <v>100</v>
      </c>
      <c r="E49" s="26">
        <v>46.9</v>
      </c>
      <c r="F49" s="27">
        <v>47.9</v>
      </c>
      <c r="G49" s="27">
        <v>5.2</v>
      </c>
    </row>
    <row r="50" spans="2:7" ht="15" customHeight="1" x14ac:dyDescent="0.15">
      <c r="B50" s="24"/>
      <c r="C50" s="86" t="s">
        <v>451</v>
      </c>
      <c r="D50" s="14">
        <v>1583</v>
      </c>
      <c r="E50" s="15">
        <v>933</v>
      </c>
      <c r="F50" s="16">
        <v>538</v>
      </c>
      <c r="G50" s="16">
        <v>112</v>
      </c>
    </row>
    <row r="51" spans="2:7" ht="15" customHeight="1" x14ac:dyDescent="0.15">
      <c r="B51" s="28"/>
      <c r="C51" s="91"/>
      <c r="D51" s="17">
        <v>100</v>
      </c>
      <c r="E51" s="18">
        <v>58.9</v>
      </c>
      <c r="F51" s="19">
        <v>34</v>
      </c>
      <c r="G51" s="19">
        <v>7.1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1119</v>
      </c>
      <c r="F52" s="23">
        <v>1634</v>
      </c>
      <c r="G52" s="23">
        <v>228</v>
      </c>
    </row>
    <row r="53" spans="2:7" ht="15" customHeight="1" x14ac:dyDescent="0.15">
      <c r="B53" s="24"/>
      <c r="C53" s="84"/>
      <c r="D53" s="25">
        <v>100</v>
      </c>
      <c r="E53" s="26">
        <v>37.5</v>
      </c>
      <c r="F53" s="27">
        <v>54.8</v>
      </c>
      <c r="G53" s="27">
        <v>7.6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537</v>
      </c>
      <c r="F54" s="31">
        <v>989</v>
      </c>
      <c r="G54" s="31">
        <v>420</v>
      </c>
    </row>
    <row r="55" spans="2:7" ht="15" customHeight="1" x14ac:dyDescent="0.15">
      <c r="B55" s="24"/>
      <c r="C55" s="84"/>
      <c r="D55" s="25">
        <v>100</v>
      </c>
      <c r="E55" s="26">
        <v>27.6</v>
      </c>
      <c r="F55" s="27">
        <v>50.8</v>
      </c>
      <c r="G55" s="27">
        <v>21.6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324</v>
      </c>
      <c r="F56" s="16">
        <v>485</v>
      </c>
      <c r="G56" s="16">
        <v>45</v>
      </c>
    </row>
    <row r="57" spans="2:7" ht="15" customHeight="1" x14ac:dyDescent="0.15">
      <c r="B57" s="24"/>
      <c r="C57" s="84"/>
      <c r="D57" s="25">
        <v>100</v>
      </c>
      <c r="E57" s="26">
        <v>37.9</v>
      </c>
      <c r="F57" s="27">
        <v>56.8</v>
      </c>
      <c r="G57" s="27">
        <v>5.3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503</v>
      </c>
      <c r="F58" s="16">
        <v>748</v>
      </c>
      <c r="G58" s="16">
        <v>60</v>
      </c>
    </row>
    <row r="59" spans="2:7" ht="15" customHeight="1" x14ac:dyDescent="0.15">
      <c r="B59" s="24"/>
      <c r="C59" s="84"/>
      <c r="D59" s="25">
        <v>100</v>
      </c>
      <c r="E59" s="26">
        <v>38.4</v>
      </c>
      <c r="F59" s="27">
        <v>57.1</v>
      </c>
      <c r="G59" s="27">
        <v>4.5999999999999996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795</v>
      </c>
      <c r="F60" s="16">
        <v>876</v>
      </c>
      <c r="G60" s="16">
        <v>112</v>
      </c>
    </row>
    <row r="61" spans="2:7" ht="15" customHeight="1" x14ac:dyDescent="0.15">
      <c r="B61" s="24"/>
      <c r="C61" s="84"/>
      <c r="D61" s="25">
        <v>100</v>
      </c>
      <c r="E61" s="26">
        <v>44.6</v>
      </c>
      <c r="F61" s="27">
        <v>49.1</v>
      </c>
      <c r="G61" s="27">
        <v>6.3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372</v>
      </c>
      <c r="F62" s="16">
        <v>821</v>
      </c>
      <c r="G62" s="16">
        <v>41</v>
      </c>
    </row>
    <row r="63" spans="2:7" ht="15" customHeight="1" x14ac:dyDescent="0.15">
      <c r="B63" s="24"/>
      <c r="C63" s="84"/>
      <c r="D63" s="25">
        <v>100</v>
      </c>
      <c r="E63" s="26">
        <v>30.1</v>
      </c>
      <c r="F63" s="27">
        <v>66.5</v>
      </c>
      <c r="G63" s="27">
        <v>3.3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793</v>
      </c>
      <c r="F64" s="16">
        <v>1379</v>
      </c>
      <c r="G64" s="16">
        <v>81</v>
      </c>
    </row>
    <row r="65" spans="2:7" ht="15" customHeight="1" x14ac:dyDescent="0.15">
      <c r="B65" s="24"/>
      <c r="C65" s="84"/>
      <c r="D65" s="25">
        <v>100</v>
      </c>
      <c r="E65" s="26">
        <v>35.200000000000003</v>
      </c>
      <c r="F65" s="27">
        <v>61.2</v>
      </c>
      <c r="G65" s="27">
        <v>3.6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477</v>
      </c>
      <c r="F66" s="16">
        <v>684</v>
      </c>
      <c r="G66" s="16">
        <v>48</v>
      </c>
    </row>
    <row r="67" spans="2:7" ht="15" customHeight="1" x14ac:dyDescent="0.15">
      <c r="B67" s="24"/>
      <c r="C67" s="84"/>
      <c r="D67" s="25">
        <v>100</v>
      </c>
      <c r="E67" s="26">
        <v>39.5</v>
      </c>
      <c r="F67" s="27">
        <v>56.6</v>
      </c>
      <c r="G67" s="27">
        <v>4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956</v>
      </c>
      <c r="F68" s="16">
        <v>1314</v>
      </c>
      <c r="G68" s="16">
        <v>81</v>
      </c>
    </row>
    <row r="69" spans="2:7" ht="15" customHeight="1" x14ac:dyDescent="0.15">
      <c r="B69" s="28"/>
      <c r="C69" s="85"/>
      <c r="D69" s="17">
        <v>100</v>
      </c>
      <c r="E69" s="18">
        <v>40.700000000000003</v>
      </c>
      <c r="F69" s="19">
        <v>55.9</v>
      </c>
      <c r="G69" s="19">
        <v>3.4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1091</v>
      </c>
      <c r="F70" s="23">
        <v>1514</v>
      </c>
      <c r="G70" s="23">
        <v>145</v>
      </c>
    </row>
    <row r="71" spans="2:7" ht="15" customHeight="1" x14ac:dyDescent="0.15">
      <c r="B71" s="24"/>
      <c r="C71" s="89"/>
      <c r="D71" s="25">
        <v>100</v>
      </c>
      <c r="E71" s="26">
        <v>39.700000000000003</v>
      </c>
      <c r="F71" s="27">
        <v>55.1</v>
      </c>
      <c r="G71" s="27">
        <v>5.3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1223</v>
      </c>
      <c r="F72" s="16">
        <v>1588</v>
      </c>
      <c r="G72" s="16">
        <v>189</v>
      </c>
    </row>
    <row r="73" spans="2:7" ht="15" customHeight="1" x14ac:dyDescent="0.15">
      <c r="B73" s="24"/>
      <c r="C73" s="89"/>
      <c r="D73" s="25">
        <v>100</v>
      </c>
      <c r="E73" s="26">
        <v>40.799999999999997</v>
      </c>
      <c r="F73" s="27">
        <v>52.9</v>
      </c>
      <c r="G73" s="27">
        <v>6.3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1249</v>
      </c>
      <c r="F74" s="16">
        <v>2357</v>
      </c>
      <c r="G74" s="16">
        <v>235</v>
      </c>
    </row>
    <row r="75" spans="2:7" ht="15" customHeight="1" x14ac:dyDescent="0.15">
      <c r="B75" s="24"/>
      <c r="C75" s="89"/>
      <c r="D75" s="25">
        <v>100</v>
      </c>
      <c r="E75" s="26">
        <v>32.5</v>
      </c>
      <c r="F75" s="27">
        <v>61.4</v>
      </c>
      <c r="G75" s="27">
        <v>6.1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990</v>
      </c>
      <c r="F76" s="16">
        <v>1655</v>
      </c>
      <c r="G76" s="16">
        <v>172</v>
      </c>
    </row>
    <row r="77" spans="2:7" ht="15" customHeight="1" x14ac:dyDescent="0.15">
      <c r="B77" s="24"/>
      <c r="C77" s="89"/>
      <c r="D77" s="25">
        <v>100</v>
      </c>
      <c r="E77" s="26">
        <v>35.1</v>
      </c>
      <c r="F77" s="27">
        <v>58.8</v>
      </c>
      <c r="G77" s="27">
        <v>6.1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570</v>
      </c>
      <c r="F78" s="16">
        <v>914</v>
      </c>
      <c r="G78" s="16">
        <v>139</v>
      </c>
    </row>
    <row r="79" spans="2:7" ht="15" customHeight="1" x14ac:dyDescent="0.15">
      <c r="B79" s="24"/>
      <c r="C79" s="89"/>
      <c r="D79" s="25">
        <v>100</v>
      </c>
      <c r="E79" s="26">
        <v>35.1</v>
      </c>
      <c r="F79" s="27">
        <v>56.3</v>
      </c>
      <c r="G79" s="27">
        <v>8.6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377</v>
      </c>
      <c r="F80" s="16">
        <v>524</v>
      </c>
      <c r="G80" s="16">
        <v>107</v>
      </c>
    </row>
    <row r="81" spans="2:7" ht="15" customHeight="1" x14ac:dyDescent="0.15">
      <c r="B81" s="24"/>
      <c r="C81" s="89"/>
      <c r="D81" s="25">
        <v>100</v>
      </c>
      <c r="E81" s="26">
        <v>37.4</v>
      </c>
      <c r="F81" s="27">
        <v>52</v>
      </c>
      <c r="G81" s="27">
        <v>10.6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265</v>
      </c>
      <c r="F82" s="16">
        <v>235</v>
      </c>
      <c r="G82" s="16">
        <v>102</v>
      </c>
    </row>
    <row r="83" spans="2:7" ht="15" customHeight="1" x14ac:dyDescent="0.15">
      <c r="B83" s="24"/>
      <c r="C83" s="86"/>
      <c r="D83" s="34">
        <v>100</v>
      </c>
      <c r="E83" s="35">
        <v>44</v>
      </c>
      <c r="F83" s="36">
        <v>39</v>
      </c>
      <c r="G83" s="36">
        <v>16.899999999999999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1359</v>
      </c>
      <c r="F84" s="23">
        <v>1885</v>
      </c>
      <c r="G84" s="23">
        <v>183</v>
      </c>
    </row>
    <row r="85" spans="2:7" ht="15" customHeight="1" x14ac:dyDescent="0.15">
      <c r="B85" s="24" t="s">
        <v>510</v>
      </c>
      <c r="C85" s="84"/>
      <c r="D85" s="25">
        <v>100</v>
      </c>
      <c r="E85" s="26">
        <v>39.700000000000003</v>
      </c>
      <c r="F85" s="27">
        <v>55</v>
      </c>
      <c r="G85" s="27">
        <v>5.3</v>
      </c>
    </row>
    <row r="86" spans="2:7" ht="15" customHeight="1" x14ac:dyDescent="0.15">
      <c r="B86" s="24" t="s">
        <v>528</v>
      </c>
      <c r="C86" s="82" t="s">
        <v>529</v>
      </c>
      <c r="D86" s="14">
        <v>3344</v>
      </c>
      <c r="E86" s="15">
        <v>1353</v>
      </c>
      <c r="F86" s="16">
        <v>1802</v>
      </c>
      <c r="G86" s="16">
        <v>189</v>
      </c>
    </row>
    <row r="87" spans="2:7" ht="15" customHeight="1" x14ac:dyDescent="0.15">
      <c r="B87" s="24"/>
      <c r="C87" s="84"/>
      <c r="D87" s="25">
        <v>100</v>
      </c>
      <c r="E87" s="26">
        <v>40.5</v>
      </c>
      <c r="F87" s="27">
        <v>53.9</v>
      </c>
      <c r="G87" s="27">
        <v>5.7</v>
      </c>
    </row>
    <row r="88" spans="2:7" ht="15" customHeight="1" x14ac:dyDescent="0.15">
      <c r="B88" s="24"/>
      <c r="C88" s="83" t="s">
        <v>493</v>
      </c>
      <c r="D88" s="29">
        <v>2063</v>
      </c>
      <c r="E88" s="30">
        <v>700</v>
      </c>
      <c r="F88" s="31">
        <v>1238</v>
      </c>
      <c r="G88" s="31">
        <v>125</v>
      </c>
    </row>
    <row r="89" spans="2:7" ht="15" customHeight="1" x14ac:dyDescent="0.15">
      <c r="B89" s="24"/>
      <c r="C89" s="84"/>
      <c r="D89" s="25">
        <v>100</v>
      </c>
      <c r="E89" s="26">
        <v>33.9</v>
      </c>
      <c r="F89" s="27">
        <v>60</v>
      </c>
      <c r="G89" s="27">
        <v>6.1</v>
      </c>
    </row>
    <row r="90" spans="2:7" ht="15" customHeight="1" x14ac:dyDescent="0.15">
      <c r="B90" s="24"/>
      <c r="C90" s="82" t="s">
        <v>500</v>
      </c>
      <c r="D90" s="14">
        <v>3201</v>
      </c>
      <c r="E90" s="15">
        <v>1038</v>
      </c>
      <c r="F90" s="16">
        <v>1960</v>
      </c>
      <c r="G90" s="16">
        <v>203</v>
      </c>
    </row>
    <row r="91" spans="2:7" ht="15" customHeight="1" x14ac:dyDescent="0.15">
      <c r="B91" s="24"/>
      <c r="C91" s="84"/>
      <c r="D91" s="25">
        <v>100</v>
      </c>
      <c r="E91" s="26">
        <v>32.4</v>
      </c>
      <c r="F91" s="27">
        <v>61.2</v>
      </c>
      <c r="G91" s="27">
        <v>6.3</v>
      </c>
    </row>
    <row r="92" spans="2:7" ht="15" customHeight="1" x14ac:dyDescent="0.15">
      <c r="B92" s="24"/>
      <c r="C92" s="82" t="s">
        <v>105</v>
      </c>
      <c r="D92" s="14">
        <v>1503</v>
      </c>
      <c r="E92" s="15">
        <v>519</v>
      </c>
      <c r="F92" s="16">
        <v>861</v>
      </c>
      <c r="G92" s="16">
        <v>123</v>
      </c>
    </row>
    <row r="93" spans="2:7" ht="15" customHeight="1" x14ac:dyDescent="0.15">
      <c r="B93" s="24"/>
      <c r="C93" s="84"/>
      <c r="D93" s="25">
        <v>100</v>
      </c>
      <c r="E93" s="26">
        <v>34.5</v>
      </c>
      <c r="F93" s="27">
        <v>57.3</v>
      </c>
      <c r="G93" s="27">
        <v>8.1999999999999993</v>
      </c>
    </row>
    <row r="94" spans="2:7" ht="15" customHeight="1" x14ac:dyDescent="0.15">
      <c r="B94" s="24"/>
      <c r="C94" s="82" t="s">
        <v>530</v>
      </c>
      <c r="D94" s="14">
        <v>330</v>
      </c>
      <c r="E94" s="15">
        <v>118</v>
      </c>
      <c r="F94" s="16">
        <v>182</v>
      </c>
      <c r="G94" s="16">
        <v>30</v>
      </c>
    </row>
    <row r="95" spans="2:7" ht="15" customHeight="1" x14ac:dyDescent="0.15">
      <c r="B95" s="24"/>
      <c r="C95" s="82"/>
      <c r="D95" s="34">
        <v>100</v>
      </c>
      <c r="E95" s="35">
        <v>35.799999999999997</v>
      </c>
      <c r="F95" s="36">
        <v>55.2</v>
      </c>
      <c r="G95" s="36">
        <v>9.1</v>
      </c>
    </row>
    <row r="96" spans="2:7" ht="15" customHeight="1" x14ac:dyDescent="0.15">
      <c r="B96" s="24"/>
      <c r="C96" s="83" t="s">
        <v>437</v>
      </c>
      <c r="D96" s="29">
        <v>359</v>
      </c>
      <c r="E96" s="30">
        <v>138</v>
      </c>
      <c r="F96" s="31">
        <v>168</v>
      </c>
      <c r="G96" s="31">
        <v>53</v>
      </c>
    </row>
    <row r="97" spans="2:7" ht="15" customHeight="1" x14ac:dyDescent="0.15">
      <c r="B97" s="24"/>
      <c r="C97" s="84"/>
      <c r="D97" s="25">
        <v>100</v>
      </c>
      <c r="E97" s="26">
        <v>38.4</v>
      </c>
      <c r="F97" s="27">
        <v>46.8</v>
      </c>
      <c r="G97" s="27">
        <v>14.8</v>
      </c>
    </row>
    <row r="98" spans="2:7" ht="15" customHeight="1" x14ac:dyDescent="0.15">
      <c r="B98" s="24"/>
      <c r="C98" s="82" t="s">
        <v>448</v>
      </c>
      <c r="D98" s="14">
        <v>47</v>
      </c>
      <c r="E98" s="15">
        <v>13</v>
      </c>
      <c r="F98" s="16">
        <v>24</v>
      </c>
      <c r="G98" s="16">
        <v>10</v>
      </c>
    </row>
    <row r="99" spans="2:7" ht="15" customHeight="1" x14ac:dyDescent="0.15">
      <c r="B99" s="24"/>
      <c r="C99" s="84"/>
      <c r="D99" s="25">
        <v>100</v>
      </c>
      <c r="E99" s="26">
        <v>27.7</v>
      </c>
      <c r="F99" s="27">
        <v>51.1</v>
      </c>
      <c r="G99" s="27">
        <v>21.3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14</v>
      </c>
      <c r="F100" s="16">
        <v>37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26.9</v>
      </c>
      <c r="F101" s="19">
        <v>71.2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853" priority="1082" rank="1"/>
  </conditionalFormatting>
  <conditionalFormatting sqref="E11:G11">
    <cfRule type="top10" dxfId="3852" priority="1083" rank="1"/>
  </conditionalFormatting>
  <conditionalFormatting sqref="E13:G13">
    <cfRule type="top10" dxfId="3851" priority="1084" rank="1"/>
  </conditionalFormatting>
  <conditionalFormatting sqref="E15:G15">
    <cfRule type="top10" dxfId="3850" priority="1085" rank="1"/>
  </conditionalFormatting>
  <conditionalFormatting sqref="E17:G17">
    <cfRule type="top10" dxfId="3849" priority="1086" rank="1"/>
  </conditionalFormatting>
  <conditionalFormatting sqref="E19:G19">
    <cfRule type="top10" dxfId="3848" priority="1087" rank="1"/>
  </conditionalFormatting>
  <conditionalFormatting sqref="E21:G21">
    <cfRule type="top10" dxfId="3847" priority="1088" rank="1"/>
  </conditionalFormatting>
  <conditionalFormatting sqref="E23:G23">
    <cfRule type="top10" dxfId="3846" priority="1089" rank="1"/>
  </conditionalFormatting>
  <conditionalFormatting sqref="E25:G25">
    <cfRule type="top10" dxfId="3845" priority="1090" rank="1"/>
  </conditionalFormatting>
  <conditionalFormatting sqref="E27:G27">
    <cfRule type="top10" dxfId="3844" priority="1091" rank="1"/>
  </conditionalFormatting>
  <conditionalFormatting sqref="E29:G29">
    <cfRule type="top10" dxfId="3843" priority="1092" rank="1"/>
  </conditionalFormatting>
  <conditionalFormatting sqref="E31:G31">
    <cfRule type="top10" dxfId="3842" priority="1093" rank="1"/>
  </conditionalFormatting>
  <conditionalFormatting sqref="E33:G33">
    <cfRule type="top10" dxfId="3841" priority="1094" rank="1"/>
  </conditionalFormatting>
  <conditionalFormatting sqref="E35:G35">
    <cfRule type="top10" dxfId="3840" priority="1095" rank="1"/>
  </conditionalFormatting>
  <conditionalFormatting sqref="E37:G37">
    <cfRule type="top10" dxfId="3839" priority="1096" rank="1"/>
  </conditionalFormatting>
  <conditionalFormatting sqref="E39:G39">
    <cfRule type="top10" dxfId="3838" priority="1097" rank="1"/>
  </conditionalFormatting>
  <conditionalFormatting sqref="E41:G41">
    <cfRule type="top10" dxfId="3837" priority="1098" rank="1"/>
  </conditionalFormatting>
  <conditionalFormatting sqref="E43:G43">
    <cfRule type="top10" dxfId="3836" priority="1099" rank="1"/>
  </conditionalFormatting>
  <conditionalFormatting sqref="E45:G45">
    <cfRule type="top10" dxfId="3835" priority="1100" rank="1"/>
  </conditionalFormatting>
  <conditionalFormatting sqref="E47:G47">
    <cfRule type="top10" dxfId="3834" priority="1101" rank="1"/>
  </conditionalFormatting>
  <conditionalFormatting sqref="E49:G49">
    <cfRule type="top10" dxfId="3833" priority="1102" rank="1"/>
  </conditionalFormatting>
  <conditionalFormatting sqref="E51:G51">
    <cfRule type="top10" dxfId="3832" priority="1103" rank="1"/>
  </conditionalFormatting>
  <conditionalFormatting sqref="E53:G53">
    <cfRule type="top10" dxfId="3831" priority="1104" rank="1"/>
  </conditionalFormatting>
  <conditionalFormatting sqref="E55:G55">
    <cfRule type="top10" dxfId="3830" priority="1105" rank="1"/>
  </conditionalFormatting>
  <conditionalFormatting sqref="E57:G57">
    <cfRule type="top10" dxfId="3829" priority="1106" rank="1"/>
  </conditionalFormatting>
  <conditionalFormatting sqref="E59:G59">
    <cfRule type="top10" dxfId="3828" priority="1107" rank="1"/>
  </conditionalFormatting>
  <conditionalFormatting sqref="E61:G61">
    <cfRule type="top10" dxfId="3827" priority="1108" rank="1"/>
  </conditionalFormatting>
  <conditionalFormatting sqref="E63:G63">
    <cfRule type="top10" dxfId="3826" priority="1109" rank="1"/>
  </conditionalFormatting>
  <conditionalFormatting sqref="E65:G65">
    <cfRule type="top10" dxfId="3825" priority="1110" rank="1"/>
  </conditionalFormatting>
  <conditionalFormatting sqref="E67:G67">
    <cfRule type="top10" dxfId="3824" priority="1111" rank="1"/>
  </conditionalFormatting>
  <conditionalFormatting sqref="E69:G69">
    <cfRule type="top10" dxfId="3823" priority="1112" rank="1"/>
  </conditionalFormatting>
  <conditionalFormatting sqref="E71:G71">
    <cfRule type="top10" dxfId="3822" priority="1113" rank="1"/>
  </conditionalFormatting>
  <conditionalFormatting sqref="E73:G73">
    <cfRule type="top10" dxfId="3821" priority="1114" rank="1"/>
  </conditionalFormatting>
  <conditionalFormatting sqref="E75:G75">
    <cfRule type="top10" dxfId="3820" priority="1115" rank="1"/>
  </conditionalFormatting>
  <conditionalFormatting sqref="E77:G77">
    <cfRule type="top10" dxfId="3819" priority="1116" rank="1"/>
  </conditionalFormatting>
  <conditionalFormatting sqref="E79:G79">
    <cfRule type="top10" dxfId="3818" priority="1117" rank="1"/>
  </conditionalFormatting>
  <conditionalFormatting sqref="E81:G81">
    <cfRule type="top10" dxfId="3817" priority="1118" rank="1"/>
  </conditionalFormatting>
  <conditionalFormatting sqref="E83:G83">
    <cfRule type="top10" dxfId="3816" priority="1119" rank="1"/>
  </conditionalFormatting>
  <conditionalFormatting sqref="E85:G85">
    <cfRule type="top10" dxfId="3815" priority="1120" rank="1"/>
  </conditionalFormatting>
  <conditionalFormatting sqref="E87:G87">
    <cfRule type="top10" dxfId="3814" priority="1121" rank="1"/>
  </conditionalFormatting>
  <conditionalFormatting sqref="E89:G89">
    <cfRule type="top10" dxfId="3813" priority="1122" rank="1"/>
  </conditionalFormatting>
  <conditionalFormatting sqref="E91:G91">
    <cfRule type="top10" dxfId="3812" priority="1123" rank="1"/>
  </conditionalFormatting>
  <conditionalFormatting sqref="E93:G93">
    <cfRule type="top10" dxfId="3811" priority="1124" rank="1"/>
  </conditionalFormatting>
  <conditionalFormatting sqref="E95:G95">
    <cfRule type="top10" dxfId="3810" priority="1125" rank="1"/>
  </conditionalFormatting>
  <conditionalFormatting sqref="E97:G97">
    <cfRule type="top10" dxfId="3809" priority="1126" rank="1"/>
  </conditionalFormatting>
  <conditionalFormatting sqref="E99:G99">
    <cfRule type="top10" dxfId="3808" priority="1127" rank="1"/>
  </conditionalFormatting>
  <conditionalFormatting sqref="E101:G101">
    <cfRule type="top10" dxfId="3807" priority="112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69" width="8.625" style="1" customWidth="1"/>
    <col min="70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647</v>
      </c>
    </row>
    <row r="5" spans="2:24" x14ac:dyDescent="0.15">
      <c r="B5" s="3"/>
      <c r="C5" s="3"/>
      <c r="D5" s="3"/>
      <c r="E5" s="3"/>
      <c r="F5" s="3"/>
      <c r="G5" s="3"/>
    </row>
    <row r="6" spans="2:24" ht="3.75" customHeight="1" x14ac:dyDescent="0.15">
      <c r="B6" s="6"/>
      <c r="C6" s="38"/>
      <c r="D6" s="8"/>
      <c r="E6" s="39"/>
      <c r="F6" s="6"/>
      <c r="G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12218</v>
      </c>
      <c r="F8" s="16">
        <v>2718</v>
      </c>
      <c r="G8" s="16">
        <v>986</v>
      </c>
    </row>
    <row r="9" spans="2:24" ht="15" customHeight="1" x14ac:dyDescent="0.15">
      <c r="B9" s="93"/>
      <c r="C9" s="91"/>
      <c r="D9" s="17">
        <v>100</v>
      </c>
      <c r="E9" s="18">
        <v>76.7</v>
      </c>
      <c r="F9" s="19">
        <v>17.100000000000001</v>
      </c>
      <c r="G9" s="19">
        <v>6.2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3653</v>
      </c>
      <c r="F10" s="23">
        <v>995</v>
      </c>
      <c r="G10" s="23">
        <v>297</v>
      </c>
    </row>
    <row r="11" spans="2:24" ht="15" customHeight="1" x14ac:dyDescent="0.15">
      <c r="B11" s="24"/>
      <c r="C11" s="89"/>
      <c r="D11" s="25">
        <v>100</v>
      </c>
      <c r="E11" s="26">
        <v>73.900000000000006</v>
      </c>
      <c r="F11" s="27">
        <v>20.100000000000001</v>
      </c>
      <c r="G11" s="27">
        <v>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8470</v>
      </c>
      <c r="F12" s="16">
        <v>1702</v>
      </c>
      <c r="G12" s="16">
        <v>670</v>
      </c>
    </row>
    <row r="13" spans="2:24" ht="15" customHeight="1" x14ac:dyDescent="0.15">
      <c r="B13" s="28"/>
      <c r="C13" s="91"/>
      <c r="D13" s="17">
        <v>100</v>
      </c>
      <c r="E13" s="18">
        <v>78.099999999999994</v>
      </c>
      <c r="F13" s="19">
        <v>15.7</v>
      </c>
      <c r="G13" s="19">
        <v>6.2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280</v>
      </c>
      <c r="F14" s="23">
        <v>57</v>
      </c>
      <c r="G14" s="23">
        <v>16</v>
      </c>
    </row>
    <row r="15" spans="2:24" ht="15" customHeight="1" x14ac:dyDescent="0.15">
      <c r="B15" s="24"/>
      <c r="C15" s="84"/>
      <c r="D15" s="25">
        <v>100</v>
      </c>
      <c r="E15" s="26">
        <v>79.3</v>
      </c>
      <c r="F15" s="27">
        <v>16.100000000000001</v>
      </c>
      <c r="G15" s="27">
        <v>4.5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466</v>
      </c>
      <c r="F16" s="31">
        <v>124</v>
      </c>
      <c r="G16" s="31">
        <v>30</v>
      </c>
    </row>
    <row r="17" spans="2:7" ht="15" customHeight="1" x14ac:dyDescent="0.15">
      <c r="B17" s="24"/>
      <c r="C17" s="84"/>
      <c r="D17" s="25">
        <v>100</v>
      </c>
      <c r="E17" s="26">
        <v>75.2</v>
      </c>
      <c r="F17" s="27">
        <v>20</v>
      </c>
      <c r="G17" s="27">
        <v>4.8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698</v>
      </c>
      <c r="F18" s="16">
        <v>167</v>
      </c>
      <c r="G18" s="16">
        <v>57</v>
      </c>
    </row>
    <row r="19" spans="2:7" ht="15" customHeight="1" x14ac:dyDescent="0.15">
      <c r="B19" s="24"/>
      <c r="C19" s="84"/>
      <c r="D19" s="25">
        <v>100</v>
      </c>
      <c r="E19" s="26">
        <v>75.7</v>
      </c>
      <c r="F19" s="27">
        <v>18.100000000000001</v>
      </c>
      <c r="G19" s="27">
        <v>6.2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1277</v>
      </c>
      <c r="F20" s="16">
        <v>245</v>
      </c>
      <c r="G20" s="16">
        <v>94</v>
      </c>
    </row>
    <row r="21" spans="2:7" ht="15" customHeight="1" x14ac:dyDescent="0.15">
      <c r="B21" s="24"/>
      <c r="C21" s="84"/>
      <c r="D21" s="25">
        <v>100</v>
      </c>
      <c r="E21" s="26">
        <v>79</v>
      </c>
      <c r="F21" s="27">
        <v>15.2</v>
      </c>
      <c r="G21" s="27">
        <v>5.8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2413</v>
      </c>
      <c r="F22" s="16">
        <v>545</v>
      </c>
      <c r="G22" s="16">
        <v>182</v>
      </c>
    </row>
    <row r="23" spans="2:7" ht="15" customHeight="1" x14ac:dyDescent="0.15">
      <c r="B23" s="24"/>
      <c r="C23" s="84"/>
      <c r="D23" s="25">
        <v>100</v>
      </c>
      <c r="E23" s="26">
        <v>76.8</v>
      </c>
      <c r="F23" s="27">
        <v>17.399999999999999</v>
      </c>
      <c r="G23" s="27">
        <v>5.8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3507</v>
      </c>
      <c r="F24" s="16">
        <v>718</v>
      </c>
      <c r="G24" s="16">
        <v>281</v>
      </c>
    </row>
    <row r="25" spans="2:7" ht="15" customHeight="1" x14ac:dyDescent="0.15">
      <c r="B25" s="24"/>
      <c r="C25" s="84"/>
      <c r="D25" s="25">
        <v>100</v>
      </c>
      <c r="E25" s="26">
        <v>77.8</v>
      </c>
      <c r="F25" s="27">
        <v>15.9</v>
      </c>
      <c r="G25" s="27">
        <v>6.2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3321</v>
      </c>
      <c r="F26" s="16">
        <v>814</v>
      </c>
      <c r="G26" s="16">
        <v>303</v>
      </c>
    </row>
    <row r="27" spans="2:7" ht="15" customHeight="1" x14ac:dyDescent="0.15">
      <c r="B27" s="28"/>
      <c r="C27" s="85"/>
      <c r="D27" s="17">
        <v>100</v>
      </c>
      <c r="E27" s="18">
        <v>74.8</v>
      </c>
      <c r="F27" s="19">
        <v>18.3</v>
      </c>
      <c r="G27" s="19">
        <v>6.8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4526</v>
      </c>
      <c r="F28" s="16">
        <v>866</v>
      </c>
      <c r="G28" s="16">
        <v>274</v>
      </c>
    </row>
    <row r="29" spans="2:7" ht="15" customHeight="1" x14ac:dyDescent="0.15">
      <c r="B29" s="24"/>
      <c r="C29" s="84"/>
      <c r="D29" s="25">
        <v>100</v>
      </c>
      <c r="E29" s="26">
        <v>79.900000000000006</v>
      </c>
      <c r="F29" s="27">
        <v>15.3</v>
      </c>
      <c r="G29" s="27">
        <v>4.8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3080</v>
      </c>
      <c r="F30" s="16">
        <v>651</v>
      </c>
      <c r="G30" s="16">
        <v>193</v>
      </c>
    </row>
    <row r="31" spans="2:7" ht="15" customHeight="1" x14ac:dyDescent="0.15">
      <c r="B31" s="24"/>
      <c r="C31" s="84"/>
      <c r="D31" s="25">
        <v>100</v>
      </c>
      <c r="E31" s="26">
        <v>78.5</v>
      </c>
      <c r="F31" s="27">
        <v>16.600000000000001</v>
      </c>
      <c r="G31" s="27">
        <v>4.9000000000000004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236</v>
      </c>
      <c r="F32" s="31">
        <v>60</v>
      </c>
      <c r="G32" s="31">
        <v>10</v>
      </c>
    </row>
    <row r="33" spans="2:7" ht="15" customHeight="1" x14ac:dyDescent="0.15">
      <c r="B33" s="24"/>
      <c r="C33" s="84"/>
      <c r="D33" s="25">
        <v>100</v>
      </c>
      <c r="E33" s="26">
        <v>77.099999999999994</v>
      </c>
      <c r="F33" s="27">
        <v>19.600000000000001</v>
      </c>
      <c r="G33" s="27">
        <v>3.3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2280</v>
      </c>
      <c r="F34" s="16">
        <v>591</v>
      </c>
      <c r="G34" s="16">
        <v>171</v>
      </c>
    </row>
    <row r="35" spans="2:7" ht="15" customHeight="1" x14ac:dyDescent="0.15">
      <c r="B35" s="24"/>
      <c r="C35" s="84"/>
      <c r="D35" s="25">
        <v>100</v>
      </c>
      <c r="E35" s="26">
        <v>75</v>
      </c>
      <c r="F35" s="27">
        <v>19.399999999999999</v>
      </c>
      <c r="G35" s="27">
        <v>5.6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1816</v>
      </c>
      <c r="F36" s="16">
        <v>487</v>
      </c>
      <c r="G36" s="16">
        <v>106</v>
      </c>
    </row>
    <row r="37" spans="2:7" ht="15" customHeight="1" x14ac:dyDescent="0.15">
      <c r="B37" s="33"/>
      <c r="C37" s="82"/>
      <c r="D37" s="34">
        <v>100</v>
      </c>
      <c r="E37" s="35">
        <v>75.400000000000006</v>
      </c>
      <c r="F37" s="36">
        <v>20.2</v>
      </c>
      <c r="G37" s="36">
        <v>4.4000000000000004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1061</v>
      </c>
      <c r="F38" s="23">
        <v>138</v>
      </c>
      <c r="G38" s="23">
        <v>59</v>
      </c>
    </row>
    <row r="39" spans="2:7" ht="15" customHeight="1" x14ac:dyDescent="0.15">
      <c r="B39" s="24"/>
      <c r="C39" s="89"/>
      <c r="D39" s="25">
        <v>100</v>
      </c>
      <c r="E39" s="26">
        <v>84.3</v>
      </c>
      <c r="F39" s="27">
        <v>11</v>
      </c>
      <c r="G39" s="27">
        <v>4.7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1081</v>
      </c>
      <c r="F40" s="16">
        <v>191</v>
      </c>
      <c r="G40" s="16">
        <v>87</v>
      </c>
    </row>
    <row r="41" spans="2:7" ht="15" customHeight="1" x14ac:dyDescent="0.15">
      <c r="B41" s="24"/>
      <c r="C41" s="89"/>
      <c r="D41" s="25">
        <v>100</v>
      </c>
      <c r="E41" s="26">
        <v>79.5</v>
      </c>
      <c r="F41" s="27">
        <v>14.1</v>
      </c>
      <c r="G41" s="27">
        <v>6.4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9725</v>
      </c>
      <c r="F42" s="16">
        <v>2326</v>
      </c>
      <c r="G42" s="16">
        <v>585</v>
      </c>
    </row>
    <row r="43" spans="2:7" ht="15" customHeight="1" x14ac:dyDescent="0.15">
      <c r="B43" s="28"/>
      <c r="C43" s="91"/>
      <c r="D43" s="17">
        <v>100</v>
      </c>
      <c r="E43" s="18">
        <v>77</v>
      </c>
      <c r="F43" s="19">
        <v>18.399999999999999</v>
      </c>
      <c r="G43" s="19">
        <v>4.5999999999999996</v>
      </c>
    </row>
    <row r="44" spans="2:7" ht="15" customHeight="1" x14ac:dyDescent="0.15">
      <c r="B44" s="20" t="s">
        <v>70</v>
      </c>
      <c r="C44" s="88" t="s">
        <v>496</v>
      </c>
      <c r="D44" s="21">
        <v>567</v>
      </c>
      <c r="E44" s="22">
        <v>458</v>
      </c>
      <c r="F44" s="23">
        <v>90</v>
      </c>
      <c r="G44" s="23">
        <v>19</v>
      </c>
    </row>
    <row r="45" spans="2:7" ht="15" customHeight="1" x14ac:dyDescent="0.15">
      <c r="B45" s="24"/>
      <c r="C45" s="89"/>
      <c r="D45" s="25">
        <v>100</v>
      </c>
      <c r="E45" s="26">
        <v>80.8</v>
      </c>
      <c r="F45" s="27">
        <v>15.9</v>
      </c>
      <c r="G45" s="27">
        <v>3.4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6527</v>
      </c>
      <c r="F46" s="16">
        <v>1385</v>
      </c>
      <c r="G46" s="16">
        <v>368</v>
      </c>
    </row>
    <row r="47" spans="2:7" ht="15" customHeight="1" x14ac:dyDescent="0.15">
      <c r="B47" s="24"/>
      <c r="C47" s="89"/>
      <c r="D47" s="25">
        <v>100</v>
      </c>
      <c r="E47" s="26">
        <v>78.8</v>
      </c>
      <c r="F47" s="27">
        <v>16.7</v>
      </c>
      <c r="G47" s="27">
        <v>4.4000000000000004</v>
      </c>
    </row>
    <row r="48" spans="2:7" ht="15" customHeight="1" x14ac:dyDescent="0.15">
      <c r="B48" s="24"/>
      <c r="C48" s="86" t="s">
        <v>484</v>
      </c>
      <c r="D48" s="14">
        <v>4863</v>
      </c>
      <c r="E48" s="15">
        <v>3818</v>
      </c>
      <c r="F48" s="16">
        <v>825</v>
      </c>
      <c r="G48" s="16">
        <v>220</v>
      </c>
    </row>
    <row r="49" spans="2:7" ht="15" customHeight="1" x14ac:dyDescent="0.15">
      <c r="B49" s="24"/>
      <c r="C49" s="89"/>
      <c r="D49" s="25">
        <v>100</v>
      </c>
      <c r="E49" s="26">
        <v>78.5</v>
      </c>
      <c r="F49" s="27">
        <v>17</v>
      </c>
      <c r="G49" s="27">
        <v>4.5</v>
      </c>
    </row>
    <row r="50" spans="2:7" ht="15" customHeight="1" x14ac:dyDescent="0.15">
      <c r="B50" s="24"/>
      <c r="C50" s="86" t="s">
        <v>440</v>
      </c>
      <c r="D50" s="14">
        <v>1583</v>
      </c>
      <c r="E50" s="15">
        <v>1144</v>
      </c>
      <c r="F50" s="16">
        <v>358</v>
      </c>
      <c r="G50" s="16">
        <v>81</v>
      </c>
    </row>
    <row r="51" spans="2:7" ht="15" customHeight="1" x14ac:dyDescent="0.15">
      <c r="B51" s="28"/>
      <c r="C51" s="91"/>
      <c r="D51" s="17">
        <v>100</v>
      </c>
      <c r="E51" s="18">
        <v>72.3</v>
      </c>
      <c r="F51" s="19">
        <v>22.6</v>
      </c>
      <c r="G51" s="19">
        <v>5.0999999999999996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2381</v>
      </c>
      <c r="F52" s="23">
        <v>398</v>
      </c>
      <c r="G52" s="23">
        <v>202</v>
      </c>
    </row>
    <row r="53" spans="2:7" ht="15" customHeight="1" x14ac:dyDescent="0.15">
      <c r="B53" s="24"/>
      <c r="C53" s="84"/>
      <c r="D53" s="25">
        <v>100</v>
      </c>
      <c r="E53" s="26">
        <v>79.900000000000006</v>
      </c>
      <c r="F53" s="27">
        <v>13.4</v>
      </c>
      <c r="G53" s="27">
        <v>6.8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1224</v>
      </c>
      <c r="F54" s="31">
        <v>307</v>
      </c>
      <c r="G54" s="31">
        <v>415</v>
      </c>
    </row>
    <row r="55" spans="2:7" ht="15" customHeight="1" x14ac:dyDescent="0.15">
      <c r="B55" s="24"/>
      <c r="C55" s="84"/>
      <c r="D55" s="25">
        <v>100</v>
      </c>
      <c r="E55" s="26">
        <v>62.9</v>
      </c>
      <c r="F55" s="27">
        <v>15.8</v>
      </c>
      <c r="G55" s="27">
        <v>21.3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649</v>
      </c>
      <c r="F56" s="16">
        <v>173</v>
      </c>
      <c r="G56" s="16">
        <v>32</v>
      </c>
    </row>
    <row r="57" spans="2:7" ht="15" customHeight="1" x14ac:dyDescent="0.15">
      <c r="B57" s="24"/>
      <c r="C57" s="84"/>
      <c r="D57" s="25">
        <v>100</v>
      </c>
      <c r="E57" s="26">
        <v>76</v>
      </c>
      <c r="F57" s="27">
        <v>20.3</v>
      </c>
      <c r="G57" s="27">
        <v>3.7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1020</v>
      </c>
      <c r="F58" s="16">
        <v>243</v>
      </c>
      <c r="G58" s="16">
        <v>48</v>
      </c>
    </row>
    <row r="59" spans="2:7" ht="15" customHeight="1" x14ac:dyDescent="0.15">
      <c r="B59" s="24"/>
      <c r="C59" s="84"/>
      <c r="D59" s="25">
        <v>100</v>
      </c>
      <c r="E59" s="26">
        <v>77.8</v>
      </c>
      <c r="F59" s="27">
        <v>18.5</v>
      </c>
      <c r="G59" s="27">
        <v>3.7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1420</v>
      </c>
      <c r="F60" s="16">
        <v>265</v>
      </c>
      <c r="G60" s="16">
        <v>98</v>
      </c>
    </row>
    <row r="61" spans="2:7" ht="15" customHeight="1" x14ac:dyDescent="0.15">
      <c r="B61" s="24"/>
      <c r="C61" s="84"/>
      <c r="D61" s="25">
        <v>100</v>
      </c>
      <c r="E61" s="26">
        <v>79.599999999999994</v>
      </c>
      <c r="F61" s="27">
        <v>14.9</v>
      </c>
      <c r="G61" s="27">
        <v>5.5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1013</v>
      </c>
      <c r="F62" s="16">
        <v>187</v>
      </c>
      <c r="G62" s="16">
        <v>34</v>
      </c>
    </row>
    <row r="63" spans="2:7" ht="15" customHeight="1" x14ac:dyDescent="0.15">
      <c r="B63" s="24"/>
      <c r="C63" s="84"/>
      <c r="D63" s="25">
        <v>100</v>
      </c>
      <c r="E63" s="26">
        <v>82.1</v>
      </c>
      <c r="F63" s="27">
        <v>15.2</v>
      </c>
      <c r="G63" s="27">
        <v>2.8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1814</v>
      </c>
      <c r="F64" s="16">
        <v>368</v>
      </c>
      <c r="G64" s="16">
        <v>71</v>
      </c>
    </row>
    <row r="65" spans="2:7" ht="15" customHeight="1" x14ac:dyDescent="0.15">
      <c r="B65" s="24"/>
      <c r="C65" s="84"/>
      <c r="D65" s="25">
        <v>100</v>
      </c>
      <c r="E65" s="26">
        <v>80.5</v>
      </c>
      <c r="F65" s="27">
        <v>16.3</v>
      </c>
      <c r="G65" s="27">
        <v>3.2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902</v>
      </c>
      <c r="F66" s="16">
        <v>281</v>
      </c>
      <c r="G66" s="16">
        <v>26</v>
      </c>
    </row>
    <row r="67" spans="2:7" ht="15" customHeight="1" x14ac:dyDescent="0.15">
      <c r="B67" s="24"/>
      <c r="C67" s="84"/>
      <c r="D67" s="25">
        <v>100</v>
      </c>
      <c r="E67" s="26">
        <v>74.599999999999994</v>
      </c>
      <c r="F67" s="27">
        <v>23.2</v>
      </c>
      <c r="G67" s="27">
        <v>2.2000000000000002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1795</v>
      </c>
      <c r="F68" s="16">
        <v>496</v>
      </c>
      <c r="G68" s="16">
        <v>60</v>
      </c>
    </row>
    <row r="69" spans="2:7" ht="15" customHeight="1" x14ac:dyDescent="0.15">
      <c r="B69" s="28"/>
      <c r="C69" s="85"/>
      <c r="D69" s="17">
        <v>100</v>
      </c>
      <c r="E69" s="18">
        <v>76.400000000000006</v>
      </c>
      <c r="F69" s="19">
        <v>21.1</v>
      </c>
      <c r="G69" s="19">
        <v>2.6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2335</v>
      </c>
      <c r="F70" s="23">
        <v>270</v>
      </c>
      <c r="G70" s="23">
        <v>145</v>
      </c>
    </row>
    <row r="71" spans="2:7" ht="15" customHeight="1" x14ac:dyDescent="0.15">
      <c r="B71" s="24"/>
      <c r="C71" s="89"/>
      <c r="D71" s="25">
        <v>100</v>
      </c>
      <c r="E71" s="26">
        <v>84.9</v>
      </c>
      <c r="F71" s="27">
        <v>9.8000000000000007</v>
      </c>
      <c r="G71" s="27">
        <v>5.3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2551</v>
      </c>
      <c r="F72" s="16">
        <v>269</v>
      </c>
      <c r="G72" s="16">
        <v>180</v>
      </c>
    </row>
    <row r="73" spans="2:7" ht="15" customHeight="1" x14ac:dyDescent="0.15">
      <c r="B73" s="24"/>
      <c r="C73" s="89"/>
      <c r="D73" s="25">
        <v>100</v>
      </c>
      <c r="E73" s="26">
        <v>85</v>
      </c>
      <c r="F73" s="27">
        <v>9</v>
      </c>
      <c r="G73" s="27">
        <v>6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2897</v>
      </c>
      <c r="F74" s="16">
        <v>738</v>
      </c>
      <c r="G74" s="16">
        <v>206</v>
      </c>
    </row>
    <row r="75" spans="2:7" ht="15" customHeight="1" x14ac:dyDescent="0.15">
      <c r="B75" s="24"/>
      <c r="C75" s="89"/>
      <c r="D75" s="25">
        <v>100</v>
      </c>
      <c r="E75" s="26">
        <v>75.400000000000006</v>
      </c>
      <c r="F75" s="27">
        <v>19.2</v>
      </c>
      <c r="G75" s="27">
        <v>5.4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1999</v>
      </c>
      <c r="F76" s="16">
        <v>662</v>
      </c>
      <c r="G76" s="16">
        <v>156</v>
      </c>
    </row>
    <row r="77" spans="2:7" ht="15" customHeight="1" x14ac:dyDescent="0.15">
      <c r="B77" s="24"/>
      <c r="C77" s="89"/>
      <c r="D77" s="25">
        <v>100</v>
      </c>
      <c r="E77" s="26">
        <v>71</v>
      </c>
      <c r="F77" s="27">
        <v>23.5</v>
      </c>
      <c r="G77" s="27">
        <v>5.5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1083</v>
      </c>
      <c r="F78" s="16">
        <v>418</v>
      </c>
      <c r="G78" s="16">
        <v>122</v>
      </c>
    </row>
    <row r="79" spans="2:7" ht="15" customHeight="1" x14ac:dyDescent="0.15">
      <c r="B79" s="24"/>
      <c r="C79" s="89"/>
      <c r="D79" s="25">
        <v>100</v>
      </c>
      <c r="E79" s="26">
        <v>66.7</v>
      </c>
      <c r="F79" s="27">
        <v>25.8</v>
      </c>
      <c r="G79" s="27">
        <v>7.5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737</v>
      </c>
      <c r="F80" s="16">
        <v>187</v>
      </c>
      <c r="G80" s="16">
        <v>84</v>
      </c>
    </row>
    <row r="81" spans="2:7" ht="15" customHeight="1" x14ac:dyDescent="0.15">
      <c r="B81" s="24"/>
      <c r="C81" s="89"/>
      <c r="D81" s="25">
        <v>100</v>
      </c>
      <c r="E81" s="26">
        <v>73.099999999999994</v>
      </c>
      <c r="F81" s="27">
        <v>18.600000000000001</v>
      </c>
      <c r="G81" s="27">
        <v>8.3000000000000007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401</v>
      </c>
      <c r="F82" s="16">
        <v>121</v>
      </c>
      <c r="G82" s="16">
        <v>80</v>
      </c>
    </row>
    <row r="83" spans="2:7" ht="15" customHeight="1" x14ac:dyDescent="0.15">
      <c r="B83" s="24"/>
      <c r="C83" s="86"/>
      <c r="D83" s="34">
        <v>100</v>
      </c>
      <c r="E83" s="35">
        <v>66.599999999999994</v>
      </c>
      <c r="F83" s="36">
        <v>20.100000000000001</v>
      </c>
      <c r="G83" s="36">
        <v>13.3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2885</v>
      </c>
      <c r="F84" s="23">
        <v>366</v>
      </c>
      <c r="G84" s="23">
        <v>176</v>
      </c>
    </row>
    <row r="85" spans="2:7" ht="15" customHeight="1" x14ac:dyDescent="0.15">
      <c r="B85" s="24" t="s">
        <v>510</v>
      </c>
      <c r="C85" s="84"/>
      <c r="D85" s="25">
        <v>100</v>
      </c>
      <c r="E85" s="26">
        <v>84.2</v>
      </c>
      <c r="F85" s="27">
        <v>10.7</v>
      </c>
      <c r="G85" s="27">
        <v>5.0999999999999996</v>
      </c>
    </row>
    <row r="86" spans="2:7" ht="15" customHeight="1" x14ac:dyDescent="0.15">
      <c r="B86" s="24" t="s">
        <v>431</v>
      </c>
      <c r="C86" s="82" t="s">
        <v>499</v>
      </c>
      <c r="D86" s="14">
        <v>3344</v>
      </c>
      <c r="E86" s="15">
        <v>2741</v>
      </c>
      <c r="F86" s="16">
        <v>431</v>
      </c>
      <c r="G86" s="16">
        <v>172</v>
      </c>
    </row>
    <row r="87" spans="2:7" ht="15" customHeight="1" x14ac:dyDescent="0.15">
      <c r="B87" s="24"/>
      <c r="C87" s="84"/>
      <c r="D87" s="25">
        <v>100</v>
      </c>
      <c r="E87" s="26">
        <v>82</v>
      </c>
      <c r="F87" s="27">
        <v>12.9</v>
      </c>
      <c r="G87" s="27">
        <v>5.0999999999999996</v>
      </c>
    </row>
    <row r="88" spans="2:7" ht="15" customHeight="1" x14ac:dyDescent="0.15">
      <c r="B88" s="24"/>
      <c r="C88" s="83" t="s">
        <v>487</v>
      </c>
      <c r="D88" s="29">
        <v>2063</v>
      </c>
      <c r="E88" s="30">
        <v>1567</v>
      </c>
      <c r="F88" s="31">
        <v>388</v>
      </c>
      <c r="G88" s="31">
        <v>108</v>
      </c>
    </row>
    <row r="89" spans="2:7" ht="15" customHeight="1" x14ac:dyDescent="0.15">
      <c r="B89" s="24"/>
      <c r="C89" s="84"/>
      <c r="D89" s="25">
        <v>100</v>
      </c>
      <c r="E89" s="26">
        <v>76</v>
      </c>
      <c r="F89" s="27">
        <v>18.8</v>
      </c>
      <c r="G89" s="27">
        <v>5.2</v>
      </c>
    </row>
    <row r="90" spans="2:7" ht="15" customHeight="1" x14ac:dyDescent="0.15">
      <c r="B90" s="24"/>
      <c r="C90" s="82" t="s">
        <v>478</v>
      </c>
      <c r="D90" s="14">
        <v>3201</v>
      </c>
      <c r="E90" s="15">
        <v>2322</v>
      </c>
      <c r="F90" s="16">
        <v>708</v>
      </c>
      <c r="G90" s="16">
        <v>171</v>
      </c>
    </row>
    <row r="91" spans="2:7" ht="15" customHeight="1" x14ac:dyDescent="0.15">
      <c r="B91" s="24"/>
      <c r="C91" s="84"/>
      <c r="D91" s="25">
        <v>100</v>
      </c>
      <c r="E91" s="26">
        <v>72.5</v>
      </c>
      <c r="F91" s="27">
        <v>22.1</v>
      </c>
      <c r="G91" s="27">
        <v>5.3</v>
      </c>
    </row>
    <row r="92" spans="2:7" ht="15" customHeight="1" x14ac:dyDescent="0.15">
      <c r="B92" s="24"/>
      <c r="C92" s="82" t="s">
        <v>435</v>
      </c>
      <c r="D92" s="14">
        <v>1503</v>
      </c>
      <c r="E92" s="15">
        <v>974</v>
      </c>
      <c r="F92" s="16">
        <v>420</v>
      </c>
      <c r="G92" s="16">
        <v>109</v>
      </c>
    </row>
    <row r="93" spans="2:7" ht="15" customHeight="1" x14ac:dyDescent="0.15">
      <c r="B93" s="24"/>
      <c r="C93" s="84"/>
      <c r="D93" s="25">
        <v>100</v>
      </c>
      <c r="E93" s="26">
        <v>64.8</v>
      </c>
      <c r="F93" s="27">
        <v>27.9</v>
      </c>
      <c r="G93" s="27">
        <v>7.3</v>
      </c>
    </row>
    <row r="94" spans="2:7" ht="15" customHeight="1" x14ac:dyDescent="0.15">
      <c r="B94" s="24"/>
      <c r="C94" s="82" t="s">
        <v>473</v>
      </c>
      <c r="D94" s="14">
        <v>330</v>
      </c>
      <c r="E94" s="15">
        <v>217</v>
      </c>
      <c r="F94" s="16">
        <v>85</v>
      </c>
      <c r="G94" s="16">
        <v>28</v>
      </c>
    </row>
    <row r="95" spans="2:7" ht="15" customHeight="1" x14ac:dyDescent="0.15">
      <c r="B95" s="24"/>
      <c r="C95" s="82"/>
      <c r="D95" s="34">
        <v>100</v>
      </c>
      <c r="E95" s="35">
        <v>65.8</v>
      </c>
      <c r="F95" s="36">
        <v>25.8</v>
      </c>
      <c r="G95" s="36">
        <v>8.5</v>
      </c>
    </row>
    <row r="96" spans="2:7" ht="15" customHeight="1" x14ac:dyDescent="0.15">
      <c r="B96" s="24"/>
      <c r="C96" s="83" t="s">
        <v>531</v>
      </c>
      <c r="D96" s="29">
        <v>359</v>
      </c>
      <c r="E96" s="30">
        <v>229</v>
      </c>
      <c r="F96" s="31">
        <v>93</v>
      </c>
      <c r="G96" s="31">
        <v>37</v>
      </c>
    </row>
    <row r="97" spans="2:7" ht="15" customHeight="1" x14ac:dyDescent="0.15">
      <c r="B97" s="24"/>
      <c r="C97" s="84"/>
      <c r="D97" s="25">
        <v>100</v>
      </c>
      <c r="E97" s="26">
        <v>63.8</v>
      </c>
      <c r="F97" s="27">
        <v>25.9</v>
      </c>
      <c r="G97" s="27">
        <v>10.3</v>
      </c>
    </row>
    <row r="98" spans="2:7" ht="15" customHeight="1" x14ac:dyDescent="0.15">
      <c r="B98" s="24"/>
      <c r="C98" s="82" t="s">
        <v>438</v>
      </c>
      <c r="D98" s="14">
        <v>47</v>
      </c>
      <c r="E98" s="15">
        <v>25</v>
      </c>
      <c r="F98" s="16">
        <v>12</v>
      </c>
      <c r="G98" s="16">
        <v>10</v>
      </c>
    </row>
    <row r="99" spans="2:7" ht="15" customHeight="1" x14ac:dyDescent="0.15">
      <c r="B99" s="24"/>
      <c r="C99" s="84"/>
      <c r="D99" s="25">
        <v>100</v>
      </c>
      <c r="E99" s="26">
        <v>53.2</v>
      </c>
      <c r="F99" s="27">
        <v>25.5</v>
      </c>
      <c r="G99" s="27">
        <v>21.3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46</v>
      </c>
      <c r="F100" s="16">
        <v>6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88.5</v>
      </c>
      <c r="F101" s="19">
        <v>11.5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806" priority="1129" rank="1"/>
  </conditionalFormatting>
  <conditionalFormatting sqref="E11:G11">
    <cfRule type="top10" dxfId="3805" priority="1130" rank="1"/>
  </conditionalFormatting>
  <conditionalFormatting sqref="E13:G13">
    <cfRule type="top10" dxfId="3804" priority="1131" rank="1"/>
  </conditionalFormatting>
  <conditionalFormatting sqref="E15:G15">
    <cfRule type="top10" dxfId="3803" priority="1132" rank="1"/>
  </conditionalFormatting>
  <conditionalFormatting sqref="E17:G17">
    <cfRule type="top10" dxfId="3802" priority="1133" rank="1"/>
  </conditionalFormatting>
  <conditionalFormatting sqref="E19:G19">
    <cfRule type="top10" dxfId="3801" priority="1134" rank="1"/>
  </conditionalFormatting>
  <conditionalFormatting sqref="E21:G21">
    <cfRule type="top10" dxfId="3800" priority="1135" rank="1"/>
  </conditionalFormatting>
  <conditionalFormatting sqref="E23:G23">
    <cfRule type="top10" dxfId="3799" priority="1136" rank="1"/>
  </conditionalFormatting>
  <conditionalFormatting sqref="E25:G25">
    <cfRule type="top10" dxfId="3798" priority="1137" rank="1"/>
  </conditionalFormatting>
  <conditionalFormatting sqref="E27:G27">
    <cfRule type="top10" dxfId="3797" priority="1138" rank="1"/>
  </conditionalFormatting>
  <conditionalFormatting sqref="E29:G29">
    <cfRule type="top10" dxfId="3796" priority="1139" rank="1"/>
  </conditionalFormatting>
  <conditionalFormatting sqref="E31:G31">
    <cfRule type="top10" dxfId="3795" priority="1140" rank="1"/>
  </conditionalFormatting>
  <conditionalFormatting sqref="E33:G33">
    <cfRule type="top10" dxfId="3794" priority="1141" rank="1"/>
  </conditionalFormatting>
  <conditionalFormatting sqref="E35:G35">
    <cfRule type="top10" dxfId="3793" priority="1142" rank="1"/>
  </conditionalFormatting>
  <conditionalFormatting sqref="E37:G37">
    <cfRule type="top10" dxfId="3792" priority="1143" rank="1"/>
  </conditionalFormatting>
  <conditionalFormatting sqref="E39:G39">
    <cfRule type="top10" dxfId="3791" priority="1144" rank="1"/>
  </conditionalFormatting>
  <conditionalFormatting sqref="E41:G41">
    <cfRule type="top10" dxfId="3790" priority="1145" rank="1"/>
  </conditionalFormatting>
  <conditionalFormatting sqref="E43:G43">
    <cfRule type="top10" dxfId="3789" priority="1146" rank="1"/>
  </conditionalFormatting>
  <conditionalFormatting sqref="E45:G45">
    <cfRule type="top10" dxfId="3788" priority="1147" rank="1"/>
  </conditionalFormatting>
  <conditionalFormatting sqref="E47:G47">
    <cfRule type="top10" dxfId="3787" priority="1148" rank="1"/>
  </conditionalFormatting>
  <conditionalFormatting sqref="E49:G49">
    <cfRule type="top10" dxfId="3786" priority="1149" rank="1"/>
  </conditionalFormatting>
  <conditionalFormatting sqref="E51:G51">
    <cfRule type="top10" dxfId="3785" priority="1150" rank="1"/>
  </conditionalFormatting>
  <conditionalFormatting sqref="E53:G53">
    <cfRule type="top10" dxfId="3784" priority="1151" rank="1"/>
  </conditionalFormatting>
  <conditionalFormatting sqref="E55:G55">
    <cfRule type="top10" dxfId="3783" priority="1152" rank="1"/>
  </conditionalFormatting>
  <conditionalFormatting sqref="E57:G57">
    <cfRule type="top10" dxfId="3782" priority="1153" rank="1"/>
  </conditionalFormatting>
  <conditionalFormatting sqref="E59:G59">
    <cfRule type="top10" dxfId="3781" priority="1154" rank="1"/>
  </conditionalFormatting>
  <conditionalFormatting sqref="E61:G61">
    <cfRule type="top10" dxfId="3780" priority="1155" rank="1"/>
  </conditionalFormatting>
  <conditionalFormatting sqref="E63:G63">
    <cfRule type="top10" dxfId="3779" priority="1156" rank="1"/>
  </conditionalFormatting>
  <conditionalFormatting sqref="E65:G65">
    <cfRule type="top10" dxfId="3778" priority="1157" rank="1"/>
  </conditionalFormatting>
  <conditionalFormatting sqref="E67:G67">
    <cfRule type="top10" dxfId="3777" priority="1158" rank="1"/>
  </conditionalFormatting>
  <conditionalFormatting sqref="E69:G69">
    <cfRule type="top10" dxfId="3776" priority="1159" rank="1"/>
  </conditionalFormatting>
  <conditionalFormatting sqref="E71:G71">
    <cfRule type="top10" dxfId="3775" priority="1160" rank="1"/>
  </conditionalFormatting>
  <conditionalFormatting sqref="E73:G73">
    <cfRule type="top10" dxfId="3774" priority="1161" rank="1"/>
  </conditionalFormatting>
  <conditionalFormatting sqref="E75:G75">
    <cfRule type="top10" dxfId="3773" priority="1162" rank="1"/>
  </conditionalFormatting>
  <conditionalFormatting sqref="E77:G77">
    <cfRule type="top10" dxfId="3772" priority="1163" rank="1"/>
  </conditionalFormatting>
  <conditionalFormatting sqref="E79:G79">
    <cfRule type="top10" dxfId="3771" priority="1164" rank="1"/>
  </conditionalFormatting>
  <conditionalFormatting sqref="E81:G81">
    <cfRule type="top10" dxfId="3770" priority="1165" rank="1"/>
  </conditionalFormatting>
  <conditionalFormatting sqref="E83:G83">
    <cfRule type="top10" dxfId="3769" priority="1166" rank="1"/>
  </conditionalFormatting>
  <conditionalFormatting sqref="E85:G85">
    <cfRule type="top10" dxfId="3768" priority="1167" rank="1"/>
  </conditionalFormatting>
  <conditionalFormatting sqref="E87:G87">
    <cfRule type="top10" dxfId="3767" priority="1168" rank="1"/>
  </conditionalFormatting>
  <conditionalFormatting sqref="E89:G89">
    <cfRule type="top10" dxfId="3766" priority="1169" rank="1"/>
  </conditionalFormatting>
  <conditionalFormatting sqref="E91:G91">
    <cfRule type="top10" dxfId="3765" priority="1170" rank="1"/>
  </conditionalFormatting>
  <conditionalFormatting sqref="E93:G93">
    <cfRule type="top10" dxfId="3764" priority="1171" rank="1"/>
  </conditionalFormatting>
  <conditionalFormatting sqref="E95:G95">
    <cfRule type="top10" dxfId="3763" priority="1172" rank="1"/>
  </conditionalFormatting>
  <conditionalFormatting sqref="E97:G97">
    <cfRule type="top10" dxfId="3762" priority="1173" rank="1"/>
  </conditionalFormatting>
  <conditionalFormatting sqref="E99:G99">
    <cfRule type="top10" dxfId="3761" priority="1174" rank="1"/>
  </conditionalFormatting>
  <conditionalFormatting sqref="E101:G101">
    <cfRule type="top10" dxfId="3760" priority="117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648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356</v>
      </c>
      <c r="F7" s="69" t="s">
        <v>357</v>
      </c>
      <c r="G7" s="69" t="s">
        <v>358</v>
      </c>
      <c r="H7" s="68" t="s">
        <v>359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918</v>
      </c>
      <c r="F8" s="16">
        <v>1362</v>
      </c>
      <c r="G8" s="16">
        <v>9776</v>
      </c>
      <c r="H8" s="16">
        <v>2206</v>
      </c>
      <c r="I8" s="16">
        <v>1660</v>
      </c>
    </row>
    <row r="9" spans="2:24" ht="15" customHeight="1" x14ac:dyDescent="0.15">
      <c r="B9" s="93"/>
      <c r="C9" s="91"/>
      <c r="D9" s="17">
        <v>100</v>
      </c>
      <c r="E9" s="18">
        <v>5.8</v>
      </c>
      <c r="F9" s="19">
        <v>8.6</v>
      </c>
      <c r="G9" s="19">
        <v>61.4</v>
      </c>
      <c r="H9" s="19">
        <v>13.9</v>
      </c>
      <c r="I9" s="19">
        <v>10.4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315</v>
      </c>
      <c r="F10" s="23">
        <v>600</v>
      </c>
      <c r="G10" s="23">
        <v>2701</v>
      </c>
      <c r="H10" s="23">
        <v>846</v>
      </c>
      <c r="I10" s="23">
        <v>483</v>
      </c>
    </row>
    <row r="11" spans="2:24" ht="15" customHeight="1" x14ac:dyDescent="0.15">
      <c r="B11" s="24"/>
      <c r="C11" s="89"/>
      <c r="D11" s="25">
        <v>100</v>
      </c>
      <c r="E11" s="26">
        <v>6.4</v>
      </c>
      <c r="F11" s="27">
        <v>12.1</v>
      </c>
      <c r="G11" s="27">
        <v>54.6</v>
      </c>
      <c r="H11" s="27">
        <v>17.100000000000001</v>
      </c>
      <c r="I11" s="27">
        <v>9.8000000000000007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598</v>
      </c>
      <c r="F12" s="16">
        <v>755</v>
      </c>
      <c r="G12" s="16">
        <v>6985</v>
      </c>
      <c r="H12" s="16">
        <v>1348</v>
      </c>
      <c r="I12" s="16">
        <v>1156</v>
      </c>
    </row>
    <row r="13" spans="2:24" ht="15" customHeight="1" x14ac:dyDescent="0.15">
      <c r="B13" s="28"/>
      <c r="C13" s="91"/>
      <c r="D13" s="17">
        <v>100</v>
      </c>
      <c r="E13" s="18">
        <v>5.5</v>
      </c>
      <c r="F13" s="19">
        <v>7</v>
      </c>
      <c r="G13" s="19">
        <v>64.400000000000006</v>
      </c>
      <c r="H13" s="19">
        <v>12.4</v>
      </c>
      <c r="I13" s="19">
        <v>10.7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27</v>
      </c>
      <c r="F14" s="23">
        <v>112</v>
      </c>
      <c r="G14" s="23">
        <v>104</v>
      </c>
      <c r="H14" s="23">
        <v>77</v>
      </c>
      <c r="I14" s="23">
        <v>33</v>
      </c>
    </row>
    <row r="15" spans="2:24" ht="15" customHeight="1" x14ac:dyDescent="0.15">
      <c r="B15" s="24"/>
      <c r="C15" s="84"/>
      <c r="D15" s="25">
        <v>100</v>
      </c>
      <c r="E15" s="26">
        <v>7.6</v>
      </c>
      <c r="F15" s="27">
        <v>31.7</v>
      </c>
      <c r="G15" s="27">
        <v>29.5</v>
      </c>
      <c r="H15" s="27">
        <v>21.8</v>
      </c>
      <c r="I15" s="27">
        <v>9.3000000000000007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40</v>
      </c>
      <c r="F16" s="31">
        <v>141</v>
      </c>
      <c r="G16" s="31">
        <v>232</v>
      </c>
      <c r="H16" s="31">
        <v>161</v>
      </c>
      <c r="I16" s="31">
        <v>46</v>
      </c>
    </row>
    <row r="17" spans="2:9" ht="15" customHeight="1" x14ac:dyDescent="0.15">
      <c r="B17" s="24"/>
      <c r="C17" s="84"/>
      <c r="D17" s="25">
        <v>100</v>
      </c>
      <c r="E17" s="26">
        <v>6.5</v>
      </c>
      <c r="F17" s="27">
        <v>22.7</v>
      </c>
      <c r="G17" s="27">
        <v>37.4</v>
      </c>
      <c r="H17" s="27">
        <v>26</v>
      </c>
      <c r="I17" s="27">
        <v>7.4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72</v>
      </c>
      <c r="F18" s="16">
        <v>155</v>
      </c>
      <c r="G18" s="16">
        <v>415</v>
      </c>
      <c r="H18" s="16">
        <v>207</v>
      </c>
      <c r="I18" s="16">
        <v>73</v>
      </c>
    </row>
    <row r="19" spans="2:9" ht="15" customHeight="1" x14ac:dyDescent="0.15">
      <c r="B19" s="24"/>
      <c r="C19" s="84"/>
      <c r="D19" s="25">
        <v>100</v>
      </c>
      <c r="E19" s="26">
        <v>7.8</v>
      </c>
      <c r="F19" s="27">
        <v>16.8</v>
      </c>
      <c r="G19" s="27">
        <v>45</v>
      </c>
      <c r="H19" s="27">
        <v>22.5</v>
      </c>
      <c r="I19" s="27">
        <v>7.9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135</v>
      </c>
      <c r="F20" s="16">
        <v>218</v>
      </c>
      <c r="G20" s="16">
        <v>874</v>
      </c>
      <c r="H20" s="16">
        <v>249</v>
      </c>
      <c r="I20" s="16">
        <v>140</v>
      </c>
    </row>
    <row r="21" spans="2:9" ht="15" customHeight="1" x14ac:dyDescent="0.15">
      <c r="B21" s="24"/>
      <c r="C21" s="84"/>
      <c r="D21" s="25">
        <v>100</v>
      </c>
      <c r="E21" s="26">
        <v>8.4</v>
      </c>
      <c r="F21" s="27">
        <v>13.5</v>
      </c>
      <c r="G21" s="27">
        <v>54.1</v>
      </c>
      <c r="H21" s="27">
        <v>15.4</v>
      </c>
      <c r="I21" s="27">
        <v>8.6999999999999993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211</v>
      </c>
      <c r="F22" s="16">
        <v>287</v>
      </c>
      <c r="G22" s="16">
        <v>1902</v>
      </c>
      <c r="H22" s="16">
        <v>438</v>
      </c>
      <c r="I22" s="16">
        <v>302</v>
      </c>
    </row>
    <row r="23" spans="2:9" ht="15" customHeight="1" x14ac:dyDescent="0.15">
      <c r="B23" s="24"/>
      <c r="C23" s="84"/>
      <c r="D23" s="25">
        <v>100</v>
      </c>
      <c r="E23" s="26">
        <v>6.7</v>
      </c>
      <c r="F23" s="27">
        <v>9.1</v>
      </c>
      <c r="G23" s="27">
        <v>60.6</v>
      </c>
      <c r="H23" s="27">
        <v>13.9</v>
      </c>
      <c r="I23" s="27">
        <v>9.6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239</v>
      </c>
      <c r="F24" s="16">
        <v>261</v>
      </c>
      <c r="G24" s="16">
        <v>3015</v>
      </c>
      <c r="H24" s="16">
        <v>498</v>
      </c>
      <c r="I24" s="16">
        <v>493</v>
      </c>
    </row>
    <row r="25" spans="2:9" ht="15" customHeight="1" x14ac:dyDescent="0.15">
      <c r="B25" s="24"/>
      <c r="C25" s="84"/>
      <c r="D25" s="25">
        <v>100</v>
      </c>
      <c r="E25" s="26">
        <v>5.3</v>
      </c>
      <c r="F25" s="27">
        <v>5.8</v>
      </c>
      <c r="G25" s="27">
        <v>66.900000000000006</v>
      </c>
      <c r="H25" s="27">
        <v>11.1</v>
      </c>
      <c r="I25" s="27">
        <v>10.9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180</v>
      </c>
      <c r="F26" s="16">
        <v>165</v>
      </c>
      <c r="G26" s="16">
        <v>3008</v>
      </c>
      <c r="H26" s="16">
        <v>541</v>
      </c>
      <c r="I26" s="16">
        <v>544</v>
      </c>
    </row>
    <row r="27" spans="2:9" ht="15" customHeight="1" x14ac:dyDescent="0.15">
      <c r="B27" s="28"/>
      <c r="C27" s="85"/>
      <c r="D27" s="17">
        <v>100</v>
      </c>
      <c r="E27" s="18">
        <v>4.0999999999999996</v>
      </c>
      <c r="F27" s="19">
        <v>3.7</v>
      </c>
      <c r="G27" s="19">
        <v>67.8</v>
      </c>
      <c r="H27" s="19">
        <v>12.2</v>
      </c>
      <c r="I27" s="19">
        <v>12.3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321</v>
      </c>
      <c r="F28" s="16">
        <v>393</v>
      </c>
      <c r="G28" s="16">
        <v>3744</v>
      </c>
      <c r="H28" s="16">
        <v>708</v>
      </c>
      <c r="I28" s="16">
        <v>500</v>
      </c>
    </row>
    <row r="29" spans="2:9" ht="15" customHeight="1" x14ac:dyDescent="0.15">
      <c r="B29" s="24"/>
      <c r="C29" s="84"/>
      <c r="D29" s="25">
        <v>100</v>
      </c>
      <c r="E29" s="26">
        <v>5.7</v>
      </c>
      <c r="F29" s="27">
        <v>6.9</v>
      </c>
      <c r="G29" s="27">
        <v>66.099999999999994</v>
      </c>
      <c r="H29" s="27">
        <v>12.5</v>
      </c>
      <c r="I29" s="27">
        <v>8.8000000000000007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301</v>
      </c>
      <c r="F30" s="16">
        <v>471</v>
      </c>
      <c r="G30" s="16">
        <v>2251</v>
      </c>
      <c r="H30" s="16">
        <v>522</v>
      </c>
      <c r="I30" s="16">
        <v>379</v>
      </c>
    </row>
    <row r="31" spans="2:9" ht="15" customHeight="1" x14ac:dyDescent="0.15">
      <c r="B31" s="24"/>
      <c r="C31" s="84"/>
      <c r="D31" s="25">
        <v>100</v>
      </c>
      <c r="E31" s="26">
        <v>7.7</v>
      </c>
      <c r="F31" s="27">
        <v>12</v>
      </c>
      <c r="G31" s="27">
        <v>57.4</v>
      </c>
      <c r="H31" s="27">
        <v>13.3</v>
      </c>
      <c r="I31" s="27">
        <v>9.6999999999999993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22</v>
      </c>
      <c r="F32" s="31">
        <v>52</v>
      </c>
      <c r="G32" s="31">
        <v>135</v>
      </c>
      <c r="H32" s="31">
        <v>69</v>
      </c>
      <c r="I32" s="31">
        <v>28</v>
      </c>
    </row>
    <row r="33" spans="2:9" ht="15" customHeight="1" x14ac:dyDescent="0.15">
      <c r="B33" s="24"/>
      <c r="C33" s="84"/>
      <c r="D33" s="25">
        <v>100</v>
      </c>
      <c r="E33" s="26">
        <v>7.2</v>
      </c>
      <c r="F33" s="27">
        <v>17</v>
      </c>
      <c r="G33" s="27">
        <v>44.1</v>
      </c>
      <c r="H33" s="27">
        <v>22.5</v>
      </c>
      <c r="I33" s="27">
        <v>9.1999999999999993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150</v>
      </c>
      <c r="F34" s="16">
        <v>201</v>
      </c>
      <c r="G34" s="16">
        <v>1994</v>
      </c>
      <c r="H34" s="16">
        <v>473</v>
      </c>
      <c r="I34" s="16">
        <v>224</v>
      </c>
    </row>
    <row r="35" spans="2:9" ht="15" customHeight="1" x14ac:dyDescent="0.15">
      <c r="B35" s="24"/>
      <c r="C35" s="84"/>
      <c r="D35" s="25">
        <v>100</v>
      </c>
      <c r="E35" s="26">
        <v>4.9000000000000004</v>
      </c>
      <c r="F35" s="27">
        <v>6.6</v>
      </c>
      <c r="G35" s="27">
        <v>65.5</v>
      </c>
      <c r="H35" s="27">
        <v>15.5</v>
      </c>
      <c r="I35" s="27">
        <v>7.4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95</v>
      </c>
      <c r="F36" s="16">
        <v>209</v>
      </c>
      <c r="G36" s="16">
        <v>1485</v>
      </c>
      <c r="H36" s="16">
        <v>382</v>
      </c>
      <c r="I36" s="16">
        <v>238</v>
      </c>
    </row>
    <row r="37" spans="2:9" ht="15" customHeight="1" x14ac:dyDescent="0.15">
      <c r="B37" s="33"/>
      <c r="C37" s="82"/>
      <c r="D37" s="34">
        <v>100</v>
      </c>
      <c r="E37" s="35">
        <v>3.9</v>
      </c>
      <c r="F37" s="36">
        <v>8.6999999999999993</v>
      </c>
      <c r="G37" s="36">
        <v>61.6</v>
      </c>
      <c r="H37" s="36">
        <v>15.9</v>
      </c>
      <c r="I37" s="36">
        <v>9.9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128</v>
      </c>
      <c r="F38" s="23">
        <v>127</v>
      </c>
      <c r="G38" s="23">
        <v>737</v>
      </c>
      <c r="H38" s="23">
        <v>142</v>
      </c>
      <c r="I38" s="23">
        <v>124</v>
      </c>
    </row>
    <row r="39" spans="2:9" ht="15" customHeight="1" x14ac:dyDescent="0.15">
      <c r="B39" s="24"/>
      <c r="C39" s="89"/>
      <c r="D39" s="25">
        <v>100</v>
      </c>
      <c r="E39" s="26">
        <v>10.199999999999999</v>
      </c>
      <c r="F39" s="27">
        <v>10.1</v>
      </c>
      <c r="G39" s="27">
        <v>58.6</v>
      </c>
      <c r="H39" s="27">
        <v>11.3</v>
      </c>
      <c r="I39" s="27">
        <v>9.9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121</v>
      </c>
      <c r="F40" s="16">
        <v>147</v>
      </c>
      <c r="G40" s="16">
        <v>744</v>
      </c>
      <c r="H40" s="16">
        <v>159</v>
      </c>
      <c r="I40" s="16">
        <v>188</v>
      </c>
    </row>
    <row r="41" spans="2:9" ht="15" customHeight="1" x14ac:dyDescent="0.15">
      <c r="B41" s="24"/>
      <c r="C41" s="89"/>
      <c r="D41" s="25">
        <v>100</v>
      </c>
      <c r="E41" s="26">
        <v>8.9</v>
      </c>
      <c r="F41" s="27">
        <v>10.8</v>
      </c>
      <c r="G41" s="27">
        <v>54.7</v>
      </c>
      <c r="H41" s="27">
        <v>11.7</v>
      </c>
      <c r="I41" s="27">
        <v>13.8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635</v>
      </c>
      <c r="F42" s="16">
        <v>1046</v>
      </c>
      <c r="G42" s="16">
        <v>8081</v>
      </c>
      <c r="H42" s="16">
        <v>1857</v>
      </c>
      <c r="I42" s="16">
        <v>1017</v>
      </c>
    </row>
    <row r="43" spans="2:9" ht="15" customHeight="1" x14ac:dyDescent="0.15">
      <c r="B43" s="28"/>
      <c r="C43" s="91"/>
      <c r="D43" s="17">
        <v>100</v>
      </c>
      <c r="E43" s="18">
        <v>5</v>
      </c>
      <c r="F43" s="19">
        <v>8.3000000000000007</v>
      </c>
      <c r="G43" s="19">
        <v>64</v>
      </c>
      <c r="H43" s="19">
        <v>14.7</v>
      </c>
      <c r="I43" s="19">
        <v>8</v>
      </c>
    </row>
    <row r="44" spans="2:9" ht="15" customHeight="1" x14ac:dyDescent="0.15">
      <c r="B44" s="20" t="s">
        <v>70</v>
      </c>
      <c r="C44" s="88" t="s">
        <v>532</v>
      </c>
      <c r="D44" s="21">
        <v>567</v>
      </c>
      <c r="E44" s="22">
        <v>47</v>
      </c>
      <c r="F44" s="23">
        <v>60</v>
      </c>
      <c r="G44" s="23">
        <v>355</v>
      </c>
      <c r="H44" s="23">
        <v>71</v>
      </c>
      <c r="I44" s="23">
        <v>34</v>
      </c>
    </row>
    <row r="45" spans="2:9" ht="15" customHeight="1" x14ac:dyDescent="0.15">
      <c r="B45" s="24"/>
      <c r="C45" s="89"/>
      <c r="D45" s="25">
        <v>100</v>
      </c>
      <c r="E45" s="26">
        <v>8.3000000000000007</v>
      </c>
      <c r="F45" s="27">
        <v>10.6</v>
      </c>
      <c r="G45" s="27">
        <v>62.6</v>
      </c>
      <c r="H45" s="27">
        <v>12.5</v>
      </c>
      <c r="I45" s="27">
        <v>6</v>
      </c>
    </row>
    <row r="46" spans="2:9" ht="15" customHeight="1" x14ac:dyDescent="0.15">
      <c r="B46" s="24"/>
      <c r="C46" s="86" t="s">
        <v>468</v>
      </c>
      <c r="D46" s="14">
        <v>8280</v>
      </c>
      <c r="E46" s="15">
        <v>446</v>
      </c>
      <c r="F46" s="16">
        <v>716</v>
      </c>
      <c r="G46" s="16">
        <v>5328</v>
      </c>
      <c r="H46" s="16">
        <v>1113</v>
      </c>
      <c r="I46" s="16">
        <v>677</v>
      </c>
    </row>
    <row r="47" spans="2:9" ht="15" customHeight="1" x14ac:dyDescent="0.15">
      <c r="B47" s="24"/>
      <c r="C47" s="89"/>
      <c r="D47" s="25">
        <v>100</v>
      </c>
      <c r="E47" s="26">
        <v>5.4</v>
      </c>
      <c r="F47" s="27">
        <v>8.6</v>
      </c>
      <c r="G47" s="27">
        <v>64.3</v>
      </c>
      <c r="H47" s="27">
        <v>13.4</v>
      </c>
      <c r="I47" s="27">
        <v>8.1999999999999993</v>
      </c>
    </row>
    <row r="48" spans="2:9" ht="15" customHeight="1" x14ac:dyDescent="0.15">
      <c r="B48" s="24"/>
      <c r="C48" s="86" t="s">
        <v>428</v>
      </c>
      <c r="D48" s="14">
        <v>4863</v>
      </c>
      <c r="E48" s="15">
        <v>314</v>
      </c>
      <c r="F48" s="16">
        <v>412</v>
      </c>
      <c r="G48" s="16">
        <v>3015</v>
      </c>
      <c r="H48" s="16">
        <v>700</v>
      </c>
      <c r="I48" s="16">
        <v>422</v>
      </c>
    </row>
    <row r="49" spans="2:9" ht="15" customHeight="1" x14ac:dyDescent="0.15">
      <c r="B49" s="24"/>
      <c r="C49" s="89"/>
      <c r="D49" s="25">
        <v>100</v>
      </c>
      <c r="E49" s="26">
        <v>6.5</v>
      </c>
      <c r="F49" s="27">
        <v>8.5</v>
      </c>
      <c r="G49" s="27">
        <v>62</v>
      </c>
      <c r="H49" s="27">
        <v>14.4</v>
      </c>
      <c r="I49" s="27">
        <v>8.6999999999999993</v>
      </c>
    </row>
    <row r="50" spans="2:9" ht="15" customHeight="1" x14ac:dyDescent="0.15">
      <c r="B50" s="24"/>
      <c r="C50" s="86" t="s">
        <v>519</v>
      </c>
      <c r="D50" s="14">
        <v>1583</v>
      </c>
      <c r="E50" s="15">
        <v>86</v>
      </c>
      <c r="F50" s="16">
        <v>142</v>
      </c>
      <c r="G50" s="16">
        <v>913</v>
      </c>
      <c r="H50" s="16">
        <v>276</v>
      </c>
      <c r="I50" s="16">
        <v>166</v>
      </c>
    </row>
    <row r="51" spans="2:9" ht="15" customHeight="1" x14ac:dyDescent="0.15">
      <c r="B51" s="28"/>
      <c r="C51" s="91"/>
      <c r="D51" s="17">
        <v>100</v>
      </c>
      <c r="E51" s="18">
        <v>5.4</v>
      </c>
      <c r="F51" s="19">
        <v>9</v>
      </c>
      <c r="G51" s="19">
        <v>57.7</v>
      </c>
      <c r="H51" s="19">
        <v>17.399999999999999</v>
      </c>
      <c r="I51" s="19">
        <v>10.5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228</v>
      </c>
      <c r="F52" s="23">
        <v>323</v>
      </c>
      <c r="G52" s="23">
        <v>1732</v>
      </c>
      <c r="H52" s="23">
        <v>327</v>
      </c>
      <c r="I52" s="23">
        <v>371</v>
      </c>
    </row>
    <row r="53" spans="2:9" ht="15" customHeight="1" x14ac:dyDescent="0.15">
      <c r="B53" s="24"/>
      <c r="C53" s="84"/>
      <c r="D53" s="25">
        <v>100</v>
      </c>
      <c r="E53" s="26">
        <v>7.6</v>
      </c>
      <c r="F53" s="27">
        <v>10.8</v>
      </c>
      <c r="G53" s="27">
        <v>58.1</v>
      </c>
      <c r="H53" s="27">
        <v>11</v>
      </c>
      <c r="I53" s="27">
        <v>12.4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94</v>
      </c>
      <c r="F54" s="31">
        <v>165</v>
      </c>
      <c r="G54" s="31">
        <v>1247</v>
      </c>
      <c r="H54" s="31">
        <v>317</v>
      </c>
      <c r="I54" s="31">
        <v>123</v>
      </c>
    </row>
    <row r="55" spans="2:9" ht="15" customHeight="1" x14ac:dyDescent="0.15">
      <c r="B55" s="24"/>
      <c r="C55" s="84"/>
      <c r="D55" s="25">
        <v>100</v>
      </c>
      <c r="E55" s="26">
        <v>4.8</v>
      </c>
      <c r="F55" s="27">
        <v>8.5</v>
      </c>
      <c r="G55" s="27">
        <v>64.099999999999994</v>
      </c>
      <c r="H55" s="27">
        <v>16.3</v>
      </c>
      <c r="I55" s="27">
        <v>6.3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44</v>
      </c>
      <c r="F56" s="16">
        <v>64</v>
      </c>
      <c r="G56" s="16">
        <v>547</v>
      </c>
      <c r="H56" s="16">
        <v>103</v>
      </c>
      <c r="I56" s="16">
        <v>96</v>
      </c>
    </row>
    <row r="57" spans="2:9" ht="15" customHeight="1" x14ac:dyDescent="0.15">
      <c r="B57" s="24"/>
      <c r="C57" s="84"/>
      <c r="D57" s="25">
        <v>100</v>
      </c>
      <c r="E57" s="26">
        <v>5.2</v>
      </c>
      <c r="F57" s="27">
        <v>7.5</v>
      </c>
      <c r="G57" s="27">
        <v>64.099999999999994</v>
      </c>
      <c r="H57" s="27">
        <v>12.1</v>
      </c>
      <c r="I57" s="27">
        <v>11.2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78</v>
      </c>
      <c r="F58" s="16">
        <v>125</v>
      </c>
      <c r="G58" s="16">
        <v>815</v>
      </c>
      <c r="H58" s="16">
        <v>174</v>
      </c>
      <c r="I58" s="16">
        <v>119</v>
      </c>
    </row>
    <row r="59" spans="2:9" ht="15" customHeight="1" x14ac:dyDescent="0.15">
      <c r="B59" s="24"/>
      <c r="C59" s="84"/>
      <c r="D59" s="25">
        <v>100</v>
      </c>
      <c r="E59" s="26">
        <v>5.9</v>
      </c>
      <c r="F59" s="27">
        <v>9.5</v>
      </c>
      <c r="G59" s="27">
        <v>62.2</v>
      </c>
      <c r="H59" s="27">
        <v>13.3</v>
      </c>
      <c r="I59" s="27">
        <v>9.1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144</v>
      </c>
      <c r="F60" s="16">
        <v>156</v>
      </c>
      <c r="G60" s="16">
        <v>966</v>
      </c>
      <c r="H60" s="16">
        <v>213</v>
      </c>
      <c r="I60" s="16">
        <v>304</v>
      </c>
    </row>
    <row r="61" spans="2:9" ht="15" customHeight="1" x14ac:dyDescent="0.15">
      <c r="B61" s="24"/>
      <c r="C61" s="84"/>
      <c r="D61" s="25">
        <v>100</v>
      </c>
      <c r="E61" s="26">
        <v>8.1</v>
      </c>
      <c r="F61" s="27">
        <v>8.6999999999999993</v>
      </c>
      <c r="G61" s="27">
        <v>54.2</v>
      </c>
      <c r="H61" s="27">
        <v>11.9</v>
      </c>
      <c r="I61" s="27">
        <v>17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57</v>
      </c>
      <c r="F62" s="16">
        <v>80</v>
      </c>
      <c r="G62" s="16">
        <v>880</v>
      </c>
      <c r="H62" s="16">
        <v>113</v>
      </c>
      <c r="I62" s="16">
        <v>104</v>
      </c>
    </row>
    <row r="63" spans="2:9" ht="15" customHeight="1" x14ac:dyDescent="0.15">
      <c r="B63" s="24"/>
      <c r="C63" s="84"/>
      <c r="D63" s="25">
        <v>100</v>
      </c>
      <c r="E63" s="26">
        <v>4.5999999999999996</v>
      </c>
      <c r="F63" s="27">
        <v>6.5</v>
      </c>
      <c r="G63" s="27">
        <v>71.3</v>
      </c>
      <c r="H63" s="27">
        <v>9.1999999999999993</v>
      </c>
      <c r="I63" s="27">
        <v>8.4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127</v>
      </c>
      <c r="F64" s="16">
        <v>174</v>
      </c>
      <c r="G64" s="16">
        <v>1485</v>
      </c>
      <c r="H64" s="16">
        <v>235</v>
      </c>
      <c r="I64" s="16">
        <v>232</v>
      </c>
    </row>
    <row r="65" spans="2:9" ht="15" customHeight="1" x14ac:dyDescent="0.15">
      <c r="B65" s="24"/>
      <c r="C65" s="84"/>
      <c r="D65" s="25">
        <v>100</v>
      </c>
      <c r="E65" s="26">
        <v>5.6</v>
      </c>
      <c r="F65" s="27">
        <v>7.7</v>
      </c>
      <c r="G65" s="27">
        <v>65.900000000000006</v>
      </c>
      <c r="H65" s="27">
        <v>10.4</v>
      </c>
      <c r="I65" s="27">
        <v>10.3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58</v>
      </c>
      <c r="F66" s="16">
        <v>88</v>
      </c>
      <c r="G66" s="16">
        <v>717</v>
      </c>
      <c r="H66" s="16">
        <v>207</v>
      </c>
      <c r="I66" s="16">
        <v>139</v>
      </c>
    </row>
    <row r="67" spans="2:9" ht="15" customHeight="1" x14ac:dyDescent="0.15">
      <c r="B67" s="24"/>
      <c r="C67" s="84"/>
      <c r="D67" s="25">
        <v>100</v>
      </c>
      <c r="E67" s="26">
        <v>4.8</v>
      </c>
      <c r="F67" s="27">
        <v>7.3</v>
      </c>
      <c r="G67" s="27">
        <v>59.3</v>
      </c>
      <c r="H67" s="27">
        <v>17.100000000000001</v>
      </c>
      <c r="I67" s="27">
        <v>11.5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88</v>
      </c>
      <c r="F68" s="16">
        <v>187</v>
      </c>
      <c r="G68" s="16">
        <v>1387</v>
      </c>
      <c r="H68" s="16">
        <v>517</v>
      </c>
      <c r="I68" s="16">
        <v>172</v>
      </c>
    </row>
    <row r="69" spans="2:9" ht="15" customHeight="1" x14ac:dyDescent="0.15">
      <c r="B69" s="28"/>
      <c r="C69" s="85"/>
      <c r="D69" s="17">
        <v>100</v>
      </c>
      <c r="E69" s="18">
        <v>3.7</v>
      </c>
      <c r="F69" s="19">
        <v>8</v>
      </c>
      <c r="G69" s="19">
        <v>59</v>
      </c>
      <c r="H69" s="19">
        <v>22</v>
      </c>
      <c r="I69" s="19">
        <v>7.3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242</v>
      </c>
      <c r="F70" s="23">
        <v>251</v>
      </c>
      <c r="G70" s="23">
        <v>1653</v>
      </c>
      <c r="H70" s="23">
        <v>295</v>
      </c>
      <c r="I70" s="23">
        <v>309</v>
      </c>
    </row>
    <row r="71" spans="2:9" ht="15" customHeight="1" x14ac:dyDescent="0.15">
      <c r="B71" s="24"/>
      <c r="C71" s="89"/>
      <c r="D71" s="25">
        <v>100</v>
      </c>
      <c r="E71" s="26">
        <v>8.8000000000000007</v>
      </c>
      <c r="F71" s="27">
        <v>9.1</v>
      </c>
      <c r="G71" s="27">
        <v>60.1</v>
      </c>
      <c r="H71" s="27">
        <v>10.7</v>
      </c>
      <c r="I71" s="27">
        <v>11.2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204</v>
      </c>
      <c r="F72" s="16">
        <v>242</v>
      </c>
      <c r="G72" s="16">
        <v>1965</v>
      </c>
      <c r="H72" s="16">
        <v>316</v>
      </c>
      <c r="I72" s="16">
        <v>273</v>
      </c>
    </row>
    <row r="73" spans="2:9" ht="15" customHeight="1" x14ac:dyDescent="0.15">
      <c r="B73" s="24"/>
      <c r="C73" s="89"/>
      <c r="D73" s="25">
        <v>100</v>
      </c>
      <c r="E73" s="26">
        <v>6.8</v>
      </c>
      <c r="F73" s="27">
        <v>8.1</v>
      </c>
      <c r="G73" s="27">
        <v>65.5</v>
      </c>
      <c r="H73" s="27">
        <v>10.5</v>
      </c>
      <c r="I73" s="27">
        <v>9.1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220</v>
      </c>
      <c r="F74" s="16">
        <v>336</v>
      </c>
      <c r="G74" s="16">
        <v>2466</v>
      </c>
      <c r="H74" s="16">
        <v>466</v>
      </c>
      <c r="I74" s="16">
        <v>353</v>
      </c>
    </row>
    <row r="75" spans="2:9" ht="15" customHeight="1" x14ac:dyDescent="0.15">
      <c r="B75" s="24"/>
      <c r="C75" s="89"/>
      <c r="D75" s="25">
        <v>100</v>
      </c>
      <c r="E75" s="26">
        <v>5.7</v>
      </c>
      <c r="F75" s="27">
        <v>8.6999999999999993</v>
      </c>
      <c r="G75" s="27">
        <v>64.2</v>
      </c>
      <c r="H75" s="27">
        <v>12.1</v>
      </c>
      <c r="I75" s="27">
        <v>9.1999999999999993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132</v>
      </c>
      <c r="F76" s="16">
        <v>239</v>
      </c>
      <c r="G76" s="16">
        <v>1803</v>
      </c>
      <c r="H76" s="16">
        <v>381</v>
      </c>
      <c r="I76" s="16">
        <v>262</v>
      </c>
    </row>
    <row r="77" spans="2:9" ht="15" customHeight="1" x14ac:dyDescent="0.15">
      <c r="B77" s="24"/>
      <c r="C77" s="89"/>
      <c r="D77" s="25">
        <v>100</v>
      </c>
      <c r="E77" s="26">
        <v>4.7</v>
      </c>
      <c r="F77" s="27">
        <v>8.5</v>
      </c>
      <c r="G77" s="27">
        <v>64</v>
      </c>
      <c r="H77" s="27">
        <v>13.5</v>
      </c>
      <c r="I77" s="27">
        <v>9.3000000000000007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56</v>
      </c>
      <c r="F78" s="16">
        <v>130</v>
      </c>
      <c r="G78" s="16">
        <v>954</v>
      </c>
      <c r="H78" s="16">
        <v>290</v>
      </c>
      <c r="I78" s="16">
        <v>193</v>
      </c>
    </row>
    <row r="79" spans="2:9" ht="15" customHeight="1" x14ac:dyDescent="0.15">
      <c r="B79" s="24"/>
      <c r="C79" s="89"/>
      <c r="D79" s="25">
        <v>100</v>
      </c>
      <c r="E79" s="26">
        <v>3.5</v>
      </c>
      <c r="F79" s="27">
        <v>8</v>
      </c>
      <c r="G79" s="27">
        <v>58.8</v>
      </c>
      <c r="H79" s="27">
        <v>17.899999999999999</v>
      </c>
      <c r="I79" s="27">
        <v>11.9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39</v>
      </c>
      <c r="F80" s="16">
        <v>95</v>
      </c>
      <c r="G80" s="16">
        <v>520</v>
      </c>
      <c r="H80" s="16">
        <v>220</v>
      </c>
      <c r="I80" s="16">
        <v>134</v>
      </c>
    </row>
    <row r="81" spans="2:9" ht="15" customHeight="1" x14ac:dyDescent="0.15">
      <c r="B81" s="24"/>
      <c r="C81" s="89"/>
      <c r="D81" s="25">
        <v>100</v>
      </c>
      <c r="E81" s="26">
        <v>3.9</v>
      </c>
      <c r="F81" s="27">
        <v>9.4</v>
      </c>
      <c r="G81" s="27">
        <v>51.6</v>
      </c>
      <c r="H81" s="27">
        <v>21.8</v>
      </c>
      <c r="I81" s="27">
        <v>13.3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11</v>
      </c>
      <c r="F82" s="16">
        <v>41</v>
      </c>
      <c r="G82" s="16">
        <v>248</v>
      </c>
      <c r="H82" s="16">
        <v>200</v>
      </c>
      <c r="I82" s="16">
        <v>102</v>
      </c>
    </row>
    <row r="83" spans="2:9" ht="15" customHeight="1" x14ac:dyDescent="0.15">
      <c r="B83" s="24"/>
      <c r="C83" s="86"/>
      <c r="D83" s="34">
        <v>100</v>
      </c>
      <c r="E83" s="35">
        <v>1.8</v>
      </c>
      <c r="F83" s="36">
        <v>6.8</v>
      </c>
      <c r="G83" s="36">
        <v>41.2</v>
      </c>
      <c r="H83" s="36">
        <v>33.200000000000003</v>
      </c>
      <c r="I83" s="36">
        <v>16.899999999999999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236</v>
      </c>
      <c r="F84" s="23">
        <v>344</v>
      </c>
      <c r="G84" s="23">
        <v>2119</v>
      </c>
      <c r="H84" s="23">
        <v>423</v>
      </c>
      <c r="I84" s="23">
        <v>305</v>
      </c>
    </row>
    <row r="85" spans="2:9" ht="15" customHeight="1" x14ac:dyDescent="0.15">
      <c r="B85" s="24" t="s">
        <v>485</v>
      </c>
      <c r="C85" s="84"/>
      <c r="D85" s="25">
        <v>100</v>
      </c>
      <c r="E85" s="26">
        <v>6.9</v>
      </c>
      <c r="F85" s="27">
        <v>10</v>
      </c>
      <c r="G85" s="27">
        <v>61.8</v>
      </c>
      <c r="H85" s="27">
        <v>12.3</v>
      </c>
      <c r="I85" s="27">
        <v>8.9</v>
      </c>
    </row>
    <row r="86" spans="2:9" ht="15" customHeight="1" x14ac:dyDescent="0.15">
      <c r="B86" s="24" t="s">
        <v>431</v>
      </c>
      <c r="C86" s="82" t="s">
        <v>481</v>
      </c>
      <c r="D86" s="14">
        <v>3344</v>
      </c>
      <c r="E86" s="15">
        <v>215</v>
      </c>
      <c r="F86" s="16">
        <v>252</v>
      </c>
      <c r="G86" s="16">
        <v>2176</v>
      </c>
      <c r="H86" s="16">
        <v>405</v>
      </c>
      <c r="I86" s="16">
        <v>296</v>
      </c>
    </row>
    <row r="87" spans="2:9" ht="15" customHeight="1" x14ac:dyDescent="0.15">
      <c r="B87" s="24"/>
      <c r="C87" s="84"/>
      <c r="D87" s="25">
        <v>100</v>
      </c>
      <c r="E87" s="26">
        <v>6.4</v>
      </c>
      <c r="F87" s="27">
        <v>7.5</v>
      </c>
      <c r="G87" s="27">
        <v>65.099999999999994</v>
      </c>
      <c r="H87" s="27">
        <v>12.1</v>
      </c>
      <c r="I87" s="27">
        <v>8.9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108</v>
      </c>
      <c r="F88" s="31">
        <v>144</v>
      </c>
      <c r="G88" s="31">
        <v>1386</v>
      </c>
      <c r="H88" s="31">
        <v>230</v>
      </c>
      <c r="I88" s="31">
        <v>195</v>
      </c>
    </row>
    <row r="89" spans="2:9" ht="15" customHeight="1" x14ac:dyDescent="0.15">
      <c r="B89" s="24"/>
      <c r="C89" s="84"/>
      <c r="D89" s="25">
        <v>100</v>
      </c>
      <c r="E89" s="26">
        <v>5.2</v>
      </c>
      <c r="F89" s="27">
        <v>7</v>
      </c>
      <c r="G89" s="27">
        <v>67.2</v>
      </c>
      <c r="H89" s="27">
        <v>11.1</v>
      </c>
      <c r="I89" s="27">
        <v>9.5</v>
      </c>
    </row>
    <row r="90" spans="2:9" ht="15" customHeight="1" x14ac:dyDescent="0.15">
      <c r="B90" s="24"/>
      <c r="C90" s="82" t="s">
        <v>455</v>
      </c>
      <c r="D90" s="14">
        <v>3201</v>
      </c>
      <c r="E90" s="15">
        <v>156</v>
      </c>
      <c r="F90" s="16">
        <v>251</v>
      </c>
      <c r="G90" s="16">
        <v>2032</v>
      </c>
      <c r="H90" s="16">
        <v>450</v>
      </c>
      <c r="I90" s="16">
        <v>312</v>
      </c>
    </row>
    <row r="91" spans="2:9" ht="15" customHeight="1" x14ac:dyDescent="0.15">
      <c r="B91" s="24"/>
      <c r="C91" s="84"/>
      <c r="D91" s="25">
        <v>100</v>
      </c>
      <c r="E91" s="26">
        <v>4.9000000000000004</v>
      </c>
      <c r="F91" s="27">
        <v>7.8</v>
      </c>
      <c r="G91" s="27">
        <v>63.5</v>
      </c>
      <c r="H91" s="27">
        <v>14.1</v>
      </c>
      <c r="I91" s="27">
        <v>9.6999999999999993</v>
      </c>
    </row>
    <row r="92" spans="2:9" ht="15" customHeight="1" x14ac:dyDescent="0.15">
      <c r="B92" s="24"/>
      <c r="C92" s="82" t="s">
        <v>105</v>
      </c>
      <c r="D92" s="14">
        <v>1503</v>
      </c>
      <c r="E92" s="15">
        <v>59</v>
      </c>
      <c r="F92" s="16">
        <v>108</v>
      </c>
      <c r="G92" s="16">
        <v>880</v>
      </c>
      <c r="H92" s="16">
        <v>295</v>
      </c>
      <c r="I92" s="16">
        <v>161</v>
      </c>
    </row>
    <row r="93" spans="2:9" ht="15" customHeight="1" x14ac:dyDescent="0.15">
      <c r="B93" s="24"/>
      <c r="C93" s="84"/>
      <c r="D93" s="25">
        <v>100</v>
      </c>
      <c r="E93" s="26">
        <v>3.9</v>
      </c>
      <c r="F93" s="27">
        <v>7.2</v>
      </c>
      <c r="G93" s="27">
        <v>58.5</v>
      </c>
      <c r="H93" s="27">
        <v>19.600000000000001</v>
      </c>
      <c r="I93" s="27">
        <v>10.7</v>
      </c>
    </row>
    <row r="94" spans="2:9" ht="15" customHeight="1" x14ac:dyDescent="0.15">
      <c r="B94" s="24"/>
      <c r="C94" s="82" t="s">
        <v>108</v>
      </c>
      <c r="D94" s="14">
        <v>330</v>
      </c>
      <c r="E94" s="15">
        <v>10</v>
      </c>
      <c r="F94" s="16">
        <v>26</v>
      </c>
      <c r="G94" s="16">
        <v>177</v>
      </c>
      <c r="H94" s="16">
        <v>81</v>
      </c>
      <c r="I94" s="16">
        <v>36</v>
      </c>
    </row>
    <row r="95" spans="2:9" ht="15" customHeight="1" x14ac:dyDescent="0.15">
      <c r="B95" s="24"/>
      <c r="C95" s="82"/>
      <c r="D95" s="34">
        <v>100</v>
      </c>
      <c r="E95" s="35">
        <v>3</v>
      </c>
      <c r="F95" s="36">
        <v>7.9</v>
      </c>
      <c r="G95" s="36">
        <v>53.6</v>
      </c>
      <c r="H95" s="36">
        <v>24.5</v>
      </c>
      <c r="I95" s="36">
        <v>10.9</v>
      </c>
    </row>
    <row r="96" spans="2:9" ht="15" customHeight="1" x14ac:dyDescent="0.15">
      <c r="B96" s="24"/>
      <c r="C96" s="83" t="s">
        <v>111</v>
      </c>
      <c r="D96" s="29">
        <v>359</v>
      </c>
      <c r="E96" s="30">
        <v>4</v>
      </c>
      <c r="F96" s="31">
        <v>34</v>
      </c>
      <c r="G96" s="31">
        <v>144</v>
      </c>
      <c r="H96" s="31">
        <v>123</v>
      </c>
      <c r="I96" s="31">
        <v>54</v>
      </c>
    </row>
    <row r="97" spans="2:9" ht="15" customHeight="1" x14ac:dyDescent="0.15">
      <c r="B97" s="24"/>
      <c r="C97" s="84"/>
      <c r="D97" s="25">
        <v>100</v>
      </c>
      <c r="E97" s="26">
        <v>1.1000000000000001</v>
      </c>
      <c r="F97" s="27">
        <v>9.5</v>
      </c>
      <c r="G97" s="27">
        <v>40.1</v>
      </c>
      <c r="H97" s="27">
        <v>34.299999999999997</v>
      </c>
      <c r="I97" s="27">
        <v>15</v>
      </c>
    </row>
    <row r="98" spans="2:9" ht="15" customHeight="1" x14ac:dyDescent="0.15">
      <c r="B98" s="24"/>
      <c r="C98" s="82" t="s">
        <v>109</v>
      </c>
      <c r="D98" s="14">
        <v>47</v>
      </c>
      <c r="E98" s="15">
        <v>1</v>
      </c>
      <c r="F98" s="16">
        <v>3</v>
      </c>
      <c r="G98" s="16">
        <v>21</v>
      </c>
      <c r="H98" s="16">
        <v>12</v>
      </c>
      <c r="I98" s="16">
        <v>10</v>
      </c>
    </row>
    <row r="99" spans="2:9" ht="15" customHeight="1" x14ac:dyDescent="0.15">
      <c r="B99" s="24"/>
      <c r="C99" s="84"/>
      <c r="D99" s="25">
        <v>100</v>
      </c>
      <c r="E99" s="26">
        <v>2.1</v>
      </c>
      <c r="F99" s="27">
        <v>6.4</v>
      </c>
      <c r="G99" s="27">
        <v>44.7</v>
      </c>
      <c r="H99" s="27">
        <v>25.5</v>
      </c>
      <c r="I99" s="27">
        <v>21.3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2</v>
      </c>
      <c r="G100" s="16">
        <v>40</v>
      </c>
      <c r="H100" s="16">
        <v>6</v>
      </c>
      <c r="I100" s="16">
        <v>2</v>
      </c>
    </row>
    <row r="101" spans="2:9" ht="15" customHeight="1" x14ac:dyDescent="0.15">
      <c r="B101" s="28"/>
      <c r="C101" s="85"/>
      <c r="D101" s="17">
        <v>100</v>
      </c>
      <c r="E101" s="18">
        <v>3.8</v>
      </c>
      <c r="F101" s="19">
        <v>3.8</v>
      </c>
      <c r="G101" s="19">
        <v>76.900000000000006</v>
      </c>
      <c r="H101" s="19">
        <v>11.5</v>
      </c>
      <c r="I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3759" priority="1176" rank="1"/>
  </conditionalFormatting>
  <conditionalFormatting sqref="E11:I11">
    <cfRule type="top10" dxfId="3758" priority="1177" rank="1"/>
  </conditionalFormatting>
  <conditionalFormatting sqref="E13:I13">
    <cfRule type="top10" dxfId="3757" priority="1178" rank="1"/>
  </conditionalFormatting>
  <conditionalFormatting sqref="E15:I15">
    <cfRule type="top10" dxfId="3756" priority="1179" rank="1"/>
  </conditionalFormatting>
  <conditionalFormatting sqref="E17:I17">
    <cfRule type="top10" dxfId="3755" priority="1180" rank="1"/>
  </conditionalFormatting>
  <conditionalFormatting sqref="E19:I19">
    <cfRule type="top10" dxfId="3754" priority="1181" rank="1"/>
  </conditionalFormatting>
  <conditionalFormatting sqref="E21:I21">
    <cfRule type="top10" dxfId="3753" priority="1182" rank="1"/>
  </conditionalFormatting>
  <conditionalFormatting sqref="E23:I23">
    <cfRule type="top10" dxfId="3752" priority="1183" rank="1"/>
  </conditionalFormatting>
  <conditionalFormatting sqref="E25:I25">
    <cfRule type="top10" dxfId="3751" priority="1184" rank="1"/>
  </conditionalFormatting>
  <conditionalFormatting sqref="E27:I27">
    <cfRule type="top10" dxfId="3750" priority="1185" rank="1"/>
  </conditionalFormatting>
  <conditionalFormatting sqref="E29:I29">
    <cfRule type="top10" dxfId="3749" priority="1186" rank="1"/>
  </conditionalFormatting>
  <conditionalFormatting sqref="E31:I31">
    <cfRule type="top10" dxfId="3748" priority="1187" rank="1"/>
  </conditionalFormatting>
  <conditionalFormatting sqref="E33:I33">
    <cfRule type="top10" dxfId="3747" priority="1188" rank="1"/>
  </conditionalFormatting>
  <conditionalFormatting sqref="E35:I35">
    <cfRule type="top10" dxfId="3746" priority="1189" rank="1"/>
  </conditionalFormatting>
  <conditionalFormatting sqref="E37:I37">
    <cfRule type="top10" dxfId="3745" priority="1190" rank="1"/>
  </conditionalFormatting>
  <conditionalFormatting sqref="E39:I39">
    <cfRule type="top10" dxfId="3744" priority="1191" rank="1"/>
  </conditionalFormatting>
  <conditionalFormatting sqref="E41:I41">
    <cfRule type="top10" dxfId="3743" priority="1192" rank="1"/>
  </conditionalFormatting>
  <conditionalFormatting sqref="E43:I43">
    <cfRule type="top10" dxfId="3742" priority="1193" rank="1"/>
  </conditionalFormatting>
  <conditionalFormatting sqref="E45:I45">
    <cfRule type="top10" dxfId="3741" priority="1194" rank="1"/>
  </conditionalFormatting>
  <conditionalFormatting sqref="E47:I47">
    <cfRule type="top10" dxfId="3740" priority="1195" rank="1"/>
  </conditionalFormatting>
  <conditionalFormatting sqref="E49:I49">
    <cfRule type="top10" dxfId="3739" priority="1196" rank="1"/>
  </conditionalFormatting>
  <conditionalFormatting sqref="E51:I51">
    <cfRule type="top10" dxfId="3738" priority="1197" rank="1"/>
  </conditionalFormatting>
  <conditionalFormatting sqref="E53:I53">
    <cfRule type="top10" dxfId="3737" priority="1198" rank="1"/>
  </conditionalFormatting>
  <conditionalFormatting sqref="E55:I55">
    <cfRule type="top10" dxfId="3736" priority="1199" rank="1"/>
  </conditionalFormatting>
  <conditionalFormatting sqref="E57:I57">
    <cfRule type="top10" dxfId="3735" priority="1200" rank="1"/>
  </conditionalFormatting>
  <conditionalFormatting sqref="E59:I59">
    <cfRule type="top10" dxfId="3734" priority="1201" rank="1"/>
  </conditionalFormatting>
  <conditionalFormatting sqref="E61:I61">
    <cfRule type="top10" dxfId="3733" priority="1202" rank="1"/>
  </conditionalFormatting>
  <conditionalFormatting sqref="E63:I63">
    <cfRule type="top10" dxfId="3732" priority="1203" rank="1"/>
  </conditionalFormatting>
  <conditionalFormatting sqref="E65:I65">
    <cfRule type="top10" dxfId="3731" priority="1204" rank="1"/>
  </conditionalFormatting>
  <conditionalFormatting sqref="E67:I67">
    <cfRule type="top10" dxfId="3730" priority="1205" rank="1"/>
  </conditionalFormatting>
  <conditionalFormatting sqref="E69:I69">
    <cfRule type="top10" dxfId="3729" priority="1206" rank="1"/>
  </conditionalFormatting>
  <conditionalFormatting sqref="E71:I71">
    <cfRule type="top10" dxfId="3728" priority="1207" rank="1"/>
  </conditionalFormatting>
  <conditionalFormatting sqref="E73:I73">
    <cfRule type="top10" dxfId="3727" priority="1208" rank="1"/>
  </conditionalFormatting>
  <conditionalFormatting sqref="E75:I75">
    <cfRule type="top10" dxfId="3726" priority="1209" rank="1"/>
  </conditionalFormatting>
  <conditionalFormatting sqref="E77:I77">
    <cfRule type="top10" dxfId="3725" priority="1210" rank="1"/>
  </conditionalFormatting>
  <conditionalFormatting sqref="E79:I79">
    <cfRule type="top10" dxfId="3724" priority="1211" rank="1"/>
  </conditionalFormatting>
  <conditionalFormatting sqref="E81:I81">
    <cfRule type="top10" dxfId="3723" priority="1212" rank="1"/>
  </conditionalFormatting>
  <conditionalFormatting sqref="E83:I83">
    <cfRule type="top10" dxfId="3722" priority="1213" rank="1"/>
  </conditionalFormatting>
  <conditionalFormatting sqref="E85:I85">
    <cfRule type="top10" dxfId="3721" priority="1214" rank="1"/>
  </conditionalFormatting>
  <conditionalFormatting sqref="E87:I87">
    <cfRule type="top10" dxfId="3720" priority="1215" rank="1"/>
  </conditionalFormatting>
  <conditionalFormatting sqref="E89:I89">
    <cfRule type="top10" dxfId="3719" priority="1216" rank="1"/>
  </conditionalFormatting>
  <conditionalFormatting sqref="E91:I91">
    <cfRule type="top10" dxfId="3718" priority="1217" rank="1"/>
  </conditionalFormatting>
  <conditionalFormatting sqref="E93:I93">
    <cfRule type="top10" dxfId="3717" priority="1218" rank="1"/>
  </conditionalFormatting>
  <conditionalFormatting sqref="E95:I95">
    <cfRule type="top10" dxfId="3716" priority="1219" rank="1"/>
  </conditionalFormatting>
  <conditionalFormatting sqref="E97:I97">
    <cfRule type="top10" dxfId="3715" priority="1220" rank="1"/>
  </conditionalFormatting>
  <conditionalFormatting sqref="E99:I99">
    <cfRule type="top10" dxfId="3714" priority="1221" rank="1"/>
  </conditionalFormatting>
  <conditionalFormatting sqref="E101:I101">
    <cfRule type="top10" dxfId="3713" priority="122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69" width="8.625" style="1" customWidth="1"/>
    <col min="70" max="16384" width="6.125" style="1"/>
  </cols>
  <sheetData>
    <row r="2" spans="2:24" x14ac:dyDescent="0.15">
      <c r="B2" s="1" t="s">
        <v>883</v>
      </c>
    </row>
    <row r="3" spans="2:24" x14ac:dyDescent="0.15">
      <c r="B3" s="1" t="s">
        <v>634</v>
      </c>
    </row>
    <row r="4" spans="2:24" x14ac:dyDescent="0.15">
      <c r="B4" s="1" t="s">
        <v>649</v>
      </c>
    </row>
    <row r="5" spans="2:24" x14ac:dyDescent="0.15">
      <c r="B5" s="3" t="s">
        <v>650</v>
      </c>
      <c r="C5" s="3"/>
      <c r="D5" s="3"/>
      <c r="E5" s="3"/>
      <c r="F5" s="3"/>
      <c r="G5" s="3"/>
    </row>
    <row r="6" spans="2:24" ht="3.75" customHeight="1" x14ac:dyDescent="0.15">
      <c r="B6" s="6"/>
      <c r="C6" s="38"/>
      <c r="D6" s="8"/>
      <c r="E6" s="39"/>
      <c r="F6" s="6"/>
      <c r="G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10694</v>
      </c>
      <c r="E8" s="15">
        <v>8502</v>
      </c>
      <c r="F8" s="16">
        <v>1206</v>
      </c>
      <c r="G8" s="16">
        <v>986</v>
      </c>
    </row>
    <row r="9" spans="2:24" ht="15" customHeight="1" x14ac:dyDescent="0.15">
      <c r="B9" s="93"/>
      <c r="C9" s="91"/>
      <c r="D9" s="17">
        <v>100</v>
      </c>
      <c r="E9" s="18">
        <v>79.5</v>
      </c>
      <c r="F9" s="19">
        <v>11.3</v>
      </c>
      <c r="G9" s="19">
        <v>9.1999999999999993</v>
      </c>
    </row>
    <row r="10" spans="2:24" ht="15" customHeight="1" x14ac:dyDescent="0.15">
      <c r="B10" s="20" t="s">
        <v>57</v>
      </c>
      <c r="C10" s="88" t="s">
        <v>58</v>
      </c>
      <c r="D10" s="21">
        <v>3016</v>
      </c>
      <c r="E10" s="22">
        <v>2289</v>
      </c>
      <c r="F10" s="23">
        <v>425</v>
      </c>
      <c r="G10" s="23">
        <v>302</v>
      </c>
    </row>
    <row r="11" spans="2:24" ht="15" customHeight="1" x14ac:dyDescent="0.15">
      <c r="B11" s="24"/>
      <c r="C11" s="89"/>
      <c r="D11" s="25">
        <v>100</v>
      </c>
      <c r="E11" s="26">
        <v>75.900000000000006</v>
      </c>
      <c r="F11" s="27">
        <v>14.1</v>
      </c>
      <c r="G11" s="27">
        <v>10</v>
      </c>
    </row>
    <row r="12" spans="2:24" ht="15" customHeight="1" x14ac:dyDescent="0.15">
      <c r="B12" s="24"/>
      <c r="C12" s="86" t="s">
        <v>59</v>
      </c>
      <c r="D12" s="14">
        <v>7583</v>
      </c>
      <c r="E12" s="15">
        <v>6139</v>
      </c>
      <c r="F12" s="16">
        <v>768</v>
      </c>
      <c r="G12" s="16">
        <v>676</v>
      </c>
    </row>
    <row r="13" spans="2:24" ht="15" customHeight="1" x14ac:dyDescent="0.15">
      <c r="B13" s="28"/>
      <c r="C13" s="91"/>
      <c r="D13" s="17">
        <v>100</v>
      </c>
      <c r="E13" s="18">
        <v>81</v>
      </c>
      <c r="F13" s="19">
        <v>10.1</v>
      </c>
      <c r="G13" s="19">
        <v>8.9</v>
      </c>
    </row>
    <row r="14" spans="2:24" ht="15" customHeight="1" x14ac:dyDescent="0.15">
      <c r="B14" s="20" t="s">
        <v>60</v>
      </c>
      <c r="C14" s="87" t="s">
        <v>409</v>
      </c>
      <c r="D14" s="21">
        <v>131</v>
      </c>
      <c r="E14" s="22">
        <v>99</v>
      </c>
      <c r="F14" s="23">
        <v>18</v>
      </c>
      <c r="G14" s="23">
        <v>14</v>
      </c>
    </row>
    <row r="15" spans="2:24" ht="15" customHeight="1" x14ac:dyDescent="0.15">
      <c r="B15" s="24"/>
      <c r="C15" s="84"/>
      <c r="D15" s="25">
        <v>100</v>
      </c>
      <c r="E15" s="26">
        <v>75.599999999999994</v>
      </c>
      <c r="F15" s="27">
        <v>13.7</v>
      </c>
      <c r="G15" s="27">
        <v>10.7</v>
      </c>
    </row>
    <row r="16" spans="2:24" ht="15" customHeight="1" x14ac:dyDescent="0.15">
      <c r="B16" s="24"/>
      <c r="C16" s="83" t="s">
        <v>410</v>
      </c>
      <c r="D16" s="29">
        <v>272</v>
      </c>
      <c r="E16" s="30">
        <v>203</v>
      </c>
      <c r="F16" s="31">
        <v>41</v>
      </c>
      <c r="G16" s="31">
        <v>28</v>
      </c>
    </row>
    <row r="17" spans="2:7" ht="15" customHeight="1" x14ac:dyDescent="0.15">
      <c r="B17" s="24"/>
      <c r="C17" s="84"/>
      <c r="D17" s="25">
        <v>100</v>
      </c>
      <c r="E17" s="26">
        <v>74.599999999999994</v>
      </c>
      <c r="F17" s="27">
        <v>15.1</v>
      </c>
      <c r="G17" s="27">
        <v>10.3</v>
      </c>
    </row>
    <row r="18" spans="2:7" ht="15" customHeight="1" x14ac:dyDescent="0.15">
      <c r="B18" s="24"/>
      <c r="C18" s="82" t="s">
        <v>411</v>
      </c>
      <c r="D18" s="14">
        <v>487</v>
      </c>
      <c r="E18" s="15">
        <v>378</v>
      </c>
      <c r="F18" s="16">
        <v>55</v>
      </c>
      <c r="G18" s="16">
        <v>54</v>
      </c>
    </row>
    <row r="19" spans="2:7" ht="15" customHeight="1" x14ac:dyDescent="0.15">
      <c r="B19" s="24"/>
      <c r="C19" s="84"/>
      <c r="D19" s="25">
        <v>100</v>
      </c>
      <c r="E19" s="26">
        <v>77.599999999999994</v>
      </c>
      <c r="F19" s="27">
        <v>11.3</v>
      </c>
      <c r="G19" s="27">
        <v>11.1</v>
      </c>
    </row>
    <row r="20" spans="2:7" ht="15" customHeight="1" x14ac:dyDescent="0.15">
      <c r="B20" s="24"/>
      <c r="C20" s="82" t="s">
        <v>412</v>
      </c>
      <c r="D20" s="14">
        <v>1009</v>
      </c>
      <c r="E20" s="15">
        <v>797</v>
      </c>
      <c r="F20" s="16">
        <v>114</v>
      </c>
      <c r="G20" s="16">
        <v>98</v>
      </c>
    </row>
    <row r="21" spans="2:7" ht="15" customHeight="1" x14ac:dyDescent="0.15">
      <c r="B21" s="24"/>
      <c r="C21" s="84"/>
      <c r="D21" s="25">
        <v>100</v>
      </c>
      <c r="E21" s="26">
        <v>79</v>
      </c>
      <c r="F21" s="27">
        <v>11.3</v>
      </c>
      <c r="G21" s="27">
        <v>9.6999999999999993</v>
      </c>
    </row>
    <row r="22" spans="2:7" ht="15" customHeight="1" x14ac:dyDescent="0.15">
      <c r="B22" s="24"/>
      <c r="C22" s="82" t="s">
        <v>413</v>
      </c>
      <c r="D22" s="14">
        <v>2113</v>
      </c>
      <c r="E22" s="15">
        <v>1680</v>
      </c>
      <c r="F22" s="16">
        <v>251</v>
      </c>
      <c r="G22" s="16">
        <v>182</v>
      </c>
    </row>
    <row r="23" spans="2:7" ht="15" customHeight="1" x14ac:dyDescent="0.15">
      <c r="B23" s="24"/>
      <c r="C23" s="84"/>
      <c r="D23" s="25">
        <v>100</v>
      </c>
      <c r="E23" s="26">
        <v>79.5</v>
      </c>
      <c r="F23" s="27">
        <v>11.9</v>
      </c>
      <c r="G23" s="27">
        <v>8.6</v>
      </c>
    </row>
    <row r="24" spans="2:7" ht="15" customHeight="1" x14ac:dyDescent="0.15">
      <c r="B24" s="24"/>
      <c r="C24" s="82" t="s">
        <v>414</v>
      </c>
      <c r="D24" s="14">
        <v>3254</v>
      </c>
      <c r="E24" s="15">
        <v>2615</v>
      </c>
      <c r="F24" s="16">
        <v>342</v>
      </c>
      <c r="G24" s="16">
        <v>297</v>
      </c>
    </row>
    <row r="25" spans="2:7" ht="15" customHeight="1" x14ac:dyDescent="0.15">
      <c r="B25" s="24"/>
      <c r="C25" s="84"/>
      <c r="D25" s="25">
        <v>100</v>
      </c>
      <c r="E25" s="26">
        <v>80.400000000000006</v>
      </c>
      <c r="F25" s="27">
        <v>10.5</v>
      </c>
      <c r="G25" s="27">
        <v>9.1</v>
      </c>
    </row>
    <row r="26" spans="2:7" ht="15" customHeight="1" x14ac:dyDescent="0.15">
      <c r="B26" s="24"/>
      <c r="C26" s="82" t="s">
        <v>415</v>
      </c>
      <c r="D26" s="14">
        <v>3188</v>
      </c>
      <c r="E26" s="15">
        <v>2538</v>
      </c>
      <c r="F26" s="16">
        <v>355</v>
      </c>
      <c r="G26" s="16">
        <v>295</v>
      </c>
    </row>
    <row r="27" spans="2:7" ht="15" customHeight="1" x14ac:dyDescent="0.15">
      <c r="B27" s="28"/>
      <c r="C27" s="85"/>
      <c r="D27" s="17">
        <v>100</v>
      </c>
      <c r="E27" s="18">
        <v>79.599999999999994</v>
      </c>
      <c r="F27" s="19">
        <v>11.1</v>
      </c>
      <c r="G27" s="19">
        <v>9.3000000000000007</v>
      </c>
    </row>
    <row r="28" spans="2:7" ht="15" customHeight="1" x14ac:dyDescent="0.15">
      <c r="B28" s="20" t="s">
        <v>61</v>
      </c>
      <c r="C28" s="82" t="s">
        <v>62</v>
      </c>
      <c r="D28" s="14">
        <v>4065</v>
      </c>
      <c r="E28" s="15">
        <v>3309</v>
      </c>
      <c r="F28" s="16">
        <v>412</v>
      </c>
      <c r="G28" s="16">
        <v>344</v>
      </c>
    </row>
    <row r="29" spans="2:7" ht="15" customHeight="1" x14ac:dyDescent="0.15">
      <c r="B29" s="24"/>
      <c r="C29" s="84"/>
      <c r="D29" s="25">
        <v>100</v>
      </c>
      <c r="E29" s="26">
        <v>81.400000000000006</v>
      </c>
      <c r="F29" s="27">
        <v>10.1</v>
      </c>
      <c r="G29" s="27">
        <v>8.5</v>
      </c>
    </row>
    <row r="30" spans="2:7" ht="15" customHeight="1" x14ac:dyDescent="0.15">
      <c r="B30" s="24"/>
      <c r="C30" s="82" t="s">
        <v>63</v>
      </c>
      <c r="D30" s="14">
        <v>2552</v>
      </c>
      <c r="E30" s="15">
        <v>2025</v>
      </c>
      <c r="F30" s="16">
        <v>286</v>
      </c>
      <c r="G30" s="16">
        <v>241</v>
      </c>
    </row>
    <row r="31" spans="2:7" ht="15" customHeight="1" x14ac:dyDescent="0.15">
      <c r="B31" s="24"/>
      <c r="C31" s="84"/>
      <c r="D31" s="25">
        <v>100</v>
      </c>
      <c r="E31" s="26">
        <v>79.3</v>
      </c>
      <c r="F31" s="27">
        <v>11.2</v>
      </c>
      <c r="G31" s="27">
        <v>9.4</v>
      </c>
    </row>
    <row r="32" spans="2:7" ht="15" customHeight="1" x14ac:dyDescent="0.15">
      <c r="B32" s="24"/>
      <c r="C32" s="83" t="s">
        <v>64</v>
      </c>
      <c r="D32" s="29">
        <v>157</v>
      </c>
      <c r="E32" s="30">
        <v>121</v>
      </c>
      <c r="F32" s="31">
        <v>22</v>
      </c>
      <c r="G32" s="31">
        <v>14</v>
      </c>
    </row>
    <row r="33" spans="2:7" ht="15" customHeight="1" x14ac:dyDescent="0.15">
      <c r="B33" s="24"/>
      <c r="C33" s="84"/>
      <c r="D33" s="25">
        <v>100</v>
      </c>
      <c r="E33" s="26">
        <v>77.099999999999994</v>
      </c>
      <c r="F33" s="27">
        <v>14</v>
      </c>
      <c r="G33" s="27">
        <v>8.9</v>
      </c>
    </row>
    <row r="34" spans="2:7" ht="15" customHeight="1" x14ac:dyDescent="0.15">
      <c r="B34" s="24"/>
      <c r="C34" s="82" t="s">
        <v>65</v>
      </c>
      <c r="D34" s="14">
        <v>2144</v>
      </c>
      <c r="E34" s="15">
        <v>1679</v>
      </c>
      <c r="F34" s="16">
        <v>269</v>
      </c>
      <c r="G34" s="16">
        <v>196</v>
      </c>
    </row>
    <row r="35" spans="2:7" ht="15" customHeight="1" x14ac:dyDescent="0.15">
      <c r="B35" s="24"/>
      <c r="C35" s="84"/>
      <c r="D35" s="25">
        <v>100</v>
      </c>
      <c r="E35" s="26">
        <v>78.3</v>
      </c>
      <c r="F35" s="27">
        <v>12.5</v>
      </c>
      <c r="G35" s="27">
        <v>9.1</v>
      </c>
    </row>
    <row r="36" spans="2:7" ht="15" customHeight="1" x14ac:dyDescent="0.15">
      <c r="B36" s="32"/>
      <c r="C36" s="82" t="s">
        <v>408</v>
      </c>
      <c r="D36" s="14">
        <v>1580</v>
      </c>
      <c r="E36" s="15">
        <v>1229</v>
      </c>
      <c r="F36" s="16">
        <v>187</v>
      </c>
      <c r="G36" s="16">
        <v>164</v>
      </c>
    </row>
    <row r="37" spans="2:7" ht="15" customHeight="1" x14ac:dyDescent="0.15">
      <c r="B37" s="33"/>
      <c r="C37" s="82"/>
      <c r="D37" s="34">
        <v>100</v>
      </c>
      <c r="E37" s="35">
        <v>77.8</v>
      </c>
      <c r="F37" s="36">
        <v>11.8</v>
      </c>
      <c r="G37" s="36">
        <v>10.4</v>
      </c>
    </row>
    <row r="38" spans="2:7" ht="15" customHeight="1" x14ac:dyDescent="0.15">
      <c r="B38" s="20" t="s">
        <v>66</v>
      </c>
      <c r="C38" s="88" t="s">
        <v>67</v>
      </c>
      <c r="D38" s="21">
        <v>865</v>
      </c>
      <c r="E38" s="22">
        <v>737</v>
      </c>
      <c r="F38" s="23">
        <v>41</v>
      </c>
      <c r="G38" s="23">
        <v>87</v>
      </c>
    </row>
    <row r="39" spans="2:7" ht="15" customHeight="1" x14ac:dyDescent="0.15">
      <c r="B39" s="24"/>
      <c r="C39" s="89"/>
      <c r="D39" s="25">
        <v>100</v>
      </c>
      <c r="E39" s="26">
        <v>85.2</v>
      </c>
      <c r="F39" s="27">
        <v>4.7</v>
      </c>
      <c r="G39" s="27">
        <v>10.1</v>
      </c>
    </row>
    <row r="40" spans="2:7" ht="15" customHeight="1" x14ac:dyDescent="0.15">
      <c r="B40" s="24"/>
      <c r="C40" s="90" t="s">
        <v>68</v>
      </c>
      <c r="D40" s="14">
        <v>865</v>
      </c>
      <c r="E40" s="15">
        <v>692</v>
      </c>
      <c r="F40" s="16">
        <v>76</v>
      </c>
      <c r="G40" s="16">
        <v>97</v>
      </c>
    </row>
    <row r="41" spans="2:7" ht="15" customHeight="1" x14ac:dyDescent="0.15">
      <c r="B41" s="24"/>
      <c r="C41" s="89"/>
      <c r="D41" s="25">
        <v>100</v>
      </c>
      <c r="E41" s="26">
        <v>80</v>
      </c>
      <c r="F41" s="27">
        <v>8.8000000000000007</v>
      </c>
      <c r="G41" s="27">
        <v>11.2</v>
      </c>
    </row>
    <row r="42" spans="2:7" ht="15" customHeight="1" x14ac:dyDescent="0.15">
      <c r="B42" s="24"/>
      <c r="C42" s="86" t="s">
        <v>69</v>
      </c>
      <c r="D42" s="14">
        <v>8716</v>
      </c>
      <c r="E42" s="15">
        <v>6888</v>
      </c>
      <c r="F42" s="16">
        <v>1060</v>
      </c>
      <c r="G42" s="16">
        <v>768</v>
      </c>
    </row>
    <row r="43" spans="2:7" ht="15" customHeight="1" x14ac:dyDescent="0.15">
      <c r="B43" s="28"/>
      <c r="C43" s="91"/>
      <c r="D43" s="17">
        <v>100</v>
      </c>
      <c r="E43" s="18">
        <v>79</v>
      </c>
      <c r="F43" s="19">
        <v>12.2</v>
      </c>
      <c r="G43" s="19">
        <v>8.8000000000000007</v>
      </c>
    </row>
    <row r="44" spans="2:7" ht="15" customHeight="1" x14ac:dyDescent="0.15">
      <c r="B44" s="20" t="s">
        <v>70</v>
      </c>
      <c r="C44" s="88" t="s">
        <v>467</v>
      </c>
      <c r="D44" s="21">
        <v>402</v>
      </c>
      <c r="E44" s="22">
        <v>321</v>
      </c>
      <c r="F44" s="23">
        <v>45</v>
      </c>
      <c r="G44" s="23">
        <v>36</v>
      </c>
    </row>
    <row r="45" spans="2:7" ht="15" customHeight="1" x14ac:dyDescent="0.15">
      <c r="B45" s="24"/>
      <c r="C45" s="89"/>
      <c r="D45" s="25">
        <v>100</v>
      </c>
      <c r="E45" s="26">
        <v>79.900000000000006</v>
      </c>
      <c r="F45" s="27">
        <v>11.2</v>
      </c>
      <c r="G45" s="27">
        <v>9</v>
      </c>
    </row>
    <row r="46" spans="2:7" ht="15" customHeight="1" x14ac:dyDescent="0.15">
      <c r="B46" s="24"/>
      <c r="C46" s="86" t="s">
        <v>480</v>
      </c>
      <c r="D46" s="14">
        <v>5774</v>
      </c>
      <c r="E46" s="15">
        <v>4628</v>
      </c>
      <c r="F46" s="16">
        <v>632</v>
      </c>
      <c r="G46" s="16">
        <v>514</v>
      </c>
    </row>
    <row r="47" spans="2:7" ht="15" customHeight="1" x14ac:dyDescent="0.15">
      <c r="B47" s="24"/>
      <c r="C47" s="89"/>
      <c r="D47" s="25">
        <v>100</v>
      </c>
      <c r="E47" s="26">
        <v>80.2</v>
      </c>
      <c r="F47" s="27">
        <v>10.9</v>
      </c>
      <c r="G47" s="27">
        <v>8.9</v>
      </c>
    </row>
    <row r="48" spans="2:7" ht="15" customHeight="1" x14ac:dyDescent="0.15">
      <c r="B48" s="24"/>
      <c r="C48" s="86" t="s">
        <v>484</v>
      </c>
      <c r="D48" s="14">
        <v>3329</v>
      </c>
      <c r="E48" s="15">
        <v>2663</v>
      </c>
      <c r="F48" s="16">
        <v>370</v>
      </c>
      <c r="G48" s="16">
        <v>296</v>
      </c>
    </row>
    <row r="49" spans="2:7" ht="15" customHeight="1" x14ac:dyDescent="0.15">
      <c r="B49" s="24"/>
      <c r="C49" s="89"/>
      <c r="D49" s="25">
        <v>100</v>
      </c>
      <c r="E49" s="26">
        <v>80</v>
      </c>
      <c r="F49" s="27">
        <v>11.1</v>
      </c>
      <c r="G49" s="27">
        <v>8.9</v>
      </c>
    </row>
    <row r="50" spans="2:7" ht="15" customHeight="1" x14ac:dyDescent="0.15">
      <c r="B50" s="24"/>
      <c r="C50" s="86" t="s">
        <v>461</v>
      </c>
      <c r="D50" s="14">
        <v>999</v>
      </c>
      <c r="E50" s="15">
        <v>748</v>
      </c>
      <c r="F50" s="16">
        <v>132</v>
      </c>
      <c r="G50" s="16">
        <v>119</v>
      </c>
    </row>
    <row r="51" spans="2:7" ht="15" customHeight="1" x14ac:dyDescent="0.15">
      <c r="B51" s="28"/>
      <c r="C51" s="91"/>
      <c r="D51" s="17">
        <v>100</v>
      </c>
      <c r="E51" s="18">
        <v>74.900000000000006</v>
      </c>
      <c r="F51" s="19">
        <v>13.2</v>
      </c>
      <c r="G51" s="19">
        <v>11.9</v>
      </c>
    </row>
    <row r="52" spans="2:7" ht="15" customHeight="1" x14ac:dyDescent="0.15">
      <c r="B52" s="20" t="s">
        <v>75</v>
      </c>
      <c r="C52" s="87" t="s">
        <v>76</v>
      </c>
      <c r="D52" s="21">
        <v>1960</v>
      </c>
      <c r="E52" s="22">
        <v>1624</v>
      </c>
      <c r="F52" s="23">
        <v>207</v>
      </c>
      <c r="G52" s="23">
        <v>129</v>
      </c>
    </row>
    <row r="53" spans="2:7" ht="15" customHeight="1" x14ac:dyDescent="0.15">
      <c r="B53" s="24"/>
      <c r="C53" s="84"/>
      <c r="D53" s="25">
        <v>100</v>
      </c>
      <c r="E53" s="26">
        <v>82.9</v>
      </c>
      <c r="F53" s="27">
        <v>10.6</v>
      </c>
      <c r="G53" s="27">
        <v>6.6</v>
      </c>
    </row>
    <row r="54" spans="2:7" ht="15" customHeight="1" x14ac:dyDescent="0.15">
      <c r="B54" s="24"/>
      <c r="C54" s="83" t="s">
        <v>77</v>
      </c>
      <c r="D54" s="29">
        <v>1341</v>
      </c>
      <c r="E54" s="30">
        <v>944</v>
      </c>
      <c r="F54" s="31">
        <v>132</v>
      </c>
      <c r="G54" s="31">
        <v>265</v>
      </c>
    </row>
    <row r="55" spans="2:7" ht="15" customHeight="1" x14ac:dyDescent="0.15">
      <c r="B55" s="24"/>
      <c r="C55" s="84"/>
      <c r="D55" s="25">
        <v>100</v>
      </c>
      <c r="E55" s="26">
        <v>70.400000000000006</v>
      </c>
      <c r="F55" s="27">
        <v>9.8000000000000007</v>
      </c>
      <c r="G55" s="27">
        <v>19.8</v>
      </c>
    </row>
    <row r="56" spans="2:7" ht="15" customHeight="1" x14ac:dyDescent="0.15">
      <c r="B56" s="24"/>
      <c r="C56" s="82" t="s">
        <v>78</v>
      </c>
      <c r="D56" s="14">
        <v>591</v>
      </c>
      <c r="E56" s="15">
        <v>447</v>
      </c>
      <c r="F56" s="16">
        <v>98</v>
      </c>
      <c r="G56" s="16">
        <v>46</v>
      </c>
    </row>
    <row r="57" spans="2:7" ht="15" customHeight="1" x14ac:dyDescent="0.15">
      <c r="B57" s="24"/>
      <c r="C57" s="84"/>
      <c r="D57" s="25">
        <v>100</v>
      </c>
      <c r="E57" s="26">
        <v>75.599999999999994</v>
      </c>
      <c r="F57" s="27">
        <v>16.600000000000001</v>
      </c>
      <c r="G57" s="27">
        <v>7.8</v>
      </c>
    </row>
    <row r="58" spans="2:7" ht="15" customHeight="1" x14ac:dyDescent="0.15">
      <c r="B58" s="24"/>
      <c r="C58" s="82" t="s">
        <v>79</v>
      </c>
      <c r="D58" s="14">
        <v>893</v>
      </c>
      <c r="E58" s="15">
        <v>727</v>
      </c>
      <c r="F58" s="16">
        <v>102</v>
      </c>
      <c r="G58" s="16">
        <v>64</v>
      </c>
    </row>
    <row r="59" spans="2:7" ht="15" customHeight="1" x14ac:dyDescent="0.15">
      <c r="B59" s="24"/>
      <c r="C59" s="84"/>
      <c r="D59" s="25">
        <v>100</v>
      </c>
      <c r="E59" s="26">
        <v>81.400000000000006</v>
      </c>
      <c r="F59" s="27">
        <v>11.4</v>
      </c>
      <c r="G59" s="27">
        <v>7.2</v>
      </c>
    </row>
    <row r="60" spans="2:7" ht="15" customHeight="1" x14ac:dyDescent="0.15">
      <c r="B60" s="24"/>
      <c r="C60" s="82" t="s">
        <v>80</v>
      </c>
      <c r="D60" s="14">
        <v>1110</v>
      </c>
      <c r="E60" s="15">
        <v>925</v>
      </c>
      <c r="F60" s="16">
        <v>116</v>
      </c>
      <c r="G60" s="16">
        <v>69</v>
      </c>
    </row>
    <row r="61" spans="2:7" ht="15" customHeight="1" x14ac:dyDescent="0.15">
      <c r="B61" s="24"/>
      <c r="C61" s="84"/>
      <c r="D61" s="25">
        <v>100</v>
      </c>
      <c r="E61" s="26">
        <v>83.3</v>
      </c>
      <c r="F61" s="27">
        <v>10.5</v>
      </c>
      <c r="G61" s="27">
        <v>6.2</v>
      </c>
    </row>
    <row r="62" spans="2:7" ht="15" customHeight="1" x14ac:dyDescent="0.15">
      <c r="B62" s="24"/>
      <c r="C62" s="82" t="s">
        <v>81</v>
      </c>
      <c r="D62" s="14">
        <v>937</v>
      </c>
      <c r="E62" s="15">
        <v>798</v>
      </c>
      <c r="F62" s="16">
        <v>100</v>
      </c>
      <c r="G62" s="16">
        <v>39</v>
      </c>
    </row>
    <row r="63" spans="2:7" ht="15" customHeight="1" x14ac:dyDescent="0.15">
      <c r="B63" s="24"/>
      <c r="C63" s="84"/>
      <c r="D63" s="25">
        <v>100</v>
      </c>
      <c r="E63" s="26">
        <v>85.2</v>
      </c>
      <c r="F63" s="27">
        <v>10.7</v>
      </c>
      <c r="G63" s="27">
        <v>4.2</v>
      </c>
    </row>
    <row r="64" spans="2:7" ht="15" customHeight="1" x14ac:dyDescent="0.15">
      <c r="B64" s="24"/>
      <c r="C64" s="82" t="s">
        <v>82</v>
      </c>
      <c r="D64" s="14">
        <v>1612</v>
      </c>
      <c r="E64" s="15">
        <v>1256</v>
      </c>
      <c r="F64" s="16">
        <v>165</v>
      </c>
      <c r="G64" s="16">
        <v>191</v>
      </c>
    </row>
    <row r="65" spans="2:7" ht="15" customHeight="1" x14ac:dyDescent="0.15">
      <c r="B65" s="24"/>
      <c r="C65" s="84"/>
      <c r="D65" s="25">
        <v>100</v>
      </c>
      <c r="E65" s="26">
        <v>77.900000000000006</v>
      </c>
      <c r="F65" s="27">
        <v>10.199999999999999</v>
      </c>
      <c r="G65" s="27">
        <v>11.8</v>
      </c>
    </row>
    <row r="66" spans="2:7" ht="15" customHeight="1" x14ac:dyDescent="0.15">
      <c r="B66" s="24"/>
      <c r="C66" s="82" t="s">
        <v>83</v>
      </c>
      <c r="D66" s="14">
        <v>775</v>
      </c>
      <c r="E66" s="15">
        <v>622</v>
      </c>
      <c r="F66" s="16">
        <v>94</v>
      </c>
      <c r="G66" s="16">
        <v>59</v>
      </c>
    </row>
    <row r="67" spans="2:7" ht="15" customHeight="1" x14ac:dyDescent="0.15">
      <c r="B67" s="24"/>
      <c r="C67" s="84"/>
      <c r="D67" s="25">
        <v>100</v>
      </c>
      <c r="E67" s="26">
        <v>80.3</v>
      </c>
      <c r="F67" s="27">
        <v>12.1</v>
      </c>
      <c r="G67" s="27">
        <v>7.6</v>
      </c>
    </row>
    <row r="68" spans="2:7" ht="15" customHeight="1" x14ac:dyDescent="0.15">
      <c r="B68" s="24"/>
      <c r="C68" s="82" t="s">
        <v>84</v>
      </c>
      <c r="D68" s="14">
        <v>1475</v>
      </c>
      <c r="E68" s="15">
        <v>1159</v>
      </c>
      <c r="F68" s="16">
        <v>192</v>
      </c>
      <c r="G68" s="16">
        <v>124</v>
      </c>
    </row>
    <row r="69" spans="2:7" ht="15" customHeight="1" x14ac:dyDescent="0.15">
      <c r="B69" s="28"/>
      <c r="C69" s="85"/>
      <c r="D69" s="17">
        <v>100</v>
      </c>
      <c r="E69" s="18">
        <v>78.599999999999994</v>
      </c>
      <c r="F69" s="19">
        <v>13</v>
      </c>
      <c r="G69" s="19">
        <v>8.4</v>
      </c>
    </row>
    <row r="70" spans="2:7" ht="15" customHeight="1" x14ac:dyDescent="0.15">
      <c r="B70" s="20" t="s">
        <v>85</v>
      </c>
      <c r="C70" s="88" t="s">
        <v>86</v>
      </c>
      <c r="D70" s="21">
        <v>1895</v>
      </c>
      <c r="E70" s="22">
        <v>1632</v>
      </c>
      <c r="F70" s="23">
        <v>106</v>
      </c>
      <c r="G70" s="23">
        <v>157</v>
      </c>
    </row>
    <row r="71" spans="2:7" ht="15" customHeight="1" x14ac:dyDescent="0.15">
      <c r="B71" s="24"/>
      <c r="C71" s="89"/>
      <c r="D71" s="25">
        <v>100</v>
      </c>
      <c r="E71" s="26">
        <v>86.1</v>
      </c>
      <c r="F71" s="27">
        <v>5.6</v>
      </c>
      <c r="G71" s="27">
        <v>8.3000000000000007</v>
      </c>
    </row>
    <row r="72" spans="2:7" ht="15" customHeight="1" x14ac:dyDescent="0.15">
      <c r="B72" s="24"/>
      <c r="C72" s="86" t="s">
        <v>87</v>
      </c>
      <c r="D72" s="14">
        <v>2169</v>
      </c>
      <c r="E72" s="15">
        <v>1885</v>
      </c>
      <c r="F72" s="16">
        <v>109</v>
      </c>
      <c r="G72" s="16">
        <v>175</v>
      </c>
    </row>
    <row r="73" spans="2:7" ht="15" customHeight="1" x14ac:dyDescent="0.15">
      <c r="B73" s="24"/>
      <c r="C73" s="89"/>
      <c r="D73" s="25">
        <v>100</v>
      </c>
      <c r="E73" s="26">
        <v>86.9</v>
      </c>
      <c r="F73" s="27">
        <v>5</v>
      </c>
      <c r="G73" s="27">
        <v>8.1</v>
      </c>
    </row>
    <row r="74" spans="2:7" ht="15" customHeight="1" x14ac:dyDescent="0.15">
      <c r="B74" s="24"/>
      <c r="C74" s="86" t="s">
        <v>88</v>
      </c>
      <c r="D74" s="14">
        <v>2686</v>
      </c>
      <c r="E74" s="15">
        <v>2068</v>
      </c>
      <c r="F74" s="16">
        <v>381</v>
      </c>
      <c r="G74" s="16">
        <v>237</v>
      </c>
    </row>
    <row r="75" spans="2:7" ht="15" customHeight="1" x14ac:dyDescent="0.15">
      <c r="B75" s="24"/>
      <c r="C75" s="89"/>
      <c r="D75" s="25">
        <v>100</v>
      </c>
      <c r="E75" s="26">
        <v>77</v>
      </c>
      <c r="F75" s="27">
        <v>14.2</v>
      </c>
      <c r="G75" s="27">
        <v>8.8000000000000007</v>
      </c>
    </row>
    <row r="76" spans="2:7" ht="15" customHeight="1" x14ac:dyDescent="0.15">
      <c r="B76" s="24"/>
      <c r="C76" s="86" t="s">
        <v>89</v>
      </c>
      <c r="D76" s="14">
        <v>1935</v>
      </c>
      <c r="E76" s="15">
        <v>1434</v>
      </c>
      <c r="F76" s="16">
        <v>317</v>
      </c>
      <c r="G76" s="16">
        <v>184</v>
      </c>
    </row>
    <row r="77" spans="2:7" ht="15" customHeight="1" x14ac:dyDescent="0.15">
      <c r="B77" s="24"/>
      <c r="C77" s="89"/>
      <c r="D77" s="25">
        <v>100</v>
      </c>
      <c r="E77" s="26">
        <v>74.099999999999994</v>
      </c>
      <c r="F77" s="27">
        <v>16.399999999999999</v>
      </c>
      <c r="G77" s="27">
        <v>9.5</v>
      </c>
    </row>
    <row r="78" spans="2:7" ht="15" customHeight="1" x14ac:dyDescent="0.15">
      <c r="B78" s="24"/>
      <c r="C78" s="86" t="s">
        <v>90</v>
      </c>
      <c r="D78" s="14">
        <v>1010</v>
      </c>
      <c r="E78" s="15">
        <v>732</v>
      </c>
      <c r="F78" s="16">
        <v>169</v>
      </c>
      <c r="G78" s="16">
        <v>109</v>
      </c>
    </row>
    <row r="79" spans="2:7" ht="15" customHeight="1" x14ac:dyDescent="0.15">
      <c r="B79" s="24"/>
      <c r="C79" s="89"/>
      <c r="D79" s="25">
        <v>100</v>
      </c>
      <c r="E79" s="26">
        <v>72.5</v>
      </c>
      <c r="F79" s="27">
        <v>16.7</v>
      </c>
      <c r="G79" s="27">
        <v>10.8</v>
      </c>
    </row>
    <row r="80" spans="2:7" ht="15" customHeight="1" x14ac:dyDescent="0.15">
      <c r="B80" s="24"/>
      <c r="C80" s="86" t="s">
        <v>91</v>
      </c>
      <c r="D80" s="14">
        <v>559</v>
      </c>
      <c r="E80" s="15">
        <v>431</v>
      </c>
      <c r="F80" s="16">
        <v>67</v>
      </c>
      <c r="G80" s="16">
        <v>61</v>
      </c>
    </row>
    <row r="81" spans="2:7" ht="15" customHeight="1" x14ac:dyDescent="0.15">
      <c r="B81" s="24"/>
      <c r="C81" s="89"/>
      <c r="D81" s="25">
        <v>100</v>
      </c>
      <c r="E81" s="26">
        <v>77.099999999999994</v>
      </c>
      <c r="F81" s="27">
        <v>12</v>
      </c>
      <c r="G81" s="27">
        <v>10.9</v>
      </c>
    </row>
    <row r="82" spans="2:7" ht="15" customHeight="1" x14ac:dyDescent="0.15">
      <c r="B82" s="24"/>
      <c r="C82" s="86" t="s">
        <v>92</v>
      </c>
      <c r="D82" s="14">
        <v>259</v>
      </c>
      <c r="E82" s="15">
        <v>185</v>
      </c>
      <c r="F82" s="16">
        <v>34</v>
      </c>
      <c r="G82" s="16">
        <v>40</v>
      </c>
    </row>
    <row r="83" spans="2:7" ht="15" customHeight="1" x14ac:dyDescent="0.15">
      <c r="B83" s="24"/>
      <c r="C83" s="86"/>
      <c r="D83" s="34">
        <v>100</v>
      </c>
      <c r="E83" s="35">
        <v>71.400000000000006</v>
      </c>
      <c r="F83" s="36">
        <v>13.1</v>
      </c>
      <c r="G83" s="36">
        <v>15.4</v>
      </c>
    </row>
    <row r="84" spans="2:7" ht="15" customHeight="1" x14ac:dyDescent="0.15">
      <c r="B84" s="20" t="s">
        <v>93</v>
      </c>
      <c r="C84" s="87" t="s">
        <v>94</v>
      </c>
      <c r="D84" s="21">
        <v>2355</v>
      </c>
      <c r="E84" s="22">
        <v>2033</v>
      </c>
      <c r="F84" s="23">
        <v>124</v>
      </c>
      <c r="G84" s="23">
        <v>198</v>
      </c>
    </row>
    <row r="85" spans="2:7" ht="15" customHeight="1" x14ac:dyDescent="0.15">
      <c r="B85" s="24" t="s">
        <v>485</v>
      </c>
      <c r="C85" s="84"/>
      <c r="D85" s="25">
        <v>100</v>
      </c>
      <c r="E85" s="26">
        <v>86.3</v>
      </c>
      <c r="F85" s="27">
        <v>5.3</v>
      </c>
      <c r="G85" s="27">
        <v>8.4</v>
      </c>
    </row>
    <row r="86" spans="2:7" ht="15" customHeight="1" x14ac:dyDescent="0.15">
      <c r="B86" s="24" t="s">
        <v>431</v>
      </c>
      <c r="C86" s="82" t="s">
        <v>481</v>
      </c>
      <c r="D86" s="14">
        <v>2391</v>
      </c>
      <c r="E86" s="15">
        <v>2010</v>
      </c>
      <c r="F86" s="16">
        <v>188</v>
      </c>
      <c r="G86" s="16">
        <v>193</v>
      </c>
    </row>
    <row r="87" spans="2:7" ht="15" customHeight="1" x14ac:dyDescent="0.15">
      <c r="B87" s="24"/>
      <c r="C87" s="84"/>
      <c r="D87" s="25">
        <v>100</v>
      </c>
      <c r="E87" s="26">
        <v>84.1</v>
      </c>
      <c r="F87" s="27">
        <v>7.9</v>
      </c>
      <c r="G87" s="27">
        <v>8.1</v>
      </c>
    </row>
    <row r="88" spans="2:7" ht="15" customHeight="1" x14ac:dyDescent="0.15">
      <c r="B88" s="24"/>
      <c r="C88" s="83" t="s">
        <v>487</v>
      </c>
      <c r="D88" s="29">
        <v>1494</v>
      </c>
      <c r="E88" s="30">
        <v>1167</v>
      </c>
      <c r="F88" s="31">
        <v>191</v>
      </c>
      <c r="G88" s="31">
        <v>136</v>
      </c>
    </row>
    <row r="89" spans="2:7" ht="15" customHeight="1" x14ac:dyDescent="0.15">
      <c r="B89" s="24"/>
      <c r="C89" s="84"/>
      <c r="D89" s="25">
        <v>100</v>
      </c>
      <c r="E89" s="26">
        <v>78.099999999999994</v>
      </c>
      <c r="F89" s="27">
        <v>12.8</v>
      </c>
      <c r="G89" s="27">
        <v>9.1</v>
      </c>
    </row>
    <row r="90" spans="2:7" ht="15" customHeight="1" x14ac:dyDescent="0.15">
      <c r="B90" s="24"/>
      <c r="C90" s="82" t="s">
        <v>489</v>
      </c>
      <c r="D90" s="14">
        <v>2188</v>
      </c>
      <c r="E90" s="15">
        <v>1598</v>
      </c>
      <c r="F90" s="16">
        <v>364</v>
      </c>
      <c r="G90" s="16">
        <v>226</v>
      </c>
    </row>
    <row r="91" spans="2:7" ht="15" customHeight="1" x14ac:dyDescent="0.15">
      <c r="B91" s="24"/>
      <c r="C91" s="84"/>
      <c r="D91" s="25">
        <v>100</v>
      </c>
      <c r="E91" s="26">
        <v>73</v>
      </c>
      <c r="F91" s="27">
        <v>16.600000000000001</v>
      </c>
      <c r="G91" s="27">
        <v>10.3</v>
      </c>
    </row>
    <row r="92" spans="2:7" ht="15" customHeight="1" x14ac:dyDescent="0.15">
      <c r="B92" s="24"/>
      <c r="C92" s="82" t="s">
        <v>488</v>
      </c>
      <c r="D92" s="14">
        <v>939</v>
      </c>
      <c r="E92" s="15">
        <v>677</v>
      </c>
      <c r="F92" s="16">
        <v>171</v>
      </c>
      <c r="G92" s="16">
        <v>91</v>
      </c>
    </row>
    <row r="93" spans="2:7" ht="15" customHeight="1" x14ac:dyDescent="0.15">
      <c r="B93" s="24"/>
      <c r="C93" s="84"/>
      <c r="D93" s="25">
        <v>100</v>
      </c>
      <c r="E93" s="26">
        <v>72.099999999999994</v>
      </c>
      <c r="F93" s="27">
        <v>18.2</v>
      </c>
      <c r="G93" s="27">
        <v>9.6999999999999993</v>
      </c>
    </row>
    <row r="94" spans="2:7" ht="15" customHeight="1" x14ac:dyDescent="0.15">
      <c r="B94" s="24"/>
      <c r="C94" s="82" t="s">
        <v>457</v>
      </c>
      <c r="D94" s="14">
        <v>187</v>
      </c>
      <c r="E94" s="15">
        <v>134</v>
      </c>
      <c r="F94" s="16">
        <v>31</v>
      </c>
      <c r="G94" s="16">
        <v>22</v>
      </c>
    </row>
    <row r="95" spans="2:7" ht="15" customHeight="1" x14ac:dyDescent="0.15">
      <c r="B95" s="24"/>
      <c r="C95" s="82"/>
      <c r="D95" s="34">
        <v>100</v>
      </c>
      <c r="E95" s="35">
        <v>71.7</v>
      </c>
      <c r="F95" s="36">
        <v>16.600000000000001</v>
      </c>
      <c r="G95" s="36">
        <v>11.8</v>
      </c>
    </row>
    <row r="96" spans="2:7" ht="15" customHeight="1" x14ac:dyDescent="0.15">
      <c r="B96" s="24"/>
      <c r="C96" s="83" t="s">
        <v>490</v>
      </c>
      <c r="D96" s="29">
        <v>148</v>
      </c>
      <c r="E96" s="30">
        <v>104</v>
      </c>
      <c r="F96" s="31">
        <v>21</v>
      </c>
      <c r="G96" s="31">
        <v>23</v>
      </c>
    </row>
    <row r="97" spans="2:7" ht="15" customHeight="1" x14ac:dyDescent="0.15">
      <c r="B97" s="24"/>
      <c r="C97" s="84"/>
      <c r="D97" s="25">
        <v>100</v>
      </c>
      <c r="E97" s="26">
        <v>70.3</v>
      </c>
      <c r="F97" s="27">
        <v>14.2</v>
      </c>
      <c r="G97" s="27">
        <v>15.5</v>
      </c>
    </row>
    <row r="98" spans="2:7" ht="15" customHeight="1" x14ac:dyDescent="0.15">
      <c r="B98" s="24"/>
      <c r="C98" s="82" t="s">
        <v>474</v>
      </c>
      <c r="D98" s="14">
        <v>22</v>
      </c>
      <c r="E98" s="15">
        <v>13</v>
      </c>
      <c r="F98" s="16">
        <v>3</v>
      </c>
      <c r="G98" s="16">
        <v>6</v>
      </c>
    </row>
    <row r="99" spans="2:7" ht="15" customHeight="1" x14ac:dyDescent="0.15">
      <c r="B99" s="24"/>
      <c r="C99" s="84"/>
      <c r="D99" s="25">
        <v>100</v>
      </c>
      <c r="E99" s="26">
        <v>59.1</v>
      </c>
      <c r="F99" s="27">
        <v>13.6</v>
      </c>
      <c r="G99" s="27">
        <v>27.3</v>
      </c>
    </row>
    <row r="100" spans="2:7" ht="15" customHeight="1" x14ac:dyDescent="0.15">
      <c r="B100" s="24"/>
      <c r="C100" s="82" t="s">
        <v>96</v>
      </c>
      <c r="D100" s="14">
        <v>42</v>
      </c>
      <c r="E100" s="15">
        <v>38</v>
      </c>
      <c r="F100" s="16">
        <v>3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90.5</v>
      </c>
      <c r="F101" s="19">
        <v>7.1</v>
      </c>
      <c r="G101" s="19">
        <v>2.4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712" priority="1223" rank="1"/>
  </conditionalFormatting>
  <conditionalFormatting sqref="E11:G11">
    <cfRule type="top10" dxfId="3711" priority="1224" rank="1"/>
  </conditionalFormatting>
  <conditionalFormatting sqref="E13:G13">
    <cfRule type="top10" dxfId="3710" priority="1225" rank="1"/>
  </conditionalFormatting>
  <conditionalFormatting sqref="E15:G15">
    <cfRule type="top10" dxfId="3709" priority="1226" rank="1"/>
  </conditionalFormatting>
  <conditionalFormatting sqref="E17:G17">
    <cfRule type="top10" dxfId="3708" priority="1227" rank="1"/>
  </conditionalFormatting>
  <conditionalFormatting sqref="E19:G19">
    <cfRule type="top10" dxfId="3707" priority="1228" rank="1"/>
  </conditionalFormatting>
  <conditionalFormatting sqref="E21:G21">
    <cfRule type="top10" dxfId="3706" priority="1229" rank="1"/>
  </conditionalFormatting>
  <conditionalFormatting sqref="E23:G23">
    <cfRule type="top10" dxfId="3705" priority="1230" rank="1"/>
  </conditionalFormatting>
  <conditionalFormatting sqref="E25:G25">
    <cfRule type="top10" dxfId="3704" priority="1231" rank="1"/>
  </conditionalFormatting>
  <conditionalFormatting sqref="E27:G27">
    <cfRule type="top10" dxfId="3703" priority="1232" rank="1"/>
  </conditionalFormatting>
  <conditionalFormatting sqref="E29:G29">
    <cfRule type="top10" dxfId="3702" priority="1233" rank="1"/>
  </conditionalFormatting>
  <conditionalFormatting sqref="E31:G31">
    <cfRule type="top10" dxfId="3701" priority="1234" rank="1"/>
  </conditionalFormatting>
  <conditionalFormatting sqref="E33:G33">
    <cfRule type="top10" dxfId="3700" priority="1235" rank="1"/>
  </conditionalFormatting>
  <conditionalFormatting sqref="E35:G35">
    <cfRule type="top10" dxfId="3699" priority="1236" rank="1"/>
  </conditionalFormatting>
  <conditionalFormatting sqref="E37:G37">
    <cfRule type="top10" dxfId="3698" priority="1237" rank="1"/>
  </conditionalFormatting>
  <conditionalFormatting sqref="E39:G39">
    <cfRule type="top10" dxfId="3697" priority="1238" rank="1"/>
  </conditionalFormatting>
  <conditionalFormatting sqref="E41:G41">
    <cfRule type="top10" dxfId="3696" priority="1239" rank="1"/>
  </conditionalFormatting>
  <conditionalFormatting sqref="E43:G43">
    <cfRule type="top10" dxfId="3695" priority="1240" rank="1"/>
  </conditionalFormatting>
  <conditionalFormatting sqref="E45:G45">
    <cfRule type="top10" dxfId="3694" priority="1241" rank="1"/>
  </conditionalFormatting>
  <conditionalFormatting sqref="E47:G47">
    <cfRule type="top10" dxfId="3693" priority="1242" rank="1"/>
  </conditionalFormatting>
  <conditionalFormatting sqref="E49:G49">
    <cfRule type="top10" dxfId="3692" priority="1243" rank="1"/>
  </conditionalFormatting>
  <conditionalFormatting sqref="E51:G51">
    <cfRule type="top10" dxfId="3691" priority="1244" rank="1"/>
  </conditionalFormatting>
  <conditionalFormatting sqref="E53:G53">
    <cfRule type="top10" dxfId="3690" priority="1245" rank="1"/>
  </conditionalFormatting>
  <conditionalFormatting sqref="E55:G55">
    <cfRule type="top10" dxfId="3689" priority="1246" rank="1"/>
  </conditionalFormatting>
  <conditionalFormatting sqref="E57:G57">
    <cfRule type="top10" dxfId="3688" priority="1247" rank="1"/>
  </conditionalFormatting>
  <conditionalFormatting sqref="E59:G59">
    <cfRule type="top10" dxfId="3687" priority="1248" rank="1"/>
  </conditionalFormatting>
  <conditionalFormatting sqref="E61:G61">
    <cfRule type="top10" dxfId="3686" priority="1249" rank="1"/>
  </conditionalFormatting>
  <conditionalFormatting sqref="E63:G63">
    <cfRule type="top10" dxfId="3685" priority="1250" rank="1"/>
  </conditionalFormatting>
  <conditionalFormatting sqref="E65:G65">
    <cfRule type="top10" dxfId="3684" priority="1251" rank="1"/>
  </conditionalFormatting>
  <conditionalFormatting sqref="E67:G67">
    <cfRule type="top10" dxfId="3683" priority="1252" rank="1"/>
  </conditionalFormatting>
  <conditionalFormatting sqref="E69:G69">
    <cfRule type="top10" dxfId="3682" priority="1253" rank="1"/>
  </conditionalFormatting>
  <conditionalFormatting sqref="E71:G71">
    <cfRule type="top10" dxfId="3681" priority="1254" rank="1"/>
  </conditionalFormatting>
  <conditionalFormatting sqref="E73:G73">
    <cfRule type="top10" dxfId="3680" priority="1255" rank="1"/>
  </conditionalFormatting>
  <conditionalFormatting sqref="E75:G75">
    <cfRule type="top10" dxfId="3679" priority="1256" rank="1"/>
  </conditionalFormatting>
  <conditionalFormatting sqref="E77:G77">
    <cfRule type="top10" dxfId="3678" priority="1257" rank="1"/>
  </conditionalFormatting>
  <conditionalFormatting sqref="E79:G79">
    <cfRule type="top10" dxfId="3677" priority="1258" rank="1"/>
  </conditionalFormatting>
  <conditionalFormatting sqref="E81:G81">
    <cfRule type="top10" dxfId="3676" priority="1259" rank="1"/>
  </conditionalFormatting>
  <conditionalFormatting sqref="E83:G83">
    <cfRule type="top10" dxfId="3675" priority="1260" rank="1"/>
  </conditionalFormatting>
  <conditionalFormatting sqref="E85:G85">
    <cfRule type="top10" dxfId="3674" priority="1261" rank="1"/>
  </conditionalFormatting>
  <conditionalFormatting sqref="E87:G87">
    <cfRule type="top10" dxfId="3673" priority="1262" rank="1"/>
  </conditionalFormatting>
  <conditionalFormatting sqref="E89:G89">
    <cfRule type="top10" dxfId="3672" priority="1263" rank="1"/>
  </conditionalFormatting>
  <conditionalFormatting sqref="E91:G91">
    <cfRule type="top10" dxfId="3671" priority="1264" rank="1"/>
  </conditionalFormatting>
  <conditionalFormatting sqref="E93:G93">
    <cfRule type="top10" dxfId="3670" priority="1265" rank="1"/>
  </conditionalFormatting>
  <conditionalFormatting sqref="E95:G95">
    <cfRule type="top10" dxfId="3669" priority="1266" rank="1"/>
  </conditionalFormatting>
  <conditionalFormatting sqref="E97:G97">
    <cfRule type="top10" dxfId="3668" priority="1267" rank="1"/>
  </conditionalFormatting>
  <conditionalFormatting sqref="E99:G99">
    <cfRule type="top10" dxfId="3667" priority="1268" rank="1"/>
  </conditionalFormatting>
  <conditionalFormatting sqref="E101:G101">
    <cfRule type="top10" dxfId="3666" priority="126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69" width="8.625" style="1" customWidth="1"/>
    <col min="70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651</v>
      </c>
    </row>
    <row r="4" spans="2:24" x14ac:dyDescent="0.15">
      <c r="B4" s="1" t="s">
        <v>652</v>
      </c>
    </row>
    <row r="5" spans="2:24" x14ac:dyDescent="0.15">
      <c r="B5" s="3"/>
      <c r="C5" s="3"/>
      <c r="D5" s="3"/>
      <c r="E5" s="3"/>
      <c r="F5" s="3"/>
      <c r="G5" s="3"/>
    </row>
    <row r="6" spans="2:24" ht="3.75" customHeight="1" x14ac:dyDescent="0.15">
      <c r="B6" s="6"/>
      <c r="C6" s="38"/>
      <c r="D6" s="8"/>
      <c r="E6" s="39"/>
      <c r="F6" s="6"/>
      <c r="G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3077</v>
      </c>
      <c r="F8" s="16">
        <v>11444</v>
      </c>
      <c r="G8" s="16">
        <v>1401</v>
      </c>
    </row>
    <row r="9" spans="2:24" ht="15" customHeight="1" x14ac:dyDescent="0.15">
      <c r="B9" s="93"/>
      <c r="C9" s="91"/>
      <c r="D9" s="17">
        <v>100</v>
      </c>
      <c r="E9" s="18">
        <v>19.3</v>
      </c>
      <c r="F9" s="19">
        <v>71.900000000000006</v>
      </c>
      <c r="G9" s="19">
        <v>8.8000000000000007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1105</v>
      </c>
      <c r="F10" s="23">
        <v>3380</v>
      </c>
      <c r="G10" s="23">
        <v>460</v>
      </c>
    </row>
    <row r="11" spans="2:24" ht="15" customHeight="1" x14ac:dyDescent="0.15">
      <c r="B11" s="24"/>
      <c r="C11" s="89"/>
      <c r="D11" s="25">
        <v>100</v>
      </c>
      <c r="E11" s="26">
        <v>22.3</v>
      </c>
      <c r="F11" s="27">
        <v>68.400000000000006</v>
      </c>
      <c r="G11" s="27">
        <v>9.3000000000000007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1952</v>
      </c>
      <c r="F12" s="16">
        <v>7967</v>
      </c>
      <c r="G12" s="16">
        <v>923</v>
      </c>
    </row>
    <row r="13" spans="2:24" ht="15" customHeight="1" x14ac:dyDescent="0.15">
      <c r="B13" s="28"/>
      <c r="C13" s="91"/>
      <c r="D13" s="17">
        <v>100</v>
      </c>
      <c r="E13" s="18">
        <v>18</v>
      </c>
      <c r="F13" s="19">
        <v>73.5</v>
      </c>
      <c r="G13" s="19">
        <v>8.5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85</v>
      </c>
      <c r="F14" s="23">
        <v>239</v>
      </c>
      <c r="G14" s="23">
        <v>29</v>
      </c>
    </row>
    <row r="15" spans="2:24" ht="15" customHeight="1" x14ac:dyDescent="0.15">
      <c r="B15" s="24"/>
      <c r="C15" s="84"/>
      <c r="D15" s="25">
        <v>100</v>
      </c>
      <c r="E15" s="26">
        <v>24.1</v>
      </c>
      <c r="F15" s="27">
        <v>67.7</v>
      </c>
      <c r="G15" s="27">
        <v>8.1999999999999993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150</v>
      </c>
      <c r="F16" s="31">
        <v>409</v>
      </c>
      <c r="G16" s="31">
        <v>61</v>
      </c>
    </row>
    <row r="17" spans="2:7" ht="15" customHeight="1" x14ac:dyDescent="0.15">
      <c r="B17" s="24"/>
      <c r="C17" s="84"/>
      <c r="D17" s="25">
        <v>100</v>
      </c>
      <c r="E17" s="26">
        <v>24.2</v>
      </c>
      <c r="F17" s="27">
        <v>66</v>
      </c>
      <c r="G17" s="27">
        <v>9.8000000000000007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183</v>
      </c>
      <c r="F18" s="16">
        <v>652</v>
      </c>
      <c r="G18" s="16">
        <v>87</v>
      </c>
    </row>
    <row r="19" spans="2:7" ht="15" customHeight="1" x14ac:dyDescent="0.15">
      <c r="B19" s="24"/>
      <c r="C19" s="84"/>
      <c r="D19" s="25">
        <v>100</v>
      </c>
      <c r="E19" s="26">
        <v>19.8</v>
      </c>
      <c r="F19" s="27">
        <v>70.7</v>
      </c>
      <c r="G19" s="27">
        <v>9.4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329</v>
      </c>
      <c r="F20" s="16">
        <v>1156</v>
      </c>
      <c r="G20" s="16">
        <v>131</v>
      </c>
    </row>
    <row r="21" spans="2:7" ht="15" customHeight="1" x14ac:dyDescent="0.15">
      <c r="B21" s="24"/>
      <c r="C21" s="84"/>
      <c r="D21" s="25">
        <v>100</v>
      </c>
      <c r="E21" s="26">
        <v>20.399999999999999</v>
      </c>
      <c r="F21" s="27">
        <v>71.5</v>
      </c>
      <c r="G21" s="27">
        <v>8.1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617</v>
      </c>
      <c r="F22" s="16">
        <v>2258</v>
      </c>
      <c r="G22" s="16">
        <v>265</v>
      </c>
    </row>
    <row r="23" spans="2:7" ht="15" customHeight="1" x14ac:dyDescent="0.15">
      <c r="B23" s="24"/>
      <c r="C23" s="84"/>
      <c r="D23" s="25">
        <v>100</v>
      </c>
      <c r="E23" s="26">
        <v>19.600000000000001</v>
      </c>
      <c r="F23" s="27">
        <v>71.900000000000006</v>
      </c>
      <c r="G23" s="27">
        <v>8.4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853</v>
      </c>
      <c r="F24" s="16">
        <v>3281</v>
      </c>
      <c r="G24" s="16">
        <v>372</v>
      </c>
    </row>
    <row r="25" spans="2:7" ht="15" customHeight="1" x14ac:dyDescent="0.15">
      <c r="B25" s="24"/>
      <c r="C25" s="84"/>
      <c r="D25" s="25">
        <v>100</v>
      </c>
      <c r="E25" s="26">
        <v>18.899999999999999</v>
      </c>
      <c r="F25" s="27">
        <v>72.8</v>
      </c>
      <c r="G25" s="27">
        <v>8.3000000000000007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802</v>
      </c>
      <c r="F26" s="16">
        <v>3205</v>
      </c>
      <c r="G26" s="16">
        <v>431</v>
      </c>
    </row>
    <row r="27" spans="2:7" ht="15" customHeight="1" x14ac:dyDescent="0.15">
      <c r="B27" s="28"/>
      <c r="C27" s="85"/>
      <c r="D27" s="17">
        <v>100</v>
      </c>
      <c r="E27" s="18">
        <v>18.100000000000001</v>
      </c>
      <c r="F27" s="19">
        <v>72.2</v>
      </c>
      <c r="G27" s="19">
        <v>9.6999999999999993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1062</v>
      </c>
      <c r="F28" s="16">
        <v>4196</v>
      </c>
      <c r="G28" s="16">
        <v>408</v>
      </c>
    </row>
    <row r="29" spans="2:7" ht="15" customHeight="1" x14ac:dyDescent="0.15">
      <c r="B29" s="24"/>
      <c r="C29" s="84"/>
      <c r="D29" s="25">
        <v>100</v>
      </c>
      <c r="E29" s="26">
        <v>18.7</v>
      </c>
      <c r="F29" s="27">
        <v>74.099999999999994</v>
      </c>
      <c r="G29" s="27">
        <v>7.2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834</v>
      </c>
      <c r="F30" s="16">
        <v>2781</v>
      </c>
      <c r="G30" s="16">
        <v>309</v>
      </c>
    </row>
    <row r="31" spans="2:7" ht="15" customHeight="1" x14ac:dyDescent="0.15">
      <c r="B31" s="24"/>
      <c r="C31" s="84"/>
      <c r="D31" s="25">
        <v>100</v>
      </c>
      <c r="E31" s="26">
        <v>21.3</v>
      </c>
      <c r="F31" s="27">
        <v>70.900000000000006</v>
      </c>
      <c r="G31" s="27">
        <v>7.9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73</v>
      </c>
      <c r="F32" s="31">
        <v>206</v>
      </c>
      <c r="G32" s="31">
        <v>27</v>
      </c>
    </row>
    <row r="33" spans="2:7" ht="15" customHeight="1" x14ac:dyDescent="0.15">
      <c r="B33" s="24"/>
      <c r="C33" s="84"/>
      <c r="D33" s="25">
        <v>100</v>
      </c>
      <c r="E33" s="26">
        <v>23.9</v>
      </c>
      <c r="F33" s="27">
        <v>67.3</v>
      </c>
      <c r="G33" s="27">
        <v>8.8000000000000007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549</v>
      </c>
      <c r="F34" s="16">
        <v>2261</v>
      </c>
      <c r="G34" s="16">
        <v>232</v>
      </c>
    </row>
    <row r="35" spans="2:7" ht="15" customHeight="1" x14ac:dyDescent="0.15">
      <c r="B35" s="24"/>
      <c r="C35" s="84"/>
      <c r="D35" s="25">
        <v>100</v>
      </c>
      <c r="E35" s="26">
        <v>18</v>
      </c>
      <c r="F35" s="27">
        <v>74.3</v>
      </c>
      <c r="G35" s="27">
        <v>7.6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452</v>
      </c>
      <c r="F36" s="16">
        <v>1782</v>
      </c>
      <c r="G36" s="16">
        <v>175</v>
      </c>
    </row>
    <row r="37" spans="2:7" ht="15" customHeight="1" x14ac:dyDescent="0.15">
      <c r="B37" s="33"/>
      <c r="C37" s="82"/>
      <c r="D37" s="34">
        <v>100</v>
      </c>
      <c r="E37" s="35">
        <v>18.8</v>
      </c>
      <c r="F37" s="36">
        <v>74</v>
      </c>
      <c r="G37" s="36">
        <v>7.3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186</v>
      </c>
      <c r="F38" s="23">
        <v>985</v>
      </c>
      <c r="G38" s="23">
        <v>87</v>
      </c>
    </row>
    <row r="39" spans="2:7" ht="15" customHeight="1" x14ac:dyDescent="0.15">
      <c r="B39" s="24"/>
      <c r="C39" s="89"/>
      <c r="D39" s="25">
        <v>100</v>
      </c>
      <c r="E39" s="26">
        <v>14.8</v>
      </c>
      <c r="F39" s="27">
        <v>78.3</v>
      </c>
      <c r="G39" s="27">
        <v>6.9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292</v>
      </c>
      <c r="F40" s="16">
        <v>944</v>
      </c>
      <c r="G40" s="16">
        <v>123</v>
      </c>
    </row>
    <row r="41" spans="2:7" ht="15" customHeight="1" x14ac:dyDescent="0.15">
      <c r="B41" s="24"/>
      <c r="C41" s="89"/>
      <c r="D41" s="25">
        <v>100</v>
      </c>
      <c r="E41" s="26">
        <v>21.5</v>
      </c>
      <c r="F41" s="27">
        <v>69.5</v>
      </c>
      <c r="G41" s="27">
        <v>9.1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2492</v>
      </c>
      <c r="F42" s="16">
        <v>9227</v>
      </c>
      <c r="G42" s="16">
        <v>917</v>
      </c>
    </row>
    <row r="43" spans="2:7" ht="15" customHeight="1" x14ac:dyDescent="0.15">
      <c r="B43" s="28"/>
      <c r="C43" s="91"/>
      <c r="D43" s="17">
        <v>100</v>
      </c>
      <c r="E43" s="18">
        <v>19.7</v>
      </c>
      <c r="F43" s="19">
        <v>73</v>
      </c>
      <c r="G43" s="19">
        <v>7.3</v>
      </c>
    </row>
    <row r="44" spans="2:7" ht="15" customHeight="1" x14ac:dyDescent="0.15">
      <c r="B44" s="20" t="s">
        <v>70</v>
      </c>
      <c r="C44" s="88" t="s">
        <v>426</v>
      </c>
      <c r="D44" s="21">
        <v>567</v>
      </c>
      <c r="E44" s="22">
        <v>82</v>
      </c>
      <c r="F44" s="23">
        <v>458</v>
      </c>
      <c r="G44" s="23">
        <v>27</v>
      </c>
    </row>
    <row r="45" spans="2:7" ht="15" customHeight="1" x14ac:dyDescent="0.15">
      <c r="B45" s="24"/>
      <c r="C45" s="89"/>
      <c r="D45" s="25">
        <v>100</v>
      </c>
      <c r="E45" s="26">
        <v>14.5</v>
      </c>
      <c r="F45" s="27">
        <v>80.8</v>
      </c>
      <c r="G45" s="27">
        <v>4.8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1094</v>
      </c>
      <c r="F46" s="16">
        <v>6641</v>
      </c>
      <c r="G46" s="16">
        <v>545</v>
      </c>
    </row>
    <row r="47" spans="2:7" ht="15" customHeight="1" x14ac:dyDescent="0.15">
      <c r="B47" s="24"/>
      <c r="C47" s="89"/>
      <c r="D47" s="25">
        <v>100</v>
      </c>
      <c r="E47" s="26">
        <v>13.2</v>
      </c>
      <c r="F47" s="27">
        <v>80.2</v>
      </c>
      <c r="G47" s="27">
        <v>6.6</v>
      </c>
    </row>
    <row r="48" spans="2:7" ht="15" customHeight="1" x14ac:dyDescent="0.15">
      <c r="B48" s="24"/>
      <c r="C48" s="86" t="s">
        <v>484</v>
      </c>
      <c r="D48" s="14">
        <v>4863</v>
      </c>
      <c r="E48" s="15">
        <v>1228</v>
      </c>
      <c r="F48" s="16">
        <v>3279</v>
      </c>
      <c r="G48" s="16">
        <v>356</v>
      </c>
    </row>
    <row r="49" spans="2:7" ht="15" customHeight="1" x14ac:dyDescent="0.15">
      <c r="B49" s="24"/>
      <c r="C49" s="89"/>
      <c r="D49" s="25">
        <v>100</v>
      </c>
      <c r="E49" s="26">
        <v>25.3</v>
      </c>
      <c r="F49" s="27">
        <v>67.400000000000006</v>
      </c>
      <c r="G49" s="27">
        <v>7.3</v>
      </c>
    </row>
    <row r="50" spans="2:7" ht="15" customHeight="1" x14ac:dyDescent="0.15">
      <c r="B50" s="24"/>
      <c r="C50" s="86" t="s">
        <v>461</v>
      </c>
      <c r="D50" s="14">
        <v>1583</v>
      </c>
      <c r="E50" s="15">
        <v>601</v>
      </c>
      <c r="F50" s="16">
        <v>837</v>
      </c>
      <c r="G50" s="16">
        <v>145</v>
      </c>
    </row>
    <row r="51" spans="2:7" ht="15" customHeight="1" x14ac:dyDescent="0.15">
      <c r="B51" s="28"/>
      <c r="C51" s="91"/>
      <c r="D51" s="17">
        <v>100</v>
      </c>
      <c r="E51" s="18">
        <v>38</v>
      </c>
      <c r="F51" s="19">
        <v>52.9</v>
      </c>
      <c r="G51" s="19">
        <v>9.1999999999999993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543</v>
      </c>
      <c r="F52" s="23">
        <v>2174</v>
      </c>
      <c r="G52" s="23">
        <v>264</v>
      </c>
    </row>
    <row r="53" spans="2:7" ht="15" customHeight="1" x14ac:dyDescent="0.15">
      <c r="B53" s="24"/>
      <c r="C53" s="84"/>
      <c r="D53" s="25">
        <v>100</v>
      </c>
      <c r="E53" s="26">
        <v>18.2</v>
      </c>
      <c r="F53" s="27">
        <v>72.900000000000006</v>
      </c>
      <c r="G53" s="27">
        <v>8.9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281</v>
      </c>
      <c r="F54" s="31">
        <v>1203</v>
      </c>
      <c r="G54" s="31">
        <v>462</v>
      </c>
    </row>
    <row r="55" spans="2:7" ht="15" customHeight="1" x14ac:dyDescent="0.15">
      <c r="B55" s="24"/>
      <c r="C55" s="84"/>
      <c r="D55" s="25">
        <v>100</v>
      </c>
      <c r="E55" s="26">
        <v>14.4</v>
      </c>
      <c r="F55" s="27">
        <v>61.8</v>
      </c>
      <c r="G55" s="27">
        <v>23.7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183</v>
      </c>
      <c r="F56" s="16">
        <v>627</v>
      </c>
      <c r="G56" s="16">
        <v>44</v>
      </c>
    </row>
    <row r="57" spans="2:7" ht="15" customHeight="1" x14ac:dyDescent="0.15">
      <c r="B57" s="24"/>
      <c r="C57" s="84"/>
      <c r="D57" s="25">
        <v>100</v>
      </c>
      <c r="E57" s="26">
        <v>21.4</v>
      </c>
      <c r="F57" s="27">
        <v>73.400000000000006</v>
      </c>
      <c r="G57" s="27">
        <v>5.2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260</v>
      </c>
      <c r="F58" s="16">
        <v>950</v>
      </c>
      <c r="G58" s="16">
        <v>101</v>
      </c>
    </row>
    <row r="59" spans="2:7" ht="15" customHeight="1" x14ac:dyDescent="0.15">
      <c r="B59" s="24"/>
      <c r="C59" s="84"/>
      <c r="D59" s="25">
        <v>100</v>
      </c>
      <c r="E59" s="26">
        <v>19.8</v>
      </c>
      <c r="F59" s="27">
        <v>72.5</v>
      </c>
      <c r="G59" s="27">
        <v>7.7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432</v>
      </c>
      <c r="F60" s="16">
        <v>1203</v>
      </c>
      <c r="G60" s="16">
        <v>148</v>
      </c>
    </row>
    <row r="61" spans="2:7" ht="15" customHeight="1" x14ac:dyDescent="0.15">
      <c r="B61" s="24"/>
      <c r="C61" s="84"/>
      <c r="D61" s="25">
        <v>100</v>
      </c>
      <c r="E61" s="26">
        <v>24.2</v>
      </c>
      <c r="F61" s="27">
        <v>67.5</v>
      </c>
      <c r="G61" s="27">
        <v>8.3000000000000007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184</v>
      </c>
      <c r="F62" s="16">
        <v>1011</v>
      </c>
      <c r="G62" s="16">
        <v>39</v>
      </c>
    </row>
    <row r="63" spans="2:7" ht="15" customHeight="1" x14ac:dyDescent="0.15">
      <c r="B63" s="24"/>
      <c r="C63" s="84"/>
      <c r="D63" s="25">
        <v>100</v>
      </c>
      <c r="E63" s="26">
        <v>14.9</v>
      </c>
      <c r="F63" s="27">
        <v>81.900000000000006</v>
      </c>
      <c r="G63" s="27">
        <v>3.2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431</v>
      </c>
      <c r="F64" s="16">
        <v>1696</v>
      </c>
      <c r="G64" s="16">
        <v>126</v>
      </c>
    </row>
    <row r="65" spans="2:7" ht="15" customHeight="1" x14ac:dyDescent="0.15">
      <c r="B65" s="24"/>
      <c r="C65" s="84"/>
      <c r="D65" s="25">
        <v>100</v>
      </c>
      <c r="E65" s="26">
        <v>19.100000000000001</v>
      </c>
      <c r="F65" s="27">
        <v>75.3</v>
      </c>
      <c r="G65" s="27">
        <v>5.6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283</v>
      </c>
      <c r="F66" s="16">
        <v>859</v>
      </c>
      <c r="G66" s="16">
        <v>67</v>
      </c>
    </row>
    <row r="67" spans="2:7" ht="15" customHeight="1" x14ac:dyDescent="0.15">
      <c r="B67" s="24"/>
      <c r="C67" s="84"/>
      <c r="D67" s="25">
        <v>100</v>
      </c>
      <c r="E67" s="26">
        <v>23.4</v>
      </c>
      <c r="F67" s="27">
        <v>71.099999999999994</v>
      </c>
      <c r="G67" s="27">
        <v>5.5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480</v>
      </c>
      <c r="F68" s="16">
        <v>1721</v>
      </c>
      <c r="G68" s="16">
        <v>150</v>
      </c>
    </row>
    <row r="69" spans="2:7" ht="15" customHeight="1" x14ac:dyDescent="0.15">
      <c r="B69" s="28"/>
      <c r="C69" s="85"/>
      <c r="D69" s="17">
        <v>100</v>
      </c>
      <c r="E69" s="18">
        <v>20.399999999999999</v>
      </c>
      <c r="F69" s="19">
        <v>73.2</v>
      </c>
      <c r="G69" s="19">
        <v>6.4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557</v>
      </c>
      <c r="F70" s="23">
        <v>2006</v>
      </c>
      <c r="G70" s="23">
        <v>187</v>
      </c>
    </row>
    <row r="71" spans="2:7" ht="15" customHeight="1" x14ac:dyDescent="0.15">
      <c r="B71" s="24"/>
      <c r="C71" s="89"/>
      <c r="D71" s="25">
        <v>100</v>
      </c>
      <c r="E71" s="26">
        <v>20.3</v>
      </c>
      <c r="F71" s="27">
        <v>72.900000000000006</v>
      </c>
      <c r="G71" s="27">
        <v>6.8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564</v>
      </c>
      <c r="F72" s="16">
        <v>2203</v>
      </c>
      <c r="G72" s="16">
        <v>233</v>
      </c>
    </row>
    <row r="73" spans="2:7" ht="15" customHeight="1" x14ac:dyDescent="0.15">
      <c r="B73" s="24"/>
      <c r="C73" s="89"/>
      <c r="D73" s="25">
        <v>100</v>
      </c>
      <c r="E73" s="26">
        <v>18.8</v>
      </c>
      <c r="F73" s="27">
        <v>73.400000000000006</v>
      </c>
      <c r="G73" s="27">
        <v>7.8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671</v>
      </c>
      <c r="F74" s="16">
        <v>2876</v>
      </c>
      <c r="G74" s="16">
        <v>294</v>
      </c>
    </row>
    <row r="75" spans="2:7" ht="15" customHeight="1" x14ac:dyDescent="0.15">
      <c r="B75" s="24"/>
      <c r="C75" s="89"/>
      <c r="D75" s="25">
        <v>100</v>
      </c>
      <c r="E75" s="26">
        <v>17.5</v>
      </c>
      <c r="F75" s="27">
        <v>74.900000000000006</v>
      </c>
      <c r="G75" s="27">
        <v>7.7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514</v>
      </c>
      <c r="F76" s="16">
        <v>2074</v>
      </c>
      <c r="G76" s="16">
        <v>229</v>
      </c>
    </row>
    <row r="77" spans="2:7" ht="15" customHeight="1" x14ac:dyDescent="0.15">
      <c r="B77" s="24"/>
      <c r="C77" s="89"/>
      <c r="D77" s="25">
        <v>100</v>
      </c>
      <c r="E77" s="26">
        <v>18.2</v>
      </c>
      <c r="F77" s="27">
        <v>73.599999999999994</v>
      </c>
      <c r="G77" s="27">
        <v>8.1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291</v>
      </c>
      <c r="F78" s="16">
        <v>1147</v>
      </c>
      <c r="G78" s="16">
        <v>185</v>
      </c>
    </row>
    <row r="79" spans="2:7" ht="15" customHeight="1" x14ac:dyDescent="0.15">
      <c r="B79" s="24"/>
      <c r="C79" s="89"/>
      <c r="D79" s="25">
        <v>100</v>
      </c>
      <c r="E79" s="26">
        <v>17.899999999999999</v>
      </c>
      <c r="F79" s="27">
        <v>70.7</v>
      </c>
      <c r="G79" s="27">
        <v>11.4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264</v>
      </c>
      <c r="F80" s="16">
        <v>600</v>
      </c>
      <c r="G80" s="16">
        <v>144</v>
      </c>
    </row>
    <row r="81" spans="2:7" ht="15" customHeight="1" x14ac:dyDescent="0.15">
      <c r="B81" s="24"/>
      <c r="C81" s="89"/>
      <c r="D81" s="25">
        <v>100</v>
      </c>
      <c r="E81" s="26">
        <v>26.2</v>
      </c>
      <c r="F81" s="27">
        <v>59.5</v>
      </c>
      <c r="G81" s="27">
        <v>14.3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165</v>
      </c>
      <c r="F82" s="16">
        <v>334</v>
      </c>
      <c r="G82" s="16">
        <v>103</v>
      </c>
    </row>
    <row r="83" spans="2:7" ht="15" customHeight="1" x14ac:dyDescent="0.15">
      <c r="B83" s="24"/>
      <c r="C83" s="86"/>
      <c r="D83" s="34">
        <v>100</v>
      </c>
      <c r="E83" s="35">
        <v>27.4</v>
      </c>
      <c r="F83" s="36">
        <v>55.5</v>
      </c>
      <c r="G83" s="36">
        <v>17.100000000000001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727</v>
      </c>
      <c r="F84" s="23">
        <v>2463</v>
      </c>
      <c r="G84" s="23">
        <v>237</v>
      </c>
    </row>
    <row r="85" spans="2:7" ht="15" customHeight="1" x14ac:dyDescent="0.15">
      <c r="B85" s="24" t="s">
        <v>510</v>
      </c>
      <c r="C85" s="84"/>
      <c r="D85" s="25">
        <v>100</v>
      </c>
      <c r="E85" s="26">
        <v>21.2</v>
      </c>
      <c r="F85" s="27">
        <v>71.900000000000006</v>
      </c>
      <c r="G85" s="27">
        <v>6.9</v>
      </c>
    </row>
    <row r="86" spans="2:7" ht="15" customHeight="1" x14ac:dyDescent="0.15">
      <c r="B86" s="24" t="s">
        <v>431</v>
      </c>
      <c r="C86" s="82" t="s">
        <v>520</v>
      </c>
      <c r="D86" s="14">
        <v>3344</v>
      </c>
      <c r="E86" s="15">
        <v>636</v>
      </c>
      <c r="F86" s="16">
        <v>2462</v>
      </c>
      <c r="G86" s="16">
        <v>246</v>
      </c>
    </row>
    <row r="87" spans="2:7" ht="15" customHeight="1" x14ac:dyDescent="0.15">
      <c r="B87" s="24"/>
      <c r="C87" s="84"/>
      <c r="D87" s="25">
        <v>100</v>
      </c>
      <c r="E87" s="26">
        <v>19</v>
      </c>
      <c r="F87" s="27">
        <v>73.599999999999994</v>
      </c>
      <c r="G87" s="27">
        <v>7.4</v>
      </c>
    </row>
    <row r="88" spans="2:7" ht="15" customHeight="1" x14ac:dyDescent="0.15">
      <c r="B88" s="24"/>
      <c r="C88" s="83" t="s">
        <v>444</v>
      </c>
      <c r="D88" s="29">
        <v>2063</v>
      </c>
      <c r="E88" s="30">
        <v>363</v>
      </c>
      <c r="F88" s="31">
        <v>1524</v>
      </c>
      <c r="G88" s="31">
        <v>176</v>
      </c>
    </row>
    <row r="89" spans="2:7" ht="15" customHeight="1" x14ac:dyDescent="0.15">
      <c r="B89" s="24"/>
      <c r="C89" s="84"/>
      <c r="D89" s="25">
        <v>100</v>
      </c>
      <c r="E89" s="26">
        <v>17.600000000000001</v>
      </c>
      <c r="F89" s="27">
        <v>73.900000000000006</v>
      </c>
      <c r="G89" s="27">
        <v>8.5</v>
      </c>
    </row>
    <row r="90" spans="2:7" ht="15" customHeight="1" x14ac:dyDescent="0.15">
      <c r="B90" s="24"/>
      <c r="C90" s="82" t="s">
        <v>500</v>
      </c>
      <c r="D90" s="14">
        <v>3201</v>
      </c>
      <c r="E90" s="15">
        <v>558</v>
      </c>
      <c r="F90" s="16">
        <v>2383</v>
      </c>
      <c r="G90" s="16">
        <v>260</v>
      </c>
    </row>
    <row r="91" spans="2:7" ht="15" customHeight="1" x14ac:dyDescent="0.15">
      <c r="B91" s="24"/>
      <c r="C91" s="84"/>
      <c r="D91" s="25">
        <v>100</v>
      </c>
      <c r="E91" s="26">
        <v>17.399999999999999</v>
      </c>
      <c r="F91" s="27">
        <v>74.400000000000006</v>
      </c>
      <c r="G91" s="27">
        <v>8.1</v>
      </c>
    </row>
    <row r="92" spans="2:7" ht="15" customHeight="1" x14ac:dyDescent="0.15">
      <c r="B92" s="24"/>
      <c r="C92" s="82" t="s">
        <v>533</v>
      </c>
      <c r="D92" s="14">
        <v>1503</v>
      </c>
      <c r="E92" s="15">
        <v>292</v>
      </c>
      <c r="F92" s="16">
        <v>1039</v>
      </c>
      <c r="G92" s="16">
        <v>172</v>
      </c>
    </row>
    <row r="93" spans="2:7" ht="15" customHeight="1" x14ac:dyDescent="0.15">
      <c r="B93" s="24"/>
      <c r="C93" s="84"/>
      <c r="D93" s="25">
        <v>100</v>
      </c>
      <c r="E93" s="26">
        <v>19.399999999999999</v>
      </c>
      <c r="F93" s="27">
        <v>69.099999999999994</v>
      </c>
      <c r="G93" s="27">
        <v>11.4</v>
      </c>
    </row>
    <row r="94" spans="2:7" ht="15" customHeight="1" x14ac:dyDescent="0.15">
      <c r="B94" s="24"/>
      <c r="C94" s="82" t="s">
        <v>457</v>
      </c>
      <c r="D94" s="14">
        <v>330</v>
      </c>
      <c r="E94" s="15">
        <v>72</v>
      </c>
      <c r="F94" s="16">
        <v>222</v>
      </c>
      <c r="G94" s="16">
        <v>36</v>
      </c>
    </row>
    <row r="95" spans="2:7" ht="15" customHeight="1" x14ac:dyDescent="0.15">
      <c r="B95" s="24"/>
      <c r="C95" s="82"/>
      <c r="D95" s="34">
        <v>100</v>
      </c>
      <c r="E95" s="35">
        <v>21.8</v>
      </c>
      <c r="F95" s="36">
        <v>67.3</v>
      </c>
      <c r="G95" s="36">
        <v>10.9</v>
      </c>
    </row>
    <row r="96" spans="2:7" ht="15" customHeight="1" x14ac:dyDescent="0.15">
      <c r="B96" s="24"/>
      <c r="C96" s="83" t="s">
        <v>490</v>
      </c>
      <c r="D96" s="29">
        <v>359</v>
      </c>
      <c r="E96" s="30">
        <v>84</v>
      </c>
      <c r="F96" s="31">
        <v>224</v>
      </c>
      <c r="G96" s="31">
        <v>51</v>
      </c>
    </row>
    <row r="97" spans="2:7" ht="15" customHeight="1" x14ac:dyDescent="0.15">
      <c r="B97" s="24"/>
      <c r="C97" s="84"/>
      <c r="D97" s="25">
        <v>100</v>
      </c>
      <c r="E97" s="26">
        <v>23.4</v>
      </c>
      <c r="F97" s="27">
        <v>62.4</v>
      </c>
      <c r="G97" s="27">
        <v>14.2</v>
      </c>
    </row>
    <row r="98" spans="2:7" ht="15" customHeight="1" x14ac:dyDescent="0.15">
      <c r="B98" s="24"/>
      <c r="C98" s="82" t="s">
        <v>438</v>
      </c>
      <c r="D98" s="14">
        <v>47</v>
      </c>
      <c r="E98" s="15">
        <v>10</v>
      </c>
      <c r="F98" s="16">
        <v>26</v>
      </c>
      <c r="G98" s="16">
        <v>11</v>
      </c>
    </row>
    <row r="99" spans="2:7" ht="15" customHeight="1" x14ac:dyDescent="0.15">
      <c r="B99" s="24"/>
      <c r="C99" s="84"/>
      <c r="D99" s="25">
        <v>100</v>
      </c>
      <c r="E99" s="26">
        <v>21.3</v>
      </c>
      <c r="F99" s="27">
        <v>55.3</v>
      </c>
      <c r="G99" s="27">
        <v>23.4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14</v>
      </c>
      <c r="F100" s="16">
        <v>37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26.9</v>
      </c>
      <c r="F101" s="19">
        <v>71.2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665" priority="1270" rank="1"/>
  </conditionalFormatting>
  <conditionalFormatting sqref="E11:G11">
    <cfRule type="top10" dxfId="3664" priority="1271" rank="1"/>
  </conditionalFormatting>
  <conditionalFormatting sqref="E13:G13">
    <cfRule type="top10" dxfId="3663" priority="1272" rank="1"/>
  </conditionalFormatting>
  <conditionalFormatting sqref="E15:G15">
    <cfRule type="top10" dxfId="3662" priority="1273" rank="1"/>
  </conditionalFormatting>
  <conditionalFormatting sqref="E17:G17">
    <cfRule type="top10" dxfId="3661" priority="1274" rank="1"/>
  </conditionalFormatting>
  <conditionalFormatting sqref="E19:G19">
    <cfRule type="top10" dxfId="3660" priority="1275" rank="1"/>
  </conditionalFormatting>
  <conditionalFormatting sqref="E21:G21">
    <cfRule type="top10" dxfId="3659" priority="1276" rank="1"/>
  </conditionalFormatting>
  <conditionalFormatting sqref="E23:G23">
    <cfRule type="top10" dxfId="3658" priority="1277" rank="1"/>
  </conditionalFormatting>
  <conditionalFormatting sqref="E25:G25">
    <cfRule type="top10" dxfId="3657" priority="1278" rank="1"/>
  </conditionalFormatting>
  <conditionalFormatting sqref="E27:G27">
    <cfRule type="top10" dxfId="3656" priority="1279" rank="1"/>
  </conditionalFormatting>
  <conditionalFormatting sqref="E29:G29">
    <cfRule type="top10" dxfId="3655" priority="1280" rank="1"/>
  </conditionalFormatting>
  <conditionalFormatting sqref="E31:G31">
    <cfRule type="top10" dxfId="3654" priority="1281" rank="1"/>
  </conditionalFormatting>
  <conditionalFormatting sqref="E33:G33">
    <cfRule type="top10" dxfId="3653" priority="1282" rank="1"/>
  </conditionalFormatting>
  <conditionalFormatting sqref="E35:G35">
    <cfRule type="top10" dxfId="3652" priority="1283" rank="1"/>
  </conditionalFormatting>
  <conditionalFormatting sqref="E37:G37">
    <cfRule type="top10" dxfId="3651" priority="1284" rank="1"/>
  </conditionalFormatting>
  <conditionalFormatting sqref="E39:G39">
    <cfRule type="top10" dxfId="3650" priority="1285" rank="1"/>
  </conditionalFormatting>
  <conditionalFormatting sqref="E41:G41">
    <cfRule type="top10" dxfId="3649" priority="1286" rank="1"/>
  </conditionalFormatting>
  <conditionalFormatting sqref="E43:G43">
    <cfRule type="top10" dxfId="3648" priority="1287" rank="1"/>
  </conditionalFormatting>
  <conditionalFormatting sqref="E45:G45">
    <cfRule type="top10" dxfId="3647" priority="1288" rank="1"/>
  </conditionalFormatting>
  <conditionalFormatting sqref="E47:G47">
    <cfRule type="top10" dxfId="3646" priority="1289" rank="1"/>
  </conditionalFormatting>
  <conditionalFormatting sqref="E49:G49">
    <cfRule type="top10" dxfId="3645" priority="1290" rank="1"/>
  </conditionalFormatting>
  <conditionalFormatting sqref="E51:G51">
    <cfRule type="top10" dxfId="3644" priority="1291" rank="1"/>
  </conditionalFormatting>
  <conditionalFormatting sqref="E53:G53">
    <cfRule type="top10" dxfId="3643" priority="1292" rank="1"/>
  </conditionalFormatting>
  <conditionalFormatting sqref="E55:G55">
    <cfRule type="top10" dxfId="3642" priority="1293" rank="1"/>
  </conditionalFormatting>
  <conditionalFormatting sqref="E57:G57">
    <cfRule type="top10" dxfId="3641" priority="1294" rank="1"/>
  </conditionalFormatting>
  <conditionalFormatting sqref="E59:G59">
    <cfRule type="top10" dxfId="3640" priority="1295" rank="1"/>
  </conditionalFormatting>
  <conditionalFormatting sqref="E61:G61">
    <cfRule type="top10" dxfId="3639" priority="1296" rank="1"/>
  </conditionalFormatting>
  <conditionalFormatting sqref="E63:G63">
    <cfRule type="top10" dxfId="3638" priority="1297" rank="1"/>
  </conditionalFormatting>
  <conditionalFormatting sqref="E65:G65">
    <cfRule type="top10" dxfId="3637" priority="1298" rank="1"/>
  </conditionalFormatting>
  <conditionalFormatting sqref="E67:G67">
    <cfRule type="top10" dxfId="3636" priority="1299" rank="1"/>
  </conditionalFormatting>
  <conditionalFormatting sqref="E69:G69">
    <cfRule type="top10" dxfId="3635" priority="1300" rank="1"/>
  </conditionalFormatting>
  <conditionalFormatting sqref="E71:G71">
    <cfRule type="top10" dxfId="3634" priority="1301" rank="1"/>
  </conditionalFormatting>
  <conditionalFormatting sqref="E73:G73">
    <cfRule type="top10" dxfId="3633" priority="1302" rank="1"/>
  </conditionalFormatting>
  <conditionalFormatting sqref="E75:G75">
    <cfRule type="top10" dxfId="3632" priority="1303" rank="1"/>
  </conditionalFormatting>
  <conditionalFormatting sqref="E77:G77">
    <cfRule type="top10" dxfId="3631" priority="1304" rank="1"/>
  </conditionalFormatting>
  <conditionalFormatting sqref="E79:G79">
    <cfRule type="top10" dxfId="3630" priority="1305" rank="1"/>
  </conditionalFormatting>
  <conditionalFormatting sqref="E81:G81">
    <cfRule type="top10" dxfId="3629" priority="1306" rank="1"/>
  </conditionalFormatting>
  <conditionalFormatting sqref="E83:G83">
    <cfRule type="top10" dxfId="3628" priority="1307" rank="1"/>
  </conditionalFormatting>
  <conditionalFormatting sqref="E85:G85">
    <cfRule type="top10" dxfId="3627" priority="1308" rank="1"/>
  </conditionalFormatting>
  <conditionalFormatting sqref="E87:G87">
    <cfRule type="top10" dxfId="3626" priority="1309" rank="1"/>
  </conditionalFormatting>
  <conditionalFormatting sqref="E89:G89">
    <cfRule type="top10" dxfId="3625" priority="1310" rank="1"/>
  </conditionalFormatting>
  <conditionalFormatting sqref="E91:G91">
    <cfRule type="top10" dxfId="3624" priority="1311" rank="1"/>
  </conditionalFormatting>
  <conditionalFormatting sqref="E93:G93">
    <cfRule type="top10" dxfId="3623" priority="1312" rank="1"/>
  </conditionalFormatting>
  <conditionalFormatting sqref="E95:G95">
    <cfRule type="top10" dxfId="3622" priority="1313" rank="1"/>
  </conditionalFormatting>
  <conditionalFormatting sqref="E97:G97">
    <cfRule type="top10" dxfId="3621" priority="1314" rank="1"/>
  </conditionalFormatting>
  <conditionalFormatting sqref="E99:G99">
    <cfRule type="top10" dxfId="3620" priority="1315" rank="1"/>
  </conditionalFormatting>
  <conditionalFormatting sqref="E101:G101">
    <cfRule type="top10" dxfId="3619" priority="131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653</v>
      </c>
    </row>
    <row r="4" spans="2:24" x14ac:dyDescent="0.15">
      <c r="B4" s="1" t="s">
        <v>654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331</v>
      </c>
      <c r="F7" s="69" t="s">
        <v>332</v>
      </c>
      <c r="G7" s="69" t="s">
        <v>333</v>
      </c>
      <c r="H7" s="68" t="s">
        <v>334</v>
      </c>
      <c r="I7" s="69" t="s">
        <v>335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8060</v>
      </c>
      <c r="F8" s="16">
        <v>2706</v>
      </c>
      <c r="G8" s="16">
        <v>1586</v>
      </c>
      <c r="H8" s="16">
        <v>1162</v>
      </c>
      <c r="I8" s="16">
        <v>1757</v>
      </c>
      <c r="J8" s="16">
        <v>651</v>
      </c>
    </row>
    <row r="9" spans="2:24" ht="15" customHeight="1" x14ac:dyDescent="0.15">
      <c r="B9" s="93"/>
      <c r="C9" s="91"/>
      <c r="D9" s="17">
        <v>100</v>
      </c>
      <c r="E9" s="18">
        <v>50.6</v>
      </c>
      <c r="F9" s="19">
        <v>17</v>
      </c>
      <c r="G9" s="19">
        <v>10</v>
      </c>
      <c r="H9" s="19">
        <v>7.3</v>
      </c>
      <c r="I9" s="19">
        <v>11</v>
      </c>
      <c r="J9" s="19">
        <v>4.0999999999999996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2802</v>
      </c>
      <c r="F10" s="23">
        <v>596</v>
      </c>
      <c r="G10" s="23">
        <v>340</v>
      </c>
      <c r="H10" s="23">
        <v>339</v>
      </c>
      <c r="I10" s="23">
        <v>646</v>
      </c>
      <c r="J10" s="23">
        <v>222</v>
      </c>
    </row>
    <row r="11" spans="2:24" ht="15" customHeight="1" x14ac:dyDescent="0.15">
      <c r="B11" s="24"/>
      <c r="C11" s="89"/>
      <c r="D11" s="25">
        <v>100</v>
      </c>
      <c r="E11" s="26">
        <v>56.7</v>
      </c>
      <c r="F11" s="27">
        <v>12.1</v>
      </c>
      <c r="G11" s="27">
        <v>6.9</v>
      </c>
      <c r="H11" s="27">
        <v>6.9</v>
      </c>
      <c r="I11" s="27">
        <v>13.1</v>
      </c>
      <c r="J11" s="27">
        <v>4.5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5183</v>
      </c>
      <c r="F12" s="16">
        <v>2092</v>
      </c>
      <c r="G12" s="16">
        <v>1235</v>
      </c>
      <c r="H12" s="16">
        <v>817</v>
      </c>
      <c r="I12" s="16">
        <v>1097</v>
      </c>
      <c r="J12" s="16">
        <v>418</v>
      </c>
    </row>
    <row r="13" spans="2:24" ht="15" customHeight="1" x14ac:dyDescent="0.15">
      <c r="B13" s="28"/>
      <c r="C13" s="91"/>
      <c r="D13" s="17">
        <v>100</v>
      </c>
      <c r="E13" s="18">
        <v>47.8</v>
      </c>
      <c r="F13" s="19">
        <v>19.3</v>
      </c>
      <c r="G13" s="19">
        <v>11.4</v>
      </c>
      <c r="H13" s="19">
        <v>7.5</v>
      </c>
      <c r="I13" s="19">
        <v>10.1</v>
      </c>
      <c r="J13" s="19">
        <v>3.9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225</v>
      </c>
      <c r="F14" s="23">
        <v>34</v>
      </c>
      <c r="G14" s="23">
        <v>18</v>
      </c>
      <c r="H14" s="23">
        <v>19</v>
      </c>
      <c r="I14" s="23">
        <v>40</v>
      </c>
      <c r="J14" s="23">
        <v>17</v>
      </c>
    </row>
    <row r="15" spans="2:24" ht="15" customHeight="1" x14ac:dyDescent="0.15">
      <c r="B15" s="24"/>
      <c r="C15" s="84"/>
      <c r="D15" s="25">
        <v>100</v>
      </c>
      <c r="E15" s="26">
        <v>63.7</v>
      </c>
      <c r="F15" s="27">
        <v>9.6</v>
      </c>
      <c r="G15" s="27">
        <v>5.0999999999999996</v>
      </c>
      <c r="H15" s="27">
        <v>5.4</v>
      </c>
      <c r="I15" s="27">
        <v>11.3</v>
      </c>
      <c r="J15" s="27">
        <v>4.8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309</v>
      </c>
      <c r="F16" s="31">
        <v>80</v>
      </c>
      <c r="G16" s="31">
        <v>50</v>
      </c>
      <c r="H16" s="31">
        <v>40</v>
      </c>
      <c r="I16" s="31">
        <v>117</v>
      </c>
      <c r="J16" s="31">
        <v>24</v>
      </c>
    </row>
    <row r="17" spans="2:10" ht="15" customHeight="1" x14ac:dyDescent="0.15">
      <c r="B17" s="24"/>
      <c r="C17" s="84"/>
      <c r="D17" s="25">
        <v>100</v>
      </c>
      <c r="E17" s="26">
        <v>49.8</v>
      </c>
      <c r="F17" s="27">
        <v>12.9</v>
      </c>
      <c r="G17" s="27">
        <v>8.1</v>
      </c>
      <c r="H17" s="27">
        <v>6.5</v>
      </c>
      <c r="I17" s="27">
        <v>18.899999999999999</v>
      </c>
      <c r="J17" s="27">
        <v>3.9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485</v>
      </c>
      <c r="F18" s="16">
        <v>108</v>
      </c>
      <c r="G18" s="16">
        <v>70</v>
      </c>
      <c r="H18" s="16">
        <v>69</v>
      </c>
      <c r="I18" s="16">
        <v>143</v>
      </c>
      <c r="J18" s="16">
        <v>47</v>
      </c>
    </row>
    <row r="19" spans="2:10" ht="15" customHeight="1" x14ac:dyDescent="0.15">
      <c r="B19" s="24"/>
      <c r="C19" s="84"/>
      <c r="D19" s="25">
        <v>100</v>
      </c>
      <c r="E19" s="26">
        <v>52.6</v>
      </c>
      <c r="F19" s="27">
        <v>11.7</v>
      </c>
      <c r="G19" s="27">
        <v>7.6</v>
      </c>
      <c r="H19" s="27">
        <v>7.5</v>
      </c>
      <c r="I19" s="27">
        <v>15.5</v>
      </c>
      <c r="J19" s="27">
        <v>5.0999999999999996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870</v>
      </c>
      <c r="F20" s="16">
        <v>193</v>
      </c>
      <c r="G20" s="16">
        <v>161</v>
      </c>
      <c r="H20" s="16">
        <v>130</v>
      </c>
      <c r="I20" s="16">
        <v>195</v>
      </c>
      <c r="J20" s="16">
        <v>67</v>
      </c>
    </row>
    <row r="21" spans="2:10" ht="15" customHeight="1" x14ac:dyDescent="0.15">
      <c r="B21" s="24"/>
      <c r="C21" s="84"/>
      <c r="D21" s="25">
        <v>100</v>
      </c>
      <c r="E21" s="26">
        <v>53.8</v>
      </c>
      <c r="F21" s="27">
        <v>11.9</v>
      </c>
      <c r="G21" s="27">
        <v>10</v>
      </c>
      <c r="H21" s="27">
        <v>8</v>
      </c>
      <c r="I21" s="27">
        <v>12.1</v>
      </c>
      <c r="J21" s="27">
        <v>4.0999999999999996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1569</v>
      </c>
      <c r="F22" s="16">
        <v>536</v>
      </c>
      <c r="G22" s="16">
        <v>342</v>
      </c>
      <c r="H22" s="16">
        <v>229</v>
      </c>
      <c r="I22" s="16">
        <v>350</v>
      </c>
      <c r="J22" s="16">
        <v>114</v>
      </c>
    </row>
    <row r="23" spans="2:10" ht="15" customHeight="1" x14ac:dyDescent="0.15">
      <c r="B23" s="24"/>
      <c r="C23" s="84"/>
      <c r="D23" s="25">
        <v>100</v>
      </c>
      <c r="E23" s="26">
        <v>50</v>
      </c>
      <c r="F23" s="27">
        <v>17.100000000000001</v>
      </c>
      <c r="G23" s="27">
        <v>10.9</v>
      </c>
      <c r="H23" s="27">
        <v>7.3</v>
      </c>
      <c r="I23" s="27">
        <v>11.1</v>
      </c>
      <c r="J23" s="27">
        <v>3.6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2150</v>
      </c>
      <c r="F24" s="16">
        <v>885</v>
      </c>
      <c r="G24" s="16">
        <v>495</v>
      </c>
      <c r="H24" s="16">
        <v>364</v>
      </c>
      <c r="I24" s="16">
        <v>448</v>
      </c>
      <c r="J24" s="16">
        <v>164</v>
      </c>
    </row>
    <row r="25" spans="2:10" ht="15" customHeight="1" x14ac:dyDescent="0.15">
      <c r="B25" s="24"/>
      <c r="C25" s="84"/>
      <c r="D25" s="25">
        <v>100</v>
      </c>
      <c r="E25" s="26">
        <v>47.7</v>
      </c>
      <c r="F25" s="27">
        <v>19.600000000000001</v>
      </c>
      <c r="G25" s="27">
        <v>11</v>
      </c>
      <c r="H25" s="27">
        <v>8.1</v>
      </c>
      <c r="I25" s="27">
        <v>9.9</v>
      </c>
      <c r="J25" s="27">
        <v>3.6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2292</v>
      </c>
      <c r="F26" s="16">
        <v>813</v>
      </c>
      <c r="G26" s="16">
        <v>411</v>
      </c>
      <c r="H26" s="16">
        <v>295</v>
      </c>
      <c r="I26" s="16">
        <v>427</v>
      </c>
      <c r="J26" s="16">
        <v>200</v>
      </c>
    </row>
    <row r="27" spans="2:10" ht="15" customHeight="1" x14ac:dyDescent="0.15">
      <c r="B27" s="28"/>
      <c r="C27" s="85"/>
      <c r="D27" s="17">
        <v>100</v>
      </c>
      <c r="E27" s="18">
        <v>51.6</v>
      </c>
      <c r="F27" s="19">
        <v>18.3</v>
      </c>
      <c r="G27" s="19">
        <v>9.3000000000000007</v>
      </c>
      <c r="H27" s="19">
        <v>6.6</v>
      </c>
      <c r="I27" s="19">
        <v>9.6</v>
      </c>
      <c r="J27" s="19">
        <v>4.5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837</v>
      </c>
      <c r="F28" s="16">
        <v>1845</v>
      </c>
      <c r="G28" s="16">
        <v>1088</v>
      </c>
      <c r="H28" s="16">
        <v>739</v>
      </c>
      <c r="I28" s="16">
        <v>1028</v>
      </c>
      <c r="J28" s="16">
        <v>129</v>
      </c>
    </row>
    <row r="29" spans="2:10" ht="15" customHeight="1" x14ac:dyDescent="0.15">
      <c r="B29" s="24"/>
      <c r="C29" s="84"/>
      <c r="D29" s="25">
        <v>100</v>
      </c>
      <c r="E29" s="26">
        <v>14.8</v>
      </c>
      <c r="F29" s="27">
        <v>32.6</v>
      </c>
      <c r="G29" s="27">
        <v>19.2</v>
      </c>
      <c r="H29" s="27">
        <v>13</v>
      </c>
      <c r="I29" s="27">
        <v>18.100000000000001</v>
      </c>
      <c r="J29" s="27">
        <v>2.2999999999999998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2795</v>
      </c>
      <c r="F30" s="16">
        <v>238</v>
      </c>
      <c r="G30" s="16">
        <v>234</v>
      </c>
      <c r="H30" s="16">
        <v>227</v>
      </c>
      <c r="I30" s="16">
        <v>284</v>
      </c>
      <c r="J30" s="16">
        <v>146</v>
      </c>
    </row>
    <row r="31" spans="2:10" ht="15" customHeight="1" x14ac:dyDescent="0.15">
      <c r="B31" s="24"/>
      <c r="C31" s="84"/>
      <c r="D31" s="25">
        <v>100</v>
      </c>
      <c r="E31" s="26">
        <v>71.2</v>
      </c>
      <c r="F31" s="27">
        <v>6.1</v>
      </c>
      <c r="G31" s="27">
        <v>6</v>
      </c>
      <c r="H31" s="27">
        <v>5.8</v>
      </c>
      <c r="I31" s="27">
        <v>7.2</v>
      </c>
      <c r="J31" s="27">
        <v>3.7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207</v>
      </c>
      <c r="F32" s="31">
        <v>27</v>
      </c>
      <c r="G32" s="31">
        <v>22</v>
      </c>
      <c r="H32" s="31">
        <v>15</v>
      </c>
      <c r="I32" s="31">
        <v>27</v>
      </c>
      <c r="J32" s="31">
        <v>8</v>
      </c>
    </row>
    <row r="33" spans="2:10" ht="15" customHeight="1" x14ac:dyDescent="0.15">
      <c r="B33" s="24"/>
      <c r="C33" s="84"/>
      <c r="D33" s="25">
        <v>100</v>
      </c>
      <c r="E33" s="26">
        <v>67.599999999999994</v>
      </c>
      <c r="F33" s="27">
        <v>8.8000000000000007</v>
      </c>
      <c r="G33" s="27">
        <v>7.2</v>
      </c>
      <c r="H33" s="27">
        <v>4.9000000000000004</v>
      </c>
      <c r="I33" s="27">
        <v>8.8000000000000007</v>
      </c>
      <c r="J33" s="27">
        <v>2.6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2207</v>
      </c>
      <c r="F34" s="16">
        <v>360</v>
      </c>
      <c r="G34" s="16">
        <v>126</v>
      </c>
      <c r="H34" s="16">
        <v>91</v>
      </c>
      <c r="I34" s="16">
        <v>189</v>
      </c>
      <c r="J34" s="16">
        <v>69</v>
      </c>
    </row>
    <row r="35" spans="2:10" ht="15" customHeight="1" x14ac:dyDescent="0.15">
      <c r="B35" s="24"/>
      <c r="C35" s="84"/>
      <c r="D35" s="25">
        <v>100</v>
      </c>
      <c r="E35" s="26">
        <v>72.599999999999994</v>
      </c>
      <c r="F35" s="27">
        <v>11.8</v>
      </c>
      <c r="G35" s="27">
        <v>4.0999999999999996</v>
      </c>
      <c r="H35" s="27">
        <v>3</v>
      </c>
      <c r="I35" s="27">
        <v>6.2</v>
      </c>
      <c r="J35" s="27">
        <v>2.2999999999999998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1821</v>
      </c>
      <c r="F36" s="16">
        <v>205</v>
      </c>
      <c r="G36" s="16">
        <v>75</v>
      </c>
      <c r="H36" s="16">
        <v>62</v>
      </c>
      <c r="I36" s="16">
        <v>180</v>
      </c>
      <c r="J36" s="16">
        <v>66</v>
      </c>
    </row>
    <row r="37" spans="2:10" ht="15" customHeight="1" x14ac:dyDescent="0.15">
      <c r="B37" s="33"/>
      <c r="C37" s="82"/>
      <c r="D37" s="34">
        <v>100</v>
      </c>
      <c r="E37" s="35">
        <v>75.599999999999994</v>
      </c>
      <c r="F37" s="36">
        <v>8.5</v>
      </c>
      <c r="G37" s="36">
        <v>3.1</v>
      </c>
      <c r="H37" s="36">
        <v>2.6</v>
      </c>
      <c r="I37" s="36">
        <v>7.5</v>
      </c>
      <c r="J37" s="36">
        <v>2.7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457</v>
      </c>
      <c r="F38" s="23">
        <v>220</v>
      </c>
      <c r="G38" s="23">
        <v>260</v>
      </c>
      <c r="H38" s="23">
        <v>120</v>
      </c>
      <c r="I38" s="23">
        <v>174</v>
      </c>
      <c r="J38" s="23">
        <v>27</v>
      </c>
    </row>
    <row r="39" spans="2:10" ht="15" customHeight="1" x14ac:dyDescent="0.15">
      <c r="B39" s="24"/>
      <c r="C39" s="89"/>
      <c r="D39" s="25">
        <v>100</v>
      </c>
      <c r="E39" s="26">
        <v>36.299999999999997</v>
      </c>
      <c r="F39" s="27">
        <v>17.5</v>
      </c>
      <c r="G39" s="27">
        <v>20.7</v>
      </c>
      <c r="H39" s="27">
        <v>9.5</v>
      </c>
      <c r="I39" s="27">
        <v>13.8</v>
      </c>
      <c r="J39" s="27">
        <v>2.1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480</v>
      </c>
      <c r="F40" s="16">
        <v>228</v>
      </c>
      <c r="G40" s="16">
        <v>216</v>
      </c>
      <c r="H40" s="16">
        <v>162</v>
      </c>
      <c r="I40" s="16">
        <v>223</v>
      </c>
      <c r="J40" s="16">
        <v>50</v>
      </c>
    </row>
    <row r="41" spans="2:10" ht="15" customHeight="1" x14ac:dyDescent="0.15">
      <c r="B41" s="24"/>
      <c r="C41" s="89"/>
      <c r="D41" s="25">
        <v>100</v>
      </c>
      <c r="E41" s="26">
        <v>35.299999999999997</v>
      </c>
      <c r="F41" s="27">
        <v>16.8</v>
      </c>
      <c r="G41" s="27">
        <v>15.9</v>
      </c>
      <c r="H41" s="27">
        <v>11.9</v>
      </c>
      <c r="I41" s="27">
        <v>16.399999999999999</v>
      </c>
      <c r="J41" s="27">
        <v>3.7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6924</v>
      </c>
      <c r="F42" s="16">
        <v>2205</v>
      </c>
      <c r="G42" s="16">
        <v>1044</v>
      </c>
      <c r="H42" s="16">
        <v>833</v>
      </c>
      <c r="I42" s="16">
        <v>1301</v>
      </c>
      <c r="J42" s="16">
        <v>329</v>
      </c>
    </row>
    <row r="43" spans="2:10" ht="15" customHeight="1" x14ac:dyDescent="0.15">
      <c r="B43" s="28"/>
      <c r="C43" s="91"/>
      <c r="D43" s="17">
        <v>100</v>
      </c>
      <c r="E43" s="18">
        <v>54.8</v>
      </c>
      <c r="F43" s="19">
        <v>17.5</v>
      </c>
      <c r="G43" s="19">
        <v>8.3000000000000007</v>
      </c>
      <c r="H43" s="19">
        <v>6.6</v>
      </c>
      <c r="I43" s="19">
        <v>10.3</v>
      </c>
      <c r="J43" s="19">
        <v>2.6</v>
      </c>
    </row>
    <row r="44" spans="2:10" ht="15" customHeight="1" x14ac:dyDescent="0.15">
      <c r="B44" s="20" t="s">
        <v>70</v>
      </c>
      <c r="C44" s="88" t="s">
        <v>532</v>
      </c>
      <c r="D44" s="21">
        <v>567</v>
      </c>
      <c r="E44" s="22">
        <v>319</v>
      </c>
      <c r="F44" s="23">
        <v>107</v>
      </c>
      <c r="G44" s="23">
        <v>48</v>
      </c>
      <c r="H44" s="23">
        <v>40</v>
      </c>
      <c r="I44" s="23">
        <v>43</v>
      </c>
      <c r="J44" s="23">
        <v>10</v>
      </c>
    </row>
    <row r="45" spans="2:10" ht="15" customHeight="1" x14ac:dyDescent="0.15">
      <c r="B45" s="24"/>
      <c r="C45" s="89"/>
      <c r="D45" s="25">
        <v>100</v>
      </c>
      <c r="E45" s="26">
        <v>56.3</v>
      </c>
      <c r="F45" s="27">
        <v>18.899999999999999</v>
      </c>
      <c r="G45" s="27">
        <v>8.5</v>
      </c>
      <c r="H45" s="27">
        <v>7.1</v>
      </c>
      <c r="I45" s="27">
        <v>7.6</v>
      </c>
      <c r="J45" s="27">
        <v>1.8</v>
      </c>
    </row>
    <row r="46" spans="2:10" ht="15" customHeight="1" x14ac:dyDescent="0.15">
      <c r="B46" s="24"/>
      <c r="C46" s="86" t="s">
        <v>449</v>
      </c>
      <c r="D46" s="14">
        <v>8280</v>
      </c>
      <c r="E46" s="15">
        <v>4375</v>
      </c>
      <c r="F46" s="16">
        <v>1561</v>
      </c>
      <c r="G46" s="16">
        <v>870</v>
      </c>
      <c r="H46" s="16">
        <v>592</v>
      </c>
      <c r="I46" s="16">
        <v>728</v>
      </c>
      <c r="J46" s="16">
        <v>154</v>
      </c>
    </row>
    <row r="47" spans="2:10" ht="15" customHeight="1" x14ac:dyDescent="0.15">
      <c r="B47" s="24"/>
      <c r="C47" s="89"/>
      <c r="D47" s="25">
        <v>100</v>
      </c>
      <c r="E47" s="26">
        <v>52.8</v>
      </c>
      <c r="F47" s="27">
        <v>18.899999999999999</v>
      </c>
      <c r="G47" s="27">
        <v>10.5</v>
      </c>
      <c r="H47" s="27">
        <v>7.1</v>
      </c>
      <c r="I47" s="27">
        <v>8.8000000000000007</v>
      </c>
      <c r="J47" s="27">
        <v>1.9</v>
      </c>
    </row>
    <row r="48" spans="2:10" ht="15" customHeight="1" x14ac:dyDescent="0.15">
      <c r="B48" s="24"/>
      <c r="C48" s="86" t="s">
        <v>450</v>
      </c>
      <c r="D48" s="14">
        <v>4863</v>
      </c>
      <c r="E48" s="15">
        <v>2421</v>
      </c>
      <c r="F48" s="16">
        <v>802</v>
      </c>
      <c r="G48" s="16">
        <v>498</v>
      </c>
      <c r="H48" s="16">
        <v>375</v>
      </c>
      <c r="I48" s="16">
        <v>636</v>
      </c>
      <c r="J48" s="16">
        <v>131</v>
      </c>
    </row>
    <row r="49" spans="2:10" ht="15" customHeight="1" x14ac:dyDescent="0.15">
      <c r="B49" s="24"/>
      <c r="C49" s="89"/>
      <c r="D49" s="25">
        <v>100</v>
      </c>
      <c r="E49" s="26">
        <v>49.8</v>
      </c>
      <c r="F49" s="27">
        <v>16.5</v>
      </c>
      <c r="G49" s="27">
        <v>10.199999999999999</v>
      </c>
      <c r="H49" s="27">
        <v>7.7</v>
      </c>
      <c r="I49" s="27">
        <v>13.1</v>
      </c>
      <c r="J49" s="27">
        <v>2.7</v>
      </c>
    </row>
    <row r="50" spans="2:10" ht="15" customHeight="1" x14ac:dyDescent="0.15">
      <c r="B50" s="24"/>
      <c r="C50" s="86" t="s">
        <v>451</v>
      </c>
      <c r="D50" s="14">
        <v>1583</v>
      </c>
      <c r="E50" s="15">
        <v>783</v>
      </c>
      <c r="F50" s="16">
        <v>187</v>
      </c>
      <c r="G50" s="16">
        <v>129</v>
      </c>
      <c r="H50" s="16">
        <v>117</v>
      </c>
      <c r="I50" s="16">
        <v>304</v>
      </c>
      <c r="J50" s="16">
        <v>63</v>
      </c>
    </row>
    <row r="51" spans="2:10" ht="15" customHeight="1" x14ac:dyDescent="0.15">
      <c r="B51" s="28"/>
      <c r="C51" s="91"/>
      <c r="D51" s="17">
        <v>100</v>
      </c>
      <c r="E51" s="18">
        <v>49.5</v>
      </c>
      <c r="F51" s="19">
        <v>11.8</v>
      </c>
      <c r="G51" s="19">
        <v>8.1</v>
      </c>
      <c r="H51" s="19">
        <v>7.4</v>
      </c>
      <c r="I51" s="19">
        <v>19.2</v>
      </c>
      <c r="J51" s="19">
        <v>4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1487</v>
      </c>
      <c r="F52" s="23">
        <v>471</v>
      </c>
      <c r="G52" s="23">
        <v>344</v>
      </c>
      <c r="H52" s="23">
        <v>200</v>
      </c>
      <c r="I52" s="23">
        <v>282</v>
      </c>
      <c r="J52" s="23">
        <v>197</v>
      </c>
    </row>
    <row r="53" spans="2:10" ht="15" customHeight="1" x14ac:dyDescent="0.15">
      <c r="B53" s="24"/>
      <c r="C53" s="84"/>
      <c r="D53" s="25">
        <v>100</v>
      </c>
      <c r="E53" s="26">
        <v>49.9</v>
      </c>
      <c r="F53" s="27">
        <v>15.8</v>
      </c>
      <c r="G53" s="27">
        <v>11.5</v>
      </c>
      <c r="H53" s="27">
        <v>6.7</v>
      </c>
      <c r="I53" s="27">
        <v>9.5</v>
      </c>
      <c r="J53" s="27">
        <v>6.6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996</v>
      </c>
      <c r="F54" s="31">
        <v>410</v>
      </c>
      <c r="G54" s="31">
        <v>195</v>
      </c>
      <c r="H54" s="31">
        <v>147</v>
      </c>
      <c r="I54" s="31">
        <v>166</v>
      </c>
      <c r="J54" s="31">
        <v>32</v>
      </c>
    </row>
    <row r="55" spans="2:10" ht="15" customHeight="1" x14ac:dyDescent="0.15">
      <c r="B55" s="24"/>
      <c r="C55" s="84"/>
      <c r="D55" s="25">
        <v>100</v>
      </c>
      <c r="E55" s="26">
        <v>51.2</v>
      </c>
      <c r="F55" s="27">
        <v>21.1</v>
      </c>
      <c r="G55" s="27">
        <v>10</v>
      </c>
      <c r="H55" s="27">
        <v>7.6</v>
      </c>
      <c r="I55" s="27">
        <v>8.5</v>
      </c>
      <c r="J55" s="27">
        <v>1.6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405</v>
      </c>
      <c r="F56" s="16">
        <v>173</v>
      </c>
      <c r="G56" s="16">
        <v>94</v>
      </c>
      <c r="H56" s="16">
        <v>61</v>
      </c>
      <c r="I56" s="16">
        <v>81</v>
      </c>
      <c r="J56" s="16">
        <v>40</v>
      </c>
    </row>
    <row r="57" spans="2:10" ht="15" customHeight="1" x14ac:dyDescent="0.15">
      <c r="B57" s="24"/>
      <c r="C57" s="84"/>
      <c r="D57" s="25">
        <v>100</v>
      </c>
      <c r="E57" s="26">
        <v>47.4</v>
      </c>
      <c r="F57" s="27">
        <v>20.3</v>
      </c>
      <c r="G57" s="27">
        <v>11</v>
      </c>
      <c r="H57" s="27">
        <v>7.1</v>
      </c>
      <c r="I57" s="27">
        <v>9.5</v>
      </c>
      <c r="J57" s="27">
        <v>4.7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650</v>
      </c>
      <c r="F58" s="16">
        <v>206</v>
      </c>
      <c r="G58" s="16">
        <v>152</v>
      </c>
      <c r="H58" s="16">
        <v>122</v>
      </c>
      <c r="I58" s="16">
        <v>126</v>
      </c>
      <c r="J58" s="16">
        <v>55</v>
      </c>
    </row>
    <row r="59" spans="2:10" ht="15" customHeight="1" x14ac:dyDescent="0.15">
      <c r="B59" s="24"/>
      <c r="C59" s="84"/>
      <c r="D59" s="25">
        <v>100</v>
      </c>
      <c r="E59" s="26">
        <v>49.6</v>
      </c>
      <c r="F59" s="27">
        <v>15.7</v>
      </c>
      <c r="G59" s="27">
        <v>11.6</v>
      </c>
      <c r="H59" s="27">
        <v>9.3000000000000007</v>
      </c>
      <c r="I59" s="27">
        <v>9.6</v>
      </c>
      <c r="J59" s="27">
        <v>4.2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845</v>
      </c>
      <c r="F60" s="16">
        <v>235</v>
      </c>
      <c r="G60" s="16">
        <v>201</v>
      </c>
      <c r="H60" s="16">
        <v>175</v>
      </c>
      <c r="I60" s="16">
        <v>212</v>
      </c>
      <c r="J60" s="16">
        <v>115</v>
      </c>
    </row>
    <row r="61" spans="2:10" ht="15" customHeight="1" x14ac:dyDescent="0.15">
      <c r="B61" s="24"/>
      <c r="C61" s="84"/>
      <c r="D61" s="25">
        <v>100</v>
      </c>
      <c r="E61" s="26">
        <v>47.4</v>
      </c>
      <c r="F61" s="27">
        <v>13.2</v>
      </c>
      <c r="G61" s="27">
        <v>11.3</v>
      </c>
      <c r="H61" s="27">
        <v>9.8000000000000007</v>
      </c>
      <c r="I61" s="27">
        <v>11.9</v>
      </c>
      <c r="J61" s="27">
        <v>6.4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649</v>
      </c>
      <c r="F62" s="16">
        <v>239</v>
      </c>
      <c r="G62" s="16">
        <v>120</v>
      </c>
      <c r="H62" s="16">
        <v>82</v>
      </c>
      <c r="I62" s="16">
        <v>115</v>
      </c>
      <c r="J62" s="16">
        <v>29</v>
      </c>
    </row>
    <row r="63" spans="2:10" ht="15" customHeight="1" x14ac:dyDescent="0.15">
      <c r="B63" s="24"/>
      <c r="C63" s="84"/>
      <c r="D63" s="25">
        <v>100</v>
      </c>
      <c r="E63" s="26">
        <v>52.6</v>
      </c>
      <c r="F63" s="27">
        <v>19.399999999999999</v>
      </c>
      <c r="G63" s="27">
        <v>9.6999999999999993</v>
      </c>
      <c r="H63" s="27">
        <v>6.6</v>
      </c>
      <c r="I63" s="27">
        <v>9.3000000000000007</v>
      </c>
      <c r="J63" s="27">
        <v>2.4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1099</v>
      </c>
      <c r="F64" s="16">
        <v>417</v>
      </c>
      <c r="G64" s="16">
        <v>253</v>
      </c>
      <c r="H64" s="16">
        <v>170</v>
      </c>
      <c r="I64" s="16">
        <v>240</v>
      </c>
      <c r="J64" s="16">
        <v>74</v>
      </c>
    </row>
    <row r="65" spans="2:10" ht="15" customHeight="1" x14ac:dyDescent="0.15">
      <c r="B65" s="24"/>
      <c r="C65" s="84"/>
      <c r="D65" s="25">
        <v>100</v>
      </c>
      <c r="E65" s="26">
        <v>48.8</v>
      </c>
      <c r="F65" s="27">
        <v>18.5</v>
      </c>
      <c r="G65" s="27">
        <v>11.2</v>
      </c>
      <c r="H65" s="27">
        <v>7.5</v>
      </c>
      <c r="I65" s="27">
        <v>10.7</v>
      </c>
      <c r="J65" s="27">
        <v>3.3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613</v>
      </c>
      <c r="F66" s="16">
        <v>196</v>
      </c>
      <c r="G66" s="16">
        <v>90</v>
      </c>
      <c r="H66" s="16">
        <v>104</v>
      </c>
      <c r="I66" s="16">
        <v>173</v>
      </c>
      <c r="J66" s="16">
        <v>33</v>
      </c>
    </row>
    <row r="67" spans="2:10" ht="15" customHeight="1" x14ac:dyDescent="0.15">
      <c r="B67" s="24"/>
      <c r="C67" s="84"/>
      <c r="D67" s="25">
        <v>100</v>
      </c>
      <c r="E67" s="26">
        <v>50.7</v>
      </c>
      <c r="F67" s="27">
        <v>16.2</v>
      </c>
      <c r="G67" s="27">
        <v>7.4</v>
      </c>
      <c r="H67" s="27">
        <v>8.6</v>
      </c>
      <c r="I67" s="27">
        <v>14.3</v>
      </c>
      <c r="J67" s="27">
        <v>2.7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1316</v>
      </c>
      <c r="F68" s="16">
        <v>359</v>
      </c>
      <c r="G68" s="16">
        <v>137</v>
      </c>
      <c r="H68" s="16">
        <v>101</v>
      </c>
      <c r="I68" s="16">
        <v>362</v>
      </c>
      <c r="J68" s="16">
        <v>76</v>
      </c>
    </row>
    <row r="69" spans="2:10" ht="15" customHeight="1" x14ac:dyDescent="0.15">
      <c r="B69" s="28"/>
      <c r="C69" s="85"/>
      <c r="D69" s="17">
        <v>100</v>
      </c>
      <c r="E69" s="18">
        <v>56</v>
      </c>
      <c r="F69" s="19">
        <v>15.3</v>
      </c>
      <c r="G69" s="19">
        <v>5.8</v>
      </c>
      <c r="H69" s="19">
        <v>4.3</v>
      </c>
      <c r="I69" s="19">
        <v>15.4</v>
      </c>
      <c r="J69" s="19">
        <v>3.2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988</v>
      </c>
      <c r="F70" s="23">
        <v>414</v>
      </c>
      <c r="G70" s="23">
        <v>541</v>
      </c>
      <c r="H70" s="23">
        <v>340</v>
      </c>
      <c r="I70" s="23">
        <v>393</v>
      </c>
      <c r="J70" s="23">
        <v>74</v>
      </c>
    </row>
    <row r="71" spans="2:10" ht="15" customHeight="1" x14ac:dyDescent="0.15">
      <c r="B71" s="24"/>
      <c r="C71" s="89"/>
      <c r="D71" s="25">
        <v>100</v>
      </c>
      <c r="E71" s="26">
        <v>35.9</v>
      </c>
      <c r="F71" s="27">
        <v>15.1</v>
      </c>
      <c r="G71" s="27">
        <v>19.7</v>
      </c>
      <c r="H71" s="27">
        <v>12.4</v>
      </c>
      <c r="I71" s="27">
        <v>14.3</v>
      </c>
      <c r="J71" s="27">
        <v>2.7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1167</v>
      </c>
      <c r="F72" s="16">
        <v>644</v>
      </c>
      <c r="G72" s="16">
        <v>439</v>
      </c>
      <c r="H72" s="16">
        <v>314</v>
      </c>
      <c r="I72" s="16">
        <v>346</v>
      </c>
      <c r="J72" s="16">
        <v>90</v>
      </c>
    </row>
    <row r="73" spans="2:10" ht="15" customHeight="1" x14ac:dyDescent="0.15">
      <c r="B73" s="24"/>
      <c r="C73" s="89"/>
      <c r="D73" s="25">
        <v>100</v>
      </c>
      <c r="E73" s="26">
        <v>38.9</v>
      </c>
      <c r="F73" s="27">
        <v>21.5</v>
      </c>
      <c r="G73" s="27">
        <v>14.6</v>
      </c>
      <c r="H73" s="27">
        <v>10.5</v>
      </c>
      <c r="I73" s="27">
        <v>11.5</v>
      </c>
      <c r="J73" s="27">
        <v>3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2065</v>
      </c>
      <c r="F74" s="16">
        <v>788</v>
      </c>
      <c r="G74" s="16">
        <v>282</v>
      </c>
      <c r="H74" s="16">
        <v>246</v>
      </c>
      <c r="I74" s="16">
        <v>344</v>
      </c>
      <c r="J74" s="16">
        <v>116</v>
      </c>
    </row>
    <row r="75" spans="2:10" ht="15" customHeight="1" x14ac:dyDescent="0.15">
      <c r="B75" s="24"/>
      <c r="C75" s="89"/>
      <c r="D75" s="25">
        <v>100</v>
      </c>
      <c r="E75" s="26">
        <v>53.8</v>
      </c>
      <c r="F75" s="27">
        <v>20.5</v>
      </c>
      <c r="G75" s="27">
        <v>7.3</v>
      </c>
      <c r="H75" s="27">
        <v>6.4</v>
      </c>
      <c r="I75" s="27">
        <v>9</v>
      </c>
      <c r="J75" s="27">
        <v>3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1669</v>
      </c>
      <c r="F76" s="16">
        <v>477</v>
      </c>
      <c r="G76" s="16">
        <v>180</v>
      </c>
      <c r="H76" s="16">
        <v>132</v>
      </c>
      <c r="I76" s="16">
        <v>264</v>
      </c>
      <c r="J76" s="16">
        <v>95</v>
      </c>
    </row>
    <row r="77" spans="2:10" ht="15" customHeight="1" x14ac:dyDescent="0.15">
      <c r="B77" s="24"/>
      <c r="C77" s="89"/>
      <c r="D77" s="25">
        <v>100</v>
      </c>
      <c r="E77" s="26">
        <v>59.2</v>
      </c>
      <c r="F77" s="27">
        <v>16.899999999999999</v>
      </c>
      <c r="G77" s="27">
        <v>6.4</v>
      </c>
      <c r="H77" s="27">
        <v>4.7</v>
      </c>
      <c r="I77" s="27">
        <v>9.4</v>
      </c>
      <c r="J77" s="27">
        <v>3.4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1049</v>
      </c>
      <c r="F78" s="16">
        <v>206</v>
      </c>
      <c r="G78" s="16">
        <v>74</v>
      </c>
      <c r="H78" s="16">
        <v>66</v>
      </c>
      <c r="I78" s="16">
        <v>138</v>
      </c>
      <c r="J78" s="16">
        <v>90</v>
      </c>
    </row>
    <row r="79" spans="2:10" ht="15" customHeight="1" x14ac:dyDescent="0.15">
      <c r="B79" s="24"/>
      <c r="C79" s="89"/>
      <c r="D79" s="25">
        <v>100</v>
      </c>
      <c r="E79" s="26">
        <v>64.599999999999994</v>
      </c>
      <c r="F79" s="27">
        <v>12.7</v>
      </c>
      <c r="G79" s="27">
        <v>4.5999999999999996</v>
      </c>
      <c r="H79" s="27">
        <v>4.0999999999999996</v>
      </c>
      <c r="I79" s="27">
        <v>8.5</v>
      </c>
      <c r="J79" s="27">
        <v>5.5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669</v>
      </c>
      <c r="F80" s="16">
        <v>87</v>
      </c>
      <c r="G80" s="16">
        <v>27</v>
      </c>
      <c r="H80" s="16">
        <v>27</v>
      </c>
      <c r="I80" s="16">
        <v>115</v>
      </c>
      <c r="J80" s="16">
        <v>83</v>
      </c>
    </row>
    <row r="81" spans="2:10" ht="15" customHeight="1" x14ac:dyDescent="0.15">
      <c r="B81" s="24"/>
      <c r="C81" s="89"/>
      <c r="D81" s="25">
        <v>100</v>
      </c>
      <c r="E81" s="26">
        <v>66.400000000000006</v>
      </c>
      <c r="F81" s="27">
        <v>8.6</v>
      </c>
      <c r="G81" s="27">
        <v>2.7</v>
      </c>
      <c r="H81" s="27">
        <v>2.7</v>
      </c>
      <c r="I81" s="27">
        <v>11.4</v>
      </c>
      <c r="J81" s="27">
        <v>8.1999999999999993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320</v>
      </c>
      <c r="F82" s="16">
        <v>41</v>
      </c>
      <c r="G82" s="16">
        <v>17</v>
      </c>
      <c r="H82" s="16">
        <v>11</v>
      </c>
      <c r="I82" s="16">
        <v>130</v>
      </c>
      <c r="J82" s="16">
        <v>83</v>
      </c>
    </row>
    <row r="83" spans="2:10" ht="15" customHeight="1" x14ac:dyDescent="0.15">
      <c r="B83" s="24"/>
      <c r="C83" s="86"/>
      <c r="D83" s="34">
        <v>100</v>
      </c>
      <c r="E83" s="35">
        <v>53.2</v>
      </c>
      <c r="F83" s="36">
        <v>6.8</v>
      </c>
      <c r="G83" s="36">
        <v>2.8</v>
      </c>
      <c r="H83" s="36">
        <v>1.8</v>
      </c>
      <c r="I83" s="36">
        <v>21.6</v>
      </c>
      <c r="J83" s="36">
        <v>13.8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1508</v>
      </c>
      <c r="F84" s="23">
        <v>548</v>
      </c>
      <c r="G84" s="23">
        <v>509</v>
      </c>
      <c r="H84" s="23">
        <v>325</v>
      </c>
      <c r="I84" s="23">
        <v>450</v>
      </c>
      <c r="J84" s="23">
        <v>87</v>
      </c>
    </row>
    <row r="85" spans="2:10" ht="15" customHeight="1" x14ac:dyDescent="0.15">
      <c r="B85" s="24" t="s">
        <v>522</v>
      </c>
      <c r="C85" s="84"/>
      <c r="D85" s="25">
        <v>100</v>
      </c>
      <c r="E85" s="26">
        <v>44</v>
      </c>
      <c r="F85" s="27">
        <v>16</v>
      </c>
      <c r="G85" s="27">
        <v>14.9</v>
      </c>
      <c r="H85" s="27">
        <v>9.5</v>
      </c>
      <c r="I85" s="27">
        <v>13.1</v>
      </c>
      <c r="J85" s="27">
        <v>2.5</v>
      </c>
    </row>
    <row r="86" spans="2:10" ht="15" customHeight="1" x14ac:dyDescent="0.15">
      <c r="B86" s="24" t="s">
        <v>486</v>
      </c>
      <c r="C86" s="82" t="s">
        <v>499</v>
      </c>
      <c r="D86" s="14">
        <v>3344</v>
      </c>
      <c r="E86" s="15">
        <v>1479</v>
      </c>
      <c r="F86" s="16">
        <v>653</v>
      </c>
      <c r="G86" s="16">
        <v>407</v>
      </c>
      <c r="H86" s="16">
        <v>328</v>
      </c>
      <c r="I86" s="16">
        <v>388</v>
      </c>
      <c r="J86" s="16">
        <v>89</v>
      </c>
    </row>
    <row r="87" spans="2:10" ht="15" customHeight="1" x14ac:dyDescent="0.15">
      <c r="B87" s="24"/>
      <c r="C87" s="84"/>
      <c r="D87" s="25">
        <v>100</v>
      </c>
      <c r="E87" s="26">
        <v>44.2</v>
      </c>
      <c r="F87" s="27">
        <v>19.5</v>
      </c>
      <c r="G87" s="27">
        <v>12.2</v>
      </c>
      <c r="H87" s="27">
        <v>9.8000000000000007</v>
      </c>
      <c r="I87" s="27">
        <v>11.6</v>
      </c>
      <c r="J87" s="27">
        <v>2.7</v>
      </c>
    </row>
    <row r="88" spans="2:10" ht="15" customHeight="1" x14ac:dyDescent="0.15">
      <c r="B88" s="24"/>
      <c r="C88" s="83" t="s">
        <v>509</v>
      </c>
      <c r="D88" s="29">
        <v>2063</v>
      </c>
      <c r="E88" s="30">
        <v>1063</v>
      </c>
      <c r="F88" s="31">
        <v>432</v>
      </c>
      <c r="G88" s="31">
        <v>155</v>
      </c>
      <c r="H88" s="31">
        <v>132</v>
      </c>
      <c r="I88" s="31">
        <v>211</v>
      </c>
      <c r="J88" s="31">
        <v>70</v>
      </c>
    </row>
    <row r="89" spans="2:10" ht="15" customHeight="1" x14ac:dyDescent="0.15">
      <c r="B89" s="24"/>
      <c r="C89" s="84"/>
      <c r="D89" s="25">
        <v>100</v>
      </c>
      <c r="E89" s="26">
        <v>51.5</v>
      </c>
      <c r="F89" s="27">
        <v>20.9</v>
      </c>
      <c r="G89" s="27">
        <v>7.5</v>
      </c>
      <c r="H89" s="27">
        <v>6.4</v>
      </c>
      <c r="I89" s="27">
        <v>10.199999999999999</v>
      </c>
      <c r="J89" s="27">
        <v>3.4</v>
      </c>
    </row>
    <row r="90" spans="2:10" ht="15" customHeight="1" x14ac:dyDescent="0.15">
      <c r="B90" s="24"/>
      <c r="C90" s="82" t="s">
        <v>500</v>
      </c>
      <c r="D90" s="14">
        <v>3201</v>
      </c>
      <c r="E90" s="15">
        <v>1874</v>
      </c>
      <c r="F90" s="16">
        <v>555</v>
      </c>
      <c r="G90" s="16">
        <v>225</v>
      </c>
      <c r="H90" s="16">
        <v>175</v>
      </c>
      <c r="I90" s="16">
        <v>270</v>
      </c>
      <c r="J90" s="16">
        <v>102</v>
      </c>
    </row>
    <row r="91" spans="2:10" ht="15" customHeight="1" x14ac:dyDescent="0.15">
      <c r="B91" s="24"/>
      <c r="C91" s="84"/>
      <c r="D91" s="25">
        <v>100</v>
      </c>
      <c r="E91" s="26">
        <v>58.5</v>
      </c>
      <c r="F91" s="27">
        <v>17.3</v>
      </c>
      <c r="G91" s="27">
        <v>7</v>
      </c>
      <c r="H91" s="27">
        <v>5.5</v>
      </c>
      <c r="I91" s="27">
        <v>8.4</v>
      </c>
      <c r="J91" s="27">
        <v>3.2</v>
      </c>
    </row>
    <row r="92" spans="2:10" ht="15" customHeight="1" x14ac:dyDescent="0.15">
      <c r="B92" s="24"/>
      <c r="C92" s="82" t="s">
        <v>464</v>
      </c>
      <c r="D92" s="14">
        <v>1503</v>
      </c>
      <c r="E92" s="15">
        <v>931</v>
      </c>
      <c r="F92" s="16">
        <v>216</v>
      </c>
      <c r="G92" s="16">
        <v>70</v>
      </c>
      <c r="H92" s="16">
        <v>63</v>
      </c>
      <c r="I92" s="16">
        <v>156</v>
      </c>
      <c r="J92" s="16">
        <v>67</v>
      </c>
    </row>
    <row r="93" spans="2:10" ht="15" customHeight="1" x14ac:dyDescent="0.15">
      <c r="B93" s="24"/>
      <c r="C93" s="84"/>
      <c r="D93" s="25">
        <v>100</v>
      </c>
      <c r="E93" s="26">
        <v>61.9</v>
      </c>
      <c r="F93" s="27">
        <v>14.4</v>
      </c>
      <c r="G93" s="27">
        <v>4.7</v>
      </c>
      <c r="H93" s="27">
        <v>4.2</v>
      </c>
      <c r="I93" s="27">
        <v>10.4</v>
      </c>
      <c r="J93" s="27">
        <v>4.5</v>
      </c>
    </row>
    <row r="94" spans="2:10" ht="15" customHeight="1" x14ac:dyDescent="0.15">
      <c r="B94" s="24"/>
      <c r="C94" s="82" t="s">
        <v>530</v>
      </c>
      <c r="D94" s="14">
        <v>330</v>
      </c>
      <c r="E94" s="15">
        <v>215</v>
      </c>
      <c r="F94" s="16">
        <v>46</v>
      </c>
      <c r="G94" s="16">
        <v>9</v>
      </c>
      <c r="H94" s="16">
        <v>9</v>
      </c>
      <c r="I94" s="16">
        <v>31</v>
      </c>
      <c r="J94" s="16">
        <v>20</v>
      </c>
    </row>
    <row r="95" spans="2:10" ht="15" customHeight="1" x14ac:dyDescent="0.15">
      <c r="B95" s="24"/>
      <c r="C95" s="82"/>
      <c r="D95" s="34">
        <v>100</v>
      </c>
      <c r="E95" s="35">
        <v>65.2</v>
      </c>
      <c r="F95" s="36">
        <v>13.9</v>
      </c>
      <c r="G95" s="36">
        <v>2.7</v>
      </c>
      <c r="H95" s="36">
        <v>2.7</v>
      </c>
      <c r="I95" s="36">
        <v>9.4</v>
      </c>
      <c r="J95" s="36">
        <v>6.1</v>
      </c>
    </row>
    <row r="96" spans="2:10" ht="15" customHeight="1" x14ac:dyDescent="0.15">
      <c r="B96" s="24"/>
      <c r="C96" s="83" t="s">
        <v>458</v>
      </c>
      <c r="D96" s="29">
        <v>359</v>
      </c>
      <c r="E96" s="30">
        <v>218</v>
      </c>
      <c r="F96" s="31">
        <v>21</v>
      </c>
      <c r="G96" s="31">
        <v>16</v>
      </c>
      <c r="H96" s="31">
        <v>7</v>
      </c>
      <c r="I96" s="31">
        <v>63</v>
      </c>
      <c r="J96" s="31">
        <v>34</v>
      </c>
    </row>
    <row r="97" spans="2:10" ht="15" customHeight="1" x14ac:dyDescent="0.15">
      <c r="B97" s="24"/>
      <c r="C97" s="84"/>
      <c r="D97" s="25">
        <v>100</v>
      </c>
      <c r="E97" s="26">
        <v>60.7</v>
      </c>
      <c r="F97" s="27">
        <v>5.8</v>
      </c>
      <c r="G97" s="27">
        <v>4.5</v>
      </c>
      <c r="H97" s="27">
        <v>1.9</v>
      </c>
      <c r="I97" s="27">
        <v>17.5</v>
      </c>
      <c r="J97" s="27">
        <v>9.5</v>
      </c>
    </row>
    <row r="98" spans="2:10" ht="15" customHeight="1" x14ac:dyDescent="0.15">
      <c r="B98" s="24"/>
      <c r="C98" s="82" t="s">
        <v>495</v>
      </c>
      <c r="D98" s="14">
        <v>47</v>
      </c>
      <c r="E98" s="15">
        <v>17</v>
      </c>
      <c r="F98" s="16">
        <v>6</v>
      </c>
      <c r="G98" s="16">
        <v>2</v>
      </c>
      <c r="H98" s="16">
        <v>2</v>
      </c>
      <c r="I98" s="16">
        <v>14</v>
      </c>
      <c r="J98" s="16">
        <v>6</v>
      </c>
    </row>
    <row r="99" spans="2:10" ht="15" customHeight="1" x14ac:dyDescent="0.15">
      <c r="B99" s="24"/>
      <c r="C99" s="84"/>
      <c r="D99" s="25">
        <v>100</v>
      </c>
      <c r="E99" s="26">
        <v>36.200000000000003</v>
      </c>
      <c r="F99" s="27">
        <v>12.8</v>
      </c>
      <c r="G99" s="27">
        <v>4.3</v>
      </c>
      <c r="H99" s="27">
        <v>4.3</v>
      </c>
      <c r="I99" s="27">
        <v>29.8</v>
      </c>
      <c r="J99" s="27">
        <v>12.8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33</v>
      </c>
      <c r="F100" s="16">
        <v>10</v>
      </c>
      <c r="G100" s="16">
        <v>2</v>
      </c>
      <c r="H100" s="16">
        <v>3</v>
      </c>
      <c r="I100" s="16">
        <v>4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63.5</v>
      </c>
      <c r="F101" s="19">
        <v>19.2</v>
      </c>
      <c r="G101" s="19">
        <v>3.8</v>
      </c>
      <c r="H101" s="19">
        <v>5.8</v>
      </c>
      <c r="I101" s="19">
        <v>7.7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3618" priority="1317" rank="1"/>
  </conditionalFormatting>
  <conditionalFormatting sqref="E11:J11">
    <cfRule type="top10" dxfId="3617" priority="1318" rank="1"/>
  </conditionalFormatting>
  <conditionalFormatting sqref="E13:J13">
    <cfRule type="top10" dxfId="3616" priority="1319" rank="1"/>
  </conditionalFormatting>
  <conditionalFormatting sqref="E15:J15">
    <cfRule type="top10" dxfId="3615" priority="1320" rank="1"/>
  </conditionalFormatting>
  <conditionalFormatting sqref="E17:J17">
    <cfRule type="top10" dxfId="3614" priority="1321" rank="1"/>
  </conditionalFormatting>
  <conditionalFormatting sqref="E19:J19">
    <cfRule type="top10" dxfId="3613" priority="1322" rank="1"/>
  </conditionalFormatting>
  <conditionalFormatting sqref="E21:J21">
    <cfRule type="top10" dxfId="3612" priority="1323" rank="1"/>
  </conditionalFormatting>
  <conditionalFormatting sqref="E23:J23">
    <cfRule type="top10" dxfId="3611" priority="1324" rank="1"/>
  </conditionalFormatting>
  <conditionalFormatting sqref="E25:J25">
    <cfRule type="top10" dxfId="3610" priority="1325" rank="1"/>
  </conditionalFormatting>
  <conditionalFormatting sqref="E27:J27">
    <cfRule type="top10" dxfId="3609" priority="1326" rank="1"/>
  </conditionalFormatting>
  <conditionalFormatting sqref="E29:J29">
    <cfRule type="top10" dxfId="3608" priority="1327" rank="1"/>
  </conditionalFormatting>
  <conditionalFormatting sqref="E31:J31">
    <cfRule type="top10" dxfId="3607" priority="1328" rank="1"/>
  </conditionalFormatting>
  <conditionalFormatting sqref="E33:J33">
    <cfRule type="top10" dxfId="3606" priority="1329" rank="1"/>
  </conditionalFormatting>
  <conditionalFormatting sqref="E35:J35">
    <cfRule type="top10" dxfId="3605" priority="1330" rank="1"/>
  </conditionalFormatting>
  <conditionalFormatting sqref="E37:J37">
    <cfRule type="top10" dxfId="3604" priority="1331" rank="1"/>
  </conditionalFormatting>
  <conditionalFormatting sqref="E39:J39">
    <cfRule type="top10" dxfId="3603" priority="1332" rank="1"/>
  </conditionalFormatting>
  <conditionalFormatting sqref="E41:J41">
    <cfRule type="top10" dxfId="3602" priority="1333" rank="1"/>
  </conditionalFormatting>
  <conditionalFormatting sqref="E43:J43">
    <cfRule type="top10" dxfId="3601" priority="1334" rank="1"/>
  </conditionalFormatting>
  <conditionalFormatting sqref="E45:J45">
    <cfRule type="top10" dxfId="3600" priority="1335" rank="1"/>
  </conditionalFormatting>
  <conditionalFormatting sqref="E47:J47">
    <cfRule type="top10" dxfId="3599" priority="1336" rank="1"/>
  </conditionalFormatting>
  <conditionalFormatting sqref="E49:J49">
    <cfRule type="top10" dxfId="3598" priority="1337" rank="1"/>
  </conditionalFormatting>
  <conditionalFormatting sqref="E51:J51">
    <cfRule type="top10" dxfId="3597" priority="1338" rank="1"/>
  </conditionalFormatting>
  <conditionalFormatting sqref="E53:J53">
    <cfRule type="top10" dxfId="3596" priority="1339" rank="1"/>
  </conditionalFormatting>
  <conditionalFormatting sqref="E55:J55">
    <cfRule type="top10" dxfId="3595" priority="1340" rank="1"/>
  </conditionalFormatting>
  <conditionalFormatting sqref="E57:J57">
    <cfRule type="top10" dxfId="3594" priority="1341" rank="1"/>
  </conditionalFormatting>
  <conditionalFormatting sqref="E59:J59">
    <cfRule type="top10" dxfId="3593" priority="1342" rank="1"/>
  </conditionalFormatting>
  <conditionalFormatting sqref="E61:J61">
    <cfRule type="top10" dxfId="3592" priority="1343" rank="1"/>
  </conditionalFormatting>
  <conditionalFormatting sqref="E63:J63">
    <cfRule type="top10" dxfId="3591" priority="1344" rank="1"/>
  </conditionalFormatting>
  <conditionalFormatting sqref="E65:J65">
    <cfRule type="top10" dxfId="3590" priority="1345" rank="1"/>
  </conditionalFormatting>
  <conditionalFormatting sqref="E67:J67">
    <cfRule type="top10" dxfId="3589" priority="1346" rank="1"/>
  </conditionalFormatting>
  <conditionalFormatting sqref="E69:J69">
    <cfRule type="top10" dxfId="3588" priority="1347" rank="1"/>
  </conditionalFormatting>
  <conditionalFormatting sqref="E71:J71">
    <cfRule type="top10" dxfId="3587" priority="1348" rank="1"/>
  </conditionalFormatting>
  <conditionalFormatting sqref="E73:J73">
    <cfRule type="top10" dxfId="3586" priority="1349" rank="1"/>
  </conditionalFormatting>
  <conditionalFormatting sqref="E75:J75">
    <cfRule type="top10" dxfId="3585" priority="1350" rank="1"/>
  </conditionalFormatting>
  <conditionalFormatting sqref="E77:J77">
    <cfRule type="top10" dxfId="3584" priority="1351" rank="1"/>
  </conditionalFormatting>
  <conditionalFormatting sqref="E79:J79">
    <cfRule type="top10" dxfId="3583" priority="1352" rank="1"/>
  </conditionalFormatting>
  <conditionalFormatting sqref="E81:J81">
    <cfRule type="top10" dxfId="3582" priority="1353" rank="1"/>
  </conditionalFormatting>
  <conditionalFormatting sqref="E83:J83">
    <cfRule type="top10" dxfId="3581" priority="1354" rank="1"/>
  </conditionalFormatting>
  <conditionalFormatting sqref="E85:J85">
    <cfRule type="top10" dxfId="3580" priority="1355" rank="1"/>
  </conditionalFormatting>
  <conditionalFormatting sqref="E87:J87">
    <cfRule type="top10" dxfId="3579" priority="1356" rank="1"/>
  </conditionalFormatting>
  <conditionalFormatting sqref="E89:J89">
    <cfRule type="top10" dxfId="3578" priority="1357" rank="1"/>
  </conditionalFormatting>
  <conditionalFormatting sqref="E91:J91">
    <cfRule type="top10" dxfId="3577" priority="1358" rank="1"/>
  </conditionalFormatting>
  <conditionalFormatting sqref="E93:J93">
    <cfRule type="top10" dxfId="3576" priority="1359" rank="1"/>
  </conditionalFormatting>
  <conditionalFormatting sqref="E95:J95">
    <cfRule type="top10" dxfId="3575" priority="1360" rank="1"/>
  </conditionalFormatting>
  <conditionalFormatting sqref="E97:J97">
    <cfRule type="top10" dxfId="3574" priority="1361" rank="1"/>
  </conditionalFormatting>
  <conditionalFormatting sqref="E99:J99">
    <cfRule type="top10" dxfId="3573" priority="1362" rank="1"/>
  </conditionalFormatting>
  <conditionalFormatting sqref="E101:J101">
    <cfRule type="top10" dxfId="3572" priority="136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3" spans="2:24" x14ac:dyDescent="0.15">
      <c r="B3" s="1" t="s">
        <v>3</v>
      </c>
    </row>
    <row r="5" spans="2:2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24" ht="3.75" customHeight="1" x14ac:dyDescent="0.15">
      <c r="B6" s="6"/>
      <c r="C6" s="38"/>
      <c r="D6" s="8"/>
      <c r="E6" s="39"/>
      <c r="F6" s="6"/>
      <c r="G6" s="53"/>
      <c r="H6" s="8"/>
      <c r="I6" s="6"/>
      <c r="J6" s="53"/>
      <c r="K6" s="8"/>
      <c r="L6" s="6"/>
      <c r="M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54" t="s">
        <v>593</v>
      </c>
      <c r="F7" s="54" t="s">
        <v>594</v>
      </c>
      <c r="G7" s="54" t="s">
        <v>595</v>
      </c>
      <c r="H7" s="54" t="s">
        <v>596</v>
      </c>
      <c r="I7" s="54" t="s">
        <v>597</v>
      </c>
      <c r="J7" s="54" t="s">
        <v>598</v>
      </c>
      <c r="K7" s="54" t="s">
        <v>828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353</v>
      </c>
      <c r="F8" s="16">
        <v>620</v>
      </c>
      <c r="G8" s="16">
        <v>922</v>
      </c>
      <c r="H8" s="16">
        <v>1616</v>
      </c>
      <c r="I8" s="16">
        <v>3140</v>
      </c>
      <c r="J8" s="16">
        <v>4506</v>
      </c>
      <c r="K8" s="16">
        <v>4438</v>
      </c>
      <c r="L8" s="16">
        <v>327</v>
      </c>
    </row>
    <row r="9" spans="2:24" ht="15" customHeight="1" x14ac:dyDescent="0.15">
      <c r="B9" s="93"/>
      <c r="C9" s="91"/>
      <c r="D9" s="17">
        <v>100</v>
      </c>
      <c r="E9" s="18">
        <v>2.2000000000000002</v>
      </c>
      <c r="F9" s="19">
        <v>3.9</v>
      </c>
      <c r="G9" s="19">
        <v>5.8</v>
      </c>
      <c r="H9" s="19">
        <v>10.1</v>
      </c>
      <c r="I9" s="19">
        <v>19.7</v>
      </c>
      <c r="J9" s="19">
        <v>28.3</v>
      </c>
      <c r="K9" s="19">
        <v>27.9</v>
      </c>
      <c r="L9" s="19">
        <v>2.1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190</v>
      </c>
      <c r="F10" s="23">
        <v>347</v>
      </c>
      <c r="G10" s="23">
        <v>442</v>
      </c>
      <c r="H10" s="23">
        <v>633</v>
      </c>
      <c r="I10" s="23">
        <v>1058</v>
      </c>
      <c r="J10" s="23">
        <v>1231</v>
      </c>
      <c r="K10" s="23">
        <v>982</v>
      </c>
      <c r="L10" s="23">
        <v>62</v>
      </c>
    </row>
    <row r="11" spans="2:24" ht="15" customHeight="1" x14ac:dyDescent="0.15">
      <c r="B11" s="24"/>
      <c r="C11" s="89"/>
      <c r="D11" s="25">
        <v>100</v>
      </c>
      <c r="E11" s="26">
        <v>3.8</v>
      </c>
      <c r="F11" s="27">
        <v>7</v>
      </c>
      <c r="G11" s="27">
        <v>8.9</v>
      </c>
      <c r="H11" s="27">
        <v>12.8</v>
      </c>
      <c r="I11" s="27">
        <v>21.4</v>
      </c>
      <c r="J11" s="27">
        <v>24.9</v>
      </c>
      <c r="K11" s="27">
        <v>19.899999999999999</v>
      </c>
      <c r="L11" s="27">
        <v>1.3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163</v>
      </c>
      <c r="F12" s="16">
        <v>272</v>
      </c>
      <c r="G12" s="16">
        <v>479</v>
      </c>
      <c r="H12" s="16">
        <v>982</v>
      </c>
      <c r="I12" s="16">
        <v>2081</v>
      </c>
      <c r="J12" s="16">
        <v>3272</v>
      </c>
      <c r="K12" s="16">
        <v>3454</v>
      </c>
      <c r="L12" s="16">
        <v>139</v>
      </c>
    </row>
    <row r="13" spans="2:24" ht="15" customHeight="1" x14ac:dyDescent="0.15">
      <c r="B13" s="28"/>
      <c r="C13" s="91"/>
      <c r="D13" s="17">
        <v>100</v>
      </c>
      <c r="E13" s="18">
        <v>1.5</v>
      </c>
      <c r="F13" s="19">
        <v>2.5</v>
      </c>
      <c r="G13" s="19">
        <v>4.4000000000000004</v>
      </c>
      <c r="H13" s="19">
        <v>9.1</v>
      </c>
      <c r="I13" s="19">
        <v>19.2</v>
      </c>
      <c r="J13" s="19">
        <v>30.2</v>
      </c>
      <c r="K13" s="19">
        <v>31.9</v>
      </c>
      <c r="L13" s="19">
        <v>1.3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353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2:24" ht="15" customHeight="1" x14ac:dyDescent="0.15">
      <c r="B15" s="24"/>
      <c r="C15" s="84"/>
      <c r="D15" s="25">
        <v>100</v>
      </c>
      <c r="E15" s="26">
        <v>100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0</v>
      </c>
      <c r="F16" s="31">
        <v>620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2:12" ht="15" customHeight="1" x14ac:dyDescent="0.15">
      <c r="B17" s="24"/>
      <c r="C17" s="84"/>
      <c r="D17" s="25">
        <v>100</v>
      </c>
      <c r="E17" s="26">
        <v>0</v>
      </c>
      <c r="F17" s="27">
        <v>100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2:12" ht="15" customHeight="1" x14ac:dyDescent="0.15">
      <c r="B18" s="24"/>
      <c r="C18" s="82" t="s">
        <v>411</v>
      </c>
      <c r="D18" s="14">
        <v>922</v>
      </c>
      <c r="E18" s="15">
        <v>0</v>
      </c>
      <c r="F18" s="16">
        <v>0</v>
      </c>
      <c r="G18" s="16">
        <v>922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5" customHeight="1" x14ac:dyDescent="0.15">
      <c r="B19" s="24"/>
      <c r="C19" s="84"/>
      <c r="D19" s="25">
        <v>100</v>
      </c>
      <c r="E19" s="26">
        <v>0</v>
      </c>
      <c r="F19" s="27">
        <v>0</v>
      </c>
      <c r="G19" s="27">
        <v>100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2:12" ht="15" customHeight="1" x14ac:dyDescent="0.15">
      <c r="B20" s="24"/>
      <c r="C20" s="82" t="s">
        <v>412</v>
      </c>
      <c r="D20" s="14">
        <v>1616</v>
      </c>
      <c r="E20" s="15">
        <v>0</v>
      </c>
      <c r="F20" s="16">
        <v>0</v>
      </c>
      <c r="G20" s="16">
        <v>0</v>
      </c>
      <c r="H20" s="16">
        <v>1616</v>
      </c>
      <c r="I20" s="16">
        <v>0</v>
      </c>
      <c r="J20" s="16">
        <v>0</v>
      </c>
      <c r="K20" s="16">
        <v>0</v>
      </c>
      <c r="L20" s="16">
        <v>0</v>
      </c>
    </row>
    <row r="21" spans="2:12" ht="15" customHeight="1" x14ac:dyDescent="0.15">
      <c r="B21" s="24"/>
      <c r="C21" s="84"/>
      <c r="D21" s="25">
        <v>100</v>
      </c>
      <c r="E21" s="26">
        <v>0</v>
      </c>
      <c r="F21" s="27">
        <v>0</v>
      </c>
      <c r="G21" s="27">
        <v>0</v>
      </c>
      <c r="H21" s="27">
        <v>100</v>
      </c>
      <c r="I21" s="27">
        <v>0</v>
      </c>
      <c r="J21" s="27">
        <v>0</v>
      </c>
      <c r="K21" s="27">
        <v>0</v>
      </c>
      <c r="L21" s="27">
        <v>0</v>
      </c>
    </row>
    <row r="22" spans="2:12" ht="15" customHeight="1" x14ac:dyDescent="0.15">
      <c r="B22" s="24"/>
      <c r="C22" s="82" t="s">
        <v>413</v>
      </c>
      <c r="D22" s="14">
        <v>3140</v>
      </c>
      <c r="E22" s="15">
        <v>0</v>
      </c>
      <c r="F22" s="16">
        <v>0</v>
      </c>
      <c r="G22" s="16">
        <v>0</v>
      </c>
      <c r="H22" s="16">
        <v>0</v>
      </c>
      <c r="I22" s="16">
        <v>3140</v>
      </c>
      <c r="J22" s="16">
        <v>0</v>
      </c>
      <c r="K22" s="16">
        <v>0</v>
      </c>
      <c r="L22" s="16">
        <v>0</v>
      </c>
    </row>
    <row r="23" spans="2:12" ht="15" customHeight="1" x14ac:dyDescent="0.15">
      <c r="B23" s="24"/>
      <c r="C23" s="84"/>
      <c r="D23" s="25">
        <v>100</v>
      </c>
      <c r="E23" s="26">
        <v>0</v>
      </c>
      <c r="F23" s="27">
        <v>0</v>
      </c>
      <c r="G23" s="27">
        <v>0</v>
      </c>
      <c r="H23" s="27">
        <v>0</v>
      </c>
      <c r="I23" s="27">
        <v>100</v>
      </c>
      <c r="J23" s="27">
        <v>0</v>
      </c>
      <c r="K23" s="27">
        <v>0</v>
      </c>
      <c r="L23" s="27">
        <v>0</v>
      </c>
    </row>
    <row r="24" spans="2:12" ht="15" customHeight="1" x14ac:dyDescent="0.15">
      <c r="B24" s="24"/>
      <c r="C24" s="82" t="s">
        <v>414</v>
      </c>
      <c r="D24" s="14">
        <v>4506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4506</v>
      </c>
      <c r="K24" s="16">
        <v>0</v>
      </c>
      <c r="L24" s="16">
        <v>0</v>
      </c>
    </row>
    <row r="25" spans="2:12" ht="15" customHeight="1" x14ac:dyDescent="0.15">
      <c r="B25" s="24"/>
      <c r="C25" s="84"/>
      <c r="D25" s="25">
        <v>100</v>
      </c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7">
        <v>100</v>
      </c>
      <c r="K25" s="27">
        <v>0</v>
      </c>
      <c r="L25" s="27">
        <v>0</v>
      </c>
    </row>
    <row r="26" spans="2:12" ht="15" customHeight="1" x14ac:dyDescent="0.15">
      <c r="B26" s="24"/>
      <c r="C26" s="82" t="s">
        <v>415</v>
      </c>
      <c r="D26" s="14">
        <v>4438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4438</v>
      </c>
      <c r="L26" s="16">
        <v>0</v>
      </c>
    </row>
    <row r="27" spans="2:12" ht="15" customHeight="1" x14ac:dyDescent="0.15">
      <c r="B27" s="28"/>
      <c r="C27" s="85"/>
      <c r="D27" s="17">
        <v>100</v>
      </c>
      <c r="E27" s="18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100</v>
      </c>
      <c r="L27" s="19">
        <v>0</v>
      </c>
    </row>
    <row r="28" spans="2:12" ht="15" customHeight="1" x14ac:dyDescent="0.15">
      <c r="B28" s="20" t="s">
        <v>61</v>
      </c>
      <c r="C28" s="82" t="s">
        <v>62</v>
      </c>
      <c r="D28" s="14">
        <v>5666</v>
      </c>
      <c r="E28" s="15">
        <v>60</v>
      </c>
      <c r="F28" s="16">
        <v>177</v>
      </c>
      <c r="G28" s="16">
        <v>239</v>
      </c>
      <c r="H28" s="16">
        <v>438</v>
      </c>
      <c r="I28" s="16">
        <v>1054</v>
      </c>
      <c r="J28" s="16">
        <v>1854</v>
      </c>
      <c r="K28" s="16">
        <v>1719</v>
      </c>
      <c r="L28" s="16">
        <v>125</v>
      </c>
    </row>
    <row r="29" spans="2:12" ht="15" customHeight="1" x14ac:dyDescent="0.15">
      <c r="B29" s="24"/>
      <c r="C29" s="84"/>
      <c r="D29" s="25">
        <v>100</v>
      </c>
      <c r="E29" s="26">
        <v>1.1000000000000001</v>
      </c>
      <c r="F29" s="27">
        <v>3.1</v>
      </c>
      <c r="G29" s="27">
        <v>4.2</v>
      </c>
      <c r="H29" s="27">
        <v>7.7</v>
      </c>
      <c r="I29" s="27">
        <v>18.600000000000001</v>
      </c>
      <c r="J29" s="27">
        <v>32.700000000000003</v>
      </c>
      <c r="K29" s="27">
        <v>30.3</v>
      </c>
      <c r="L29" s="27">
        <v>2.2000000000000002</v>
      </c>
    </row>
    <row r="30" spans="2:12" ht="15" customHeight="1" x14ac:dyDescent="0.15">
      <c r="B30" s="24"/>
      <c r="C30" s="82" t="s">
        <v>63</v>
      </c>
      <c r="D30" s="14">
        <v>3924</v>
      </c>
      <c r="E30" s="15">
        <v>35</v>
      </c>
      <c r="F30" s="16">
        <v>221</v>
      </c>
      <c r="G30" s="16">
        <v>381</v>
      </c>
      <c r="H30" s="16">
        <v>683</v>
      </c>
      <c r="I30" s="16">
        <v>1064</v>
      </c>
      <c r="J30" s="16">
        <v>1022</v>
      </c>
      <c r="K30" s="16">
        <v>439</v>
      </c>
      <c r="L30" s="16">
        <v>79</v>
      </c>
    </row>
    <row r="31" spans="2:12" ht="15" customHeight="1" x14ac:dyDescent="0.15">
      <c r="B31" s="24"/>
      <c r="C31" s="84"/>
      <c r="D31" s="25">
        <v>100</v>
      </c>
      <c r="E31" s="26">
        <v>0.9</v>
      </c>
      <c r="F31" s="27">
        <v>5.6</v>
      </c>
      <c r="G31" s="27">
        <v>9.6999999999999993</v>
      </c>
      <c r="H31" s="27">
        <v>17.399999999999999</v>
      </c>
      <c r="I31" s="27">
        <v>27.1</v>
      </c>
      <c r="J31" s="27">
        <v>26</v>
      </c>
      <c r="K31" s="27">
        <v>11.2</v>
      </c>
      <c r="L31" s="27">
        <v>2</v>
      </c>
    </row>
    <row r="32" spans="2:12" ht="15" customHeight="1" x14ac:dyDescent="0.15">
      <c r="B32" s="24"/>
      <c r="C32" s="83" t="s">
        <v>64</v>
      </c>
      <c r="D32" s="29">
        <v>306</v>
      </c>
      <c r="E32" s="30">
        <v>70</v>
      </c>
      <c r="F32" s="31">
        <v>44</v>
      </c>
      <c r="G32" s="31">
        <v>28</v>
      </c>
      <c r="H32" s="31">
        <v>31</v>
      </c>
      <c r="I32" s="31">
        <v>45</v>
      </c>
      <c r="J32" s="31">
        <v>54</v>
      </c>
      <c r="K32" s="31">
        <v>31</v>
      </c>
      <c r="L32" s="31">
        <v>3</v>
      </c>
    </row>
    <row r="33" spans="2:12" ht="15" customHeight="1" x14ac:dyDescent="0.15">
      <c r="B33" s="24"/>
      <c r="C33" s="84"/>
      <c r="D33" s="25">
        <v>100</v>
      </c>
      <c r="E33" s="26">
        <v>22.9</v>
      </c>
      <c r="F33" s="27">
        <v>14.4</v>
      </c>
      <c r="G33" s="27">
        <v>9.1999999999999993</v>
      </c>
      <c r="H33" s="27">
        <v>10.1</v>
      </c>
      <c r="I33" s="27">
        <v>14.7</v>
      </c>
      <c r="J33" s="27">
        <v>17.600000000000001</v>
      </c>
      <c r="K33" s="27">
        <v>10.1</v>
      </c>
      <c r="L33" s="27">
        <v>1</v>
      </c>
    </row>
    <row r="34" spans="2:12" ht="15" customHeight="1" x14ac:dyDescent="0.15">
      <c r="B34" s="24"/>
      <c r="C34" s="82" t="s">
        <v>65</v>
      </c>
      <c r="D34" s="14">
        <v>3042</v>
      </c>
      <c r="E34" s="15">
        <v>45</v>
      </c>
      <c r="F34" s="16">
        <v>58</v>
      </c>
      <c r="G34" s="16">
        <v>101</v>
      </c>
      <c r="H34" s="16">
        <v>227</v>
      </c>
      <c r="I34" s="16">
        <v>493</v>
      </c>
      <c r="J34" s="16">
        <v>858</v>
      </c>
      <c r="K34" s="16">
        <v>1200</v>
      </c>
      <c r="L34" s="16">
        <v>60</v>
      </c>
    </row>
    <row r="35" spans="2:12" ht="15" customHeight="1" x14ac:dyDescent="0.15">
      <c r="B35" s="24"/>
      <c r="C35" s="84"/>
      <c r="D35" s="25">
        <v>100</v>
      </c>
      <c r="E35" s="26">
        <v>1.5</v>
      </c>
      <c r="F35" s="27">
        <v>1.9</v>
      </c>
      <c r="G35" s="27">
        <v>3.3</v>
      </c>
      <c r="H35" s="27">
        <v>7.5</v>
      </c>
      <c r="I35" s="27">
        <v>16.2</v>
      </c>
      <c r="J35" s="27">
        <v>28.2</v>
      </c>
      <c r="K35" s="27">
        <v>39.4</v>
      </c>
      <c r="L35" s="27">
        <v>2</v>
      </c>
    </row>
    <row r="36" spans="2:12" ht="15" customHeight="1" x14ac:dyDescent="0.15">
      <c r="B36" s="32"/>
      <c r="C36" s="82" t="s">
        <v>408</v>
      </c>
      <c r="D36" s="14">
        <v>2409</v>
      </c>
      <c r="E36" s="15">
        <v>121</v>
      </c>
      <c r="F36" s="16">
        <v>98</v>
      </c>
      <c r="G36" s="16">
        <v>134</v>
      </c>
      <c r="H36" s="16">
        <v>188</v>
      </c>
      <c r="I36" s="16">
        <v>377</v>
      </c>
      <c r="J36" s="16">
        <v>575</v>
      </c>
      <c r="K36" s="16">
        <v>869</v>
      </c>
      <c r="L36" s="16">
        <v>47</v>
      </c>
    </row>
    <row r="37" spans="2:12" ht="15" customHeight="1" x14ac:dyDescent="0.15">
      <c r="B37" s="33"/>
      <c r="C37" s="82"/>
      <c r="D37" s="34">
        <v>100</v>
      </c>
      <c r="E37" s="35">
        <v>5</v>
      </c>
      <c r="F37" s="36">
        <v>4.0999999999999996</v>
      </c>
      <c r="G37" s="36">
        <v>5.6</v>
      </c>
      <c r="H37" s="36">
        <v>7.8</v>
      </c>
      <c r="I37" s="36">
        <v>15.6</v>
      </c>
      <c r="J37" s="36">
        <v>23.9</v>
      </c>
      <c r="K37" s="36">
        <v>36.1</v>
      </c>
      <c r="L37" s="36">
        <v>2</v>
      </c>
    </row>
    <row r="38" spans="2:12" ht="15" customHeight="1" x14ac:dyDescent="0.15">
      <c r="B38" s="20" t="s">
        <v>66</v>
      </c>
      <c r="C38" s="88" t="s">
        <v>67</v>
      </c>
      <c r="D38" s="21">
        <v>1258</v>
      </c>
      <c r="E38" s="22">
        <v>18</v>
      </c>
      <c r="F38" s="23">
        <v>43</v>
      </c>
      <c r="G38" s="23">
        <v>79</v>
      </c>
      <c r="H38" s="23">
        <v>160</v>
      </c>
      <c r="I38" s="23">
        <v>295</v>
      </c>
      <c r="J38" s="23">
        <v>383</v>
      </c>
      <c r="K38" s="23">
        <v>256</v>
      </c>
      <c r="L38" s="23">
        <v>24</v>
      </c>
    </row>
    <row r="39" spans="2:12" ht="15" customHeight="1" x14ac:dyDescent="0.15">
      <c r="B39" s="24"/>
      <c r="C39" s="89"/>
      <c r="D39" s="25">
        <v>100</v>
      </c>
      <c r="E39" s="26">
        <v>1.4</v>
      </c>
      <c r="F39" s="27">
        <v>3.4</v>
      </c>
      <c r="G39" s="27">
        <v>6.3</v>
      </c>
      <c r="H39" s="27">
        <v>12.7</v>
      </c>
      <c r="I39" s="27">
        <v>23.4</v>
      </c>
      <c r="J39" s="27">
        <v>30.4</v>
      </c>
      <c r="K39" s="27">
        <v>20.3</v>
      </c>
      <c r="L39" s="27">
        <v>1.9</v>
      </c>
    </row>
    <row r="40" spans="2:12" ht="15" customHeight="1" x14ac:dyDescent="0.15">
      <c r="B40" s="24"/>
      <c r="C40" s="90" t="s">
        <v>68</v>
      </c>
      <c r="D40" s="14">
        <v>1359</v>
      </c>
      <c r="E40" s="15">
        <v>32</v>
      </c>
      <c r="F40" s="16">
        <v>71</v>
      </c>
      <c r="G40" s="16">
        <v>87</v>
      </c>
      <c r="H40" s="16">
        <v>156</v>
      </c>
      <c r="I40" s="16">
        <v>286</v>
      </c>
      <c r="J40" s="16">
        <v>427</v>
      </c>
      <c r="K40" s="16">
        <v>276</v>
      </c>
      <c r="L40" s="16">
        <v>24</v>
      </c>
    </row>
    <row r="41" spans="2:12" ht="15" customHeight="1" x14ac:dyDescent="0.15">
      <c r="B41" s="24"/>
      <c r="C41" s="89"/>
      <c r="D41" s="25">
        <v>100</v>
      </c>
      <c r="E41" s="26">
        <v>2.4</v>
      </c>
      <c r="F41" s="27">
        <v>5.2</v>
      </c>
      <c r="G41" s="27">
        <v>6.4</v>
      </c>
      <c r="H41" s="27">
        <v>11.5</v>
      </c>
      <c r="I41" s="27">
        <v>21</v>
      </c>
      <c r="J41" s="27">
        <v>31.4</v>
      </c>
      <c r="K41" s="27">
        <v>20.3</v>
      </c>
      <c r="L41" s="27">
        <v>1.8</v>
      </c>
    </row>
    <row r="42" spans="2:12" ht="15" customHeight="1" x14ac:dyDescent="0.15">
      <c r="B42" s="24"/>
      <c r="C42" s="86" t="s">
        <v>69</v>
      </c>
      <c r="D42" s="14">
        <v>12636</v>
      </c>
      <c r="E42" s="15">
        <v>278</v>
      </c>
      <c r="F42" s="16">
        <v>482</v>
      </c>
      <c r="G42" s="16">
        <v>708</v>
      </c>
      <c r="H42" s="16">
        <v>1223</v>
      </c>
      <c r="I42" s="16">
        <v>2429</v>
      </c>
      <c r="J42" s="16">
        <v>3532</v>
      </c>
      <c r="K42" s="16">
        <v>3729</v>
      </c>
      <c r="L42" s="16">
        <v>255</v>
      </c>
    </row>
    <row r="43" spans="2:12" ht="15" customHeight="1" x14ac:dyDescent="0.15">
      <c r="B43" s="28"/>
      <c r="C43" s="91"/>
      <c r="D43" s="17">
        <v>100</v>
      </c>
      <c r="E43" s="18">
        <v>2.2000000000000002</v>
      </c>
      <c r="F43" s="19">
        <v>3.8</v>
      </c>
      <c r="G43" s="19">
        <v>5.6</v>
      </c>
      <c r="H43" s="19">
        <v>9.6999999999999993</v>
      </c>
      <c r="I43" s="19">
        <v>19.2</v>
      </c>
      <c r="J43" s="19">
        <v>28</v>
      </c>
      <c r="K43" s="19">
        <v>29.5</v>
      </c>
      <c r="L43" s="19">
        <v>2</v>
      </c>
    </row>
    <row r="44" spans="2:12" ht="15" customHeight="1" x14ac:dyDescent="0.15">
      <c r="B44" s="20" t="s">
        <v>70</v>
      </c>
      <c r="C44" s="88" t="s">
        <v>426</v>
      </c>
      <c r="D44" s="21">
        <v>567</v>
      </c>
      <c r="E44" s="22">
        <v>11</v>
      </c>
      <c r="F44" s="23">
        <v>26</v>
      </c>
      <c r="G44" s="23">
        <v>33</v>
      </c>
      <c r="H44" s="23">
        <v>61</v>
      </c>
      <c r="I44" s="23">
        <v>94</v>
      </c>
      <c r="J44" s="23">
        <v>148</v>
      </c>
      <c r="K44" s="23">
        <v>180</v>
      </c>
      <c r="L44" s="23">
        <v>14</v>
      </c>
    </row>
    <row r="45" spans="2:12" ht="15" customHeight="1" x14ac:dyDescent="0.15">
      <c r="B45" s="24"/>
      <c r="C45" s="89"/>
      <c r="D45" s="25">
        <v>100</v>
      </c>
      <c r="E45" s="26">
        <v>1.9</v>
      </c>
      <c r="F45" s="27">
        <v>4.5999999999999996</v>
      </c>
      <c r="G45" s="27">
        <v>5.8</v>
      </c>
      <c r="H45" s="27">
        <v>10.8</v>
      </c>
      <c r="I45" s="27">
        <v>16.600000000000001</v>
      </c>
      <c r="J45" s="27">
        <v>26.1</v>
      </c>
      <c r="K45" s="27">
        <v>31.7</v>
      </c>
      <c r="L45" s="27">
        <v>2.5</v>
      </c>
    </row>
    <row r="46" spans="2:12" ht="15" customHeight="1" x14ac:dyDescent="0.15">
      <c r="B46" s="24"/>
      <c r="C46" s="86" t="s">
        <v>427</v>
      </c>
      <c r="D46" s="14">
        <v>8280</v>
      </c>
      <c r="E46" s="15">
        <v>188</v>
      </c>
      <c r="F46" s="16">
        <v>288</v>
      </c>
      <c r="G46" s="16">
        <v>443</v>
      </c>
      <c r="H46" s="16">
        <v>752</v>
      </c>
      <c r="I46" s="16">
        <v>1560</v>
      </c>
      <c r="J46" s="16">
        <v>2419</v>
      </c>
      <c r="K46" s="16">
        <v>2462</v>
      </c>
      <c r="L46" s="16">
        <v>168</v>
      </c>
    </row>
    <row r="47" spans="2:12" ht="15" customHeight="1" x14ac:dyDescent="0.15">
      <c r="B47" s="24"/>
      <c r="C47" s="89"/>
      <c r="D47" s="25">
        <v>100</v>
      </c>
      <c r="E47" s="26">
        <v>2.2999999999999998</v>
      </c>
      <c r="F47" s="27">
        <v>3.5</v>
      </c>
      <c r="G47" s="27">
        <v>5.4</v>
      </c>
      <c r="H47" s="27">
        <v>9.1</v>
      </c>
      <c r="I47" s="27">
        <v>18.8</v>
      </c>
      <c r="J47" s="27">
        <v>29.2</v>
      </c>
      <c r="K47" s="27">
        <v>29.7</v>
      </c>
      <c r="L47" s="27">
        <v>2</v>
      </c>
    </row>
    <row r="48" spans="2:12" ht="15" customHeight="1" x14ac:dyDescent="0.15">
      <c r="B48" s="24"/>
      <c r="C48" s="86" t="s">
        <v>439</v>
      </c>
      <c r="D48" s="14">
        <v>4863</v>
      </c>
      <c r="E48" s="15">
        <v>97</v>
      </c>
      <c r="F48" s="16">
        <v>206</v>
      </c>
      <c r="G48" s="16">
        <v>287</v>
      </c>
      <c r="H48" s="16">
        <v>542</v>
      </c>
      <c r="I48" s="16">
        <v>1021</v>
      </c>
      <c r="J48" s="16">
        <v>1378</v>
      </c>
      <c r="K48" s="16">
        <v>1229</v>
      </c>
      <c r="L48" s="16">
        <v>103</v>
      </c>
    </row>
    <row r="49" spans="2:12" ht="15" customHeight="1" x14ac:dyDescent="0.15">
      <c r="B49" s="24"/>
      <c r="C49" s="89"/>
      <c r="D49" s="25">
        <v>100</v>
      </c>
      <c r="E49" s="26">
        <v>2</v>
      </c>
      <c r="F49" s="27">
        <v>4.2</v>
      </c>
      <c r="G49" s="27">
        <v>5.9</v>
      </c>
      <c r="H49" s="27">
        <v>11.1</v>
      </c>
      <c r="I49" s="27">
        <v>21</v>
      </c>
      <c r="J49" s="27">
        <v>28.3</v>
      </c>
      <c r="K49" s="27">
        <v>25.3</v>
      </c>
      <c r="L49" s="27">
        <v>2.1</v>
      </c>
    </row>
    <row r="50" spans="2:12" ht="15" customHeight="1" x14ac:dyDescent="0.15">
      <c r="B50" s="24"/>
      <c r="C50" s="86" t="s">
        <v>440</v>
      </c>
      <c r="D50" s="14">
        <v>1583</v>
      </c>
      <c r="E50" s="15">
        <v>38</v>
      </c>
      <c r="F50" s="16">
        <v>83</v>
      </c>
      <c r="G50" s="16">
        <v>117</v>
      </c>
      <c r="H50" s="16">
        <v>201</v>
      </c>
      <c r="I50" s="16">
        <v>340</v>
      </c>
      <c r="J50" s="16">
        <v>386</v>
      </c>
      <c r="K50" s="16">
        <v>390</v>
      </c>
      <c r="L50" s="16">
        <v>28</v>
      </c>
    </row>
    <row r="51" spans="2:12" ht="15" customHeight="1" x14ac:dyDescent="0.15">
      <c r="B51" s="28"/>
      <c r="C51" s="91"/>
      <c r="D51" s="17">
        <v>100</v>
      </c>
      <c r="E51" s="18">
        <v>2.4</v>
      </c>
      <c r="F51" s="19">
        <v>5.2</v>
      </c>
      <c r="G51" s="19">
        <v>7.4</v>
      </c>
      <c r="H51" s="19">
        <v>12.7</v>
      </c>
      <c r="I51" s="19">
        <v>21.5</v>
      </c>
      <c r="J51" s="19">
        <v>24.4</v>
      </c>
      <c r="K51" s="19">
        <v>24.6</v>
      </c>
      <c r="L51" s="19">
        <v>1.8</v>
      </c>
    </row>
    <row r="52" spans="2:12" ht="15" customHeight="1" x14ac:dyDescent="0.15">
      <c r="B52" s="20" t="s">
        <v>75</v>
      </c>
      <c r="C52" s="87" t="s">
        <v>76</v>
      </c>
      <c r="D52" s="21">
        <v>2981</v>
      </c>
      <c r="E52" s="22">
        <v>141</v>
      </c>
      <c r="F52" s="23">
        <v>130</v>
      </c>
      <c r="G52" s="23">
        <v>187</v>
      </c>
      <c r="H52" s="23">
        <v>353</v>
      </c>
      <c r="I52" s="23">
        <v>629</v>
      </c>
      <c r="J52" s="23">
        <v>814</v>
      </c>
      <c r="K52" s="23">
        <v>708</v>
      </c>
      <c r="L52" s="23">
        <v>19</v>
      </c>
    </row>
    <row r="53" spans="2:12" ht="15" customHeight="1" x14ac:dyDescent="0.15">
      <c r="B53" s="24"/>
      <c r="C53" s="84"/>
      <c r="D53" s="25">
        <v>100</v>
      </c>
      <c r="E53" s="26">
        <v>4.7</v>
      </c>
      <c r="F53" s="27">
        <v>4.4000000000000004</v>
      </c>
      <c r="G53" s="27">
        <v>6.3</v>
      </c>
      <c r="H53" s="27">
        <v>11.8</v>
      </c>
      <c r="I53" s="27">
        <v>21.1</v>
      </c>
      <c r="J53" s="27">
        <v>27.3</v>
      </c>
      <c r="K53" s="27">
        <v>23.8</v>
      </c>
      <c r="L53" s="27">
        <v>0.6</v>
      </c>
    </row>
    <row r="54" spans="2:12" ht="15" customHeight="1" x14ac:dyDescent="0.15">
      <c r="B54" s="24"/>
      <c r="C54" s="83" t="s">
        <v>77</v>
      </c>
      <c r="D54" s="29">
        <v>1946</v>
      </c>
      <c r="E54" s="30">
        <v>22</v>
      </c>
      <c r="F54" s="31">
        <v>69</v>
      </c>
      <c r="G54" s="31">
        <v>101</v>
      </c>
      <c r="H54" s="31">
        <v>181</v>
      </c>
      <c r="I54" s="31">
        <v>402</v>
      </c>
      <c r="J54" s="31">
        <v>614</v>
      </c>
      <c r="K54" s="31">
        <v>554</v>
      </c>
      <c r="L54" s="31">
        <v>3</v>
      </c>
    </row>
    <row r="55" spans="2:12" ht="15" customHeight="1" x14ac:dyDescent="0.15">
      <c r="B55" s="24"/>
      <c r="C55" s="84"/>
      <c r="D55" s="25">
        <v>100</v>
      </c>
      <c r="E55" s="26">
        <v>1.1000000000000001</v>
      </c>
      <c r="F55" s="27">
        <v>3.5</v>
      </c>
      <c r="G55" s="27">
        <v>5.2</v>
      </c>
      <c r="H55" s="27">
        <v>9.3000000000000007</v>
      </c>
      <c r="I55" s="27">
        <v>20.7</v>
      </c>
      <c r="J55" s="27">
        <v>31.6</v>
      </c>
      <c r="K55" s="27">
        <v>28.5</v>
      </c>
      <c r="L55" s="27">
        <v>0.2</v>
      </c>
    </row>
    <row r="56" spans="2:12" ht="15" customHeight="1" x14ac:dyDescent="0.15">
      <c r="B56" s="24"/>
      <c r="C56" s="82" t="s">
        <v>78</v>
      </c>
      <c r="D56" s="14">
        <v>854</v>
      </c>
      <c r="E56" s="15">
        <v>4</v>
      </c>
      <c r="F56" s="16">
        <v>27</v>
      </c>
      <c r="G56" s="16">
        <v>39</v>
      </c>
      <c r="H56" s="16">
        <v>82</v>
      </c>
      <c r="I56" s="16">
        <v>165</v>
      </c>
      <c r="J56" s="16">
        <v>263</v>
      </c>
      <c r="K56" s="16">
        <v>273</v>
      </c>
      <c r="L56" s="16">
        <v>1</v>
      </c>
    </row>
    <row r="57" spans="2:12" ht="15" customHeight="1" x14ac:dyDescent="0.15">
      <c r="B57" s="24"/>
      <c r="C57" s="84"/>
      <c r="D57" s="25">
        <v>100</v>
      </c>
      <c r="E57" s="26">
        <v>0.5</v>
      </c>
      <c r="F57" s="27">
        <v>3.2</v>
      </c>
      <c r="G57" s="27">
        <v>4.5999999999999996</v>
      </c>
      <c r="H57" s="27">
        <v>9.6</v>
      </c>
      <c r="I57" s="27">
        <v>19.3</v>
      </c>
      <c r="J57" s="27">
        <v>30.8</v>
      </c>
      <c r="K57" s="27">
        <v>32</v>
      </c>
      <c r="L57" s="27">
        <v>0.1</v>
      </c>
    </row>
    <row r="58" spans="2:12" ht="15" customHeight="1" x14ac:dyDescent="0.15">
      <c r="B58" s="24"/>
      <c r="C58" s="82" t="s">
        <v>79</v>
      </c>
      <c r="D58" s="14">
        <v>1311</v>
      </c>
      <c r="E58" s="15">
        <v>26</v>
      </c>
      <c r="F58" s="16">
        <v>40</v>
      </c>
      <c r="G58" s="16">
        <v>70</v>
      </c>
      <c r="H58" s="16">
        <v>146</v>
      </c>
      <c r="I58" s="16">
        <v>301</v>
      </c>
      <c r="J58" s="16">
        <v>397</v>
      </c>
      <c r="K58" s="16">
        <v>323</v>
      </c>
      <c r="L58" s="16">
        <v>8</v>
      </c>
    </row>
    <row r="59" spans="2:12" ht="15" customHeight="1" x14ac:dyDescent="0.15">
      <c r="B59" s="24"/>
      <c r="C59" s="84"/>
      <c r="D59" s="25">
        <v>100</v>
      </c>
      <c r="E59" s="26">
        <v>2</v>
      </c>
      <c r="F59" s="27">
        <v>3.1</v>
      </c>
      <c r="G59" s="27">
        <v>5.3</v>
      </c>
      <c r="H59" s="27">
        <v>11.1</v>
      </c>
      <c r="I59" s="27">
        <v>23</v>
      </c>
      <c r="J59" s="27">
        <v>30.3</v>
      </c>
      <c r="K59" s="27">
        <v>24.6</v>
      </c>
      <c r="L59" s="27">
        <v>0.6</v>
      </c>
    </row>
    <row r="60" spans="2:12" ht="15" customHeight="1" x14ac:dyDescent="0.15">
      <c r="B60" s="24"/>
      <c r="C60" s="82" t="s">
        <v>80</v>
      </c>
      <c r="D60" s="14">
        <v>1783</v>
      </c>
      <c r="E60" s="15">
        <v>34</v>
      </c>
      <c r="F60" s="16">
        <v>73</v>
      </c>
      <c r="G60" s="16">
        <v>129</v>
      </c>
      <c r="H60" s="16">
        <v>209</v>
      </c>
      <c r="I60" s="16">
        <v>348</v>
      </c>
      <c r="J60" s="16">
        <v>479</v>
      </c>
      <c r="K60" s="16">
        <v>493</v>
      </c>
      <c r="L60" s="16">
        <v>18</v>
      </c>
    </row>
    <row r="61" spans="2:12" ht="15" customHeight="1" x14ac:dyDescent="0.15">
      <c r="B61" s="24"/>
      <c r="C61" s="84"/>
      <c r="D61" s="25">
        <v>100</v>
      </c>
      <c r="E61" s="26">
        <v>1.9</v>
      </c>
      <c r="F61" s="27">
        <v>4.0999999999999996</v>
      </c>
      <c r="G61" s="27">
        <v>7.2</v>
      </c>
      <c r="H61" s="27">
        <v>11.7</v>
      </c>
      <c r="I61" s="27">
        <v>19.5</v>
      </c>
      <c r="J61" s="27">
        <v>26.9</v>
      </c>
      <c r="K61" s="27">
        <v>27.7</v>
      </c>
      <c r="L61" s="27">
        <v>1</v>
      </c>
    </row>
    <row r="62" spans="2:12" ht="15" customHeight="1" x14ac:dyDescent="0.15">
      <c r="B62" s="24"/>
      <c r="C62" s="82" t="s">
        <v>81</v>
      </c>
      <c r="D62" s="14">
        <v>1234</v>
      </c>
      <c r="E62" s="15">
        <v>14</v>
      </c>
      <c r="F62" s="16">
        <v>53</v>
      </c>
      <c r="G62" s="16">
        <v>73</v>
      </c>
      <c r="H62" s="16">
        <v>128</v>
      </c>
      <c r="I62" s="16">
        <v>251</v>
      </c>
      <c r="J62" s="16">
        <v>367</v>
      </c>
      <c r="K62" s="16">
        <v>334</v>
      </c>
      <c r="L62" s="16">
        <v>14</v>
      </c>
    </row>
    <row r="63" spans="2:12" ht="15" customHeight="1" x14ac:dyDescent="0.15">
      <c r="B63" s="24"/>
      <c r="C63" s="84"/>
      <c r="D63" s="25">
        <v>100</v>
      </c>
      <c r="E63" s="26">
        <v>1.1000000000000001</v>
      </c>
      <c r="F63" s="27">
        <v>4.3</v>
      </c>
      <c r="G63" s="27">
        <v>5.9</v>
      </c>
      <c r="H63" s="27">
        <v>10.4</v>
      </c>
      <c r="I63" s="27">
        <v>20.3</v>
      </c>
      <c r="J63" s="27">
        <v>29.7</v>
      </c>
      <c r="K63" s="27">
        <v>27.1</v>
      </c>
      <c r="L63" s="27">
        <v>1.1000000000000001</v>
      </c>
    </row>
    <row r="64" spans="2:12" ht="15" customHeight="1" x14ac:dyDescent="0.15">
      <c r="B64" s="24"/>
      <c r="C64" s="82" t="s">
        <v>82</v>
      </c>
      <c r="D64" s="14">
        <v>2253</v>
      </c>
      <c r="E64" s="15">
        <v>27</v>
      </c>
      <c r="F64" s="16">
        <v>84</v>
      </c>
      <c r="G64" s="16">
        <v>126</v>
      </c>
      <c r="H64" s="16">
        <v>193</v>
      </c>
      <c r="I64" s="16">
        <v>417</v>
      </c>
      <c r="J64" s="16">
        <v>612</v>
      </c>
      <c r="K64" s="16">
        <v>566</v>
      </c>
      <c r="L64" s="16">
        <v>228</v>
      </c>
    </row>
    <row r="65" spans="2:12" ht="15" customHeight="1" x14ac:dyDescent="0.15">
      <c r="B65" s="24"/>
      <c r="C65" s="84"/>
      <c r="D65" s="25">
        <v>100</v>
      </c>
      <c r="E65" s="26">
        <v>1.2</v>
      </c>
      <c r="F65" s="27">
        <v>3.7</v>
      </c>
      <c r="G65" s="27">
        <v>5.6</v>
      </c>
      <c r="H65" s="27">
        <v>8.6</v>
      </c>
      <c r="I65" s="27">
        <v>18.5</v>
      </c>
      <c r="J65" s="27">
        <v>27.2</v>
      </c>
      <c r="K65" s="27">
        <v>25.1</v>
      </c>
      <c r="L65" s="27">
        <v>10.1</v>
      </c>
    </row>
    <row r="66" spans="2:12" ht="15" customHeight="1" x14ac:dyDescent="0.15">
      <c r="B66" s="24"/>
      <c r="C66" s="82" t="s">
        <v>83</v>
      </c>
      <c r="D66" s="14">
        <v>1209</v>
      </c>
      <c r="E66" s="15">
        <v>32</v>
      </c>
      <c r="F66" s="16">
        <v>45</v>
      </c>
      <c r="G66" s="16">
        <v>60</v>
      </c>
      <c r="H66" s="16">
        <v>124</v>
      </c>
      <c r="I66" s="16">
        <v>240</v>
      </c>
      <c r="J66" s="16">
        <v>341</v>
      </c>
      <c r="K66" s="16">
        <v>354</v>
      </c>
      <c r="L66" s="16">
        <v>13</v>
      </c>
    </row>
    <row r="67" spans="2:12" ht="15" customHeight="1" x14ac:dyDescent="0.15">
      <c r="B67" s="24"/>
      <c r="C67" s="84"/>
      <c r="D67" s="25">
        <v>100</v>
      </c>
      <c r="E67" s="26">
        <v>2.6</v>
      </c>
      <c r="F67" s="27">
        <v>3.7</v>
      </c>
      <c r="G67" s="27">
        <v>5</v>
      </c>
      <c r="H67" s="27">
        <v>10.3</v>
      </c>
      <c r="I67" s="27">
        <v>19.899999999999999</v>
      </c>
      <c r="J67" s="27">
        <v>28.2</v>
      </c>
      <c r="K67" s="27">
        <v>29.3</v>
      </c>
      <c r="L67" s="27">
        <v>1.1000000000000001</v>
      </c>
    </row>
    <row r="68" spans="2:12" ht="15" customHeight="1" x14ac:dyDescent="0.15">
      <c r="B68" s="24"/>
      <c r="C68" s="82" t="s">
        <v>84</v>
      </c>
      <c r="D68" s="14">
        <v>2351</v>
      </c>
      <c r="E68" s="15">
        <v>53</v>
      </c>
      <c r="F68" s="16">
        <v>99</v>
      </c>
      <c r="G68" s="16">
        <v>137</v>
      </c>
      <c r="H68" s="16">
        <v>200</v>
      </c>
      <c r="I68" s="16">
        <v>387</v>
      </c>
      <c r="J68" s="16">
        <v>619</v>
      </c>
      <c r="K68" s="16">
        <v>833</v>
      </c>
      <c r="L68" s="16">
        <v>23</v>
      </c>
    </row>
    <row r="69" spans="2:12" ht="15" customHeight="1" x14ac:dyDescent="0.15">
      <c r="B69" s="28"/>
      <c r="C69" s="85"/>
      <c r="D69" s="17">
        <v>100</v>
      </c>
      <c r="E69" s="18">
        <v>2.2999999999999998</v>
      </c>
      <c r="F69" s="19">
        <v>4.2</v>
      </c>
      <c r="G69" s="19">
        <v>5.8</v>
      </c>
      <c r="H69" s="19">
        <v>8.5</v>
      </c>
      <c r="I69" s="19">
        <v>16.5</v>
      </c>
      <c r="J69" s="19">
        <v>26.3</v>
      </c>
      <c r="K69" s="19">
        <v>35.4</v>
      </c>
      <c r="L69" s="19">
        <v>1</v>
      </c>
    </row>
    <row r="70" spans="2:12" ht="15" customHeight="1" x14ac:dyDescent="0.15">
      <c r="B70" s="20" t="s">
        <v>85</v>
      </c>
      <c r="C70" s="88" t="s">
        <v>86</v>
      </c>
      <c r="D70" s="21">
        <v>2750</v>
      </c>
      <c r="E70" s="22">
        <v>39</v>
      </c>
      <c r="F70" s="23">
        <v>87</v>
      </c>
      <c r="G70" s="23">
        <v>165</v>
      </c>
      <c r="H70" s="23">
        <v>318</v>
      </c>
      <c r="I70" s="23">
        <v>653</v>
      </c>
      <c r="J70" s="23">
        <v>854</v>
      </c>
      <c r="K70" s="23">
        <v>555</v>
      </c>
      <c r="L70" s="23">
        <v>79</v>
      </c>
    </row>
    <row r="71" spans="2:12" ht="15" customHeight="1" x14ac:dyDescent="0.15">
      <c r="B71" s="24"/>
      <c r="C71" s="89"/>
      <c r="D71" s="25">
        <v>100</v>
      </c>
      <c r="E71" s="26">
        <v>1.4</v>
      </c>
      <c r="F71" s="27">
        <v>3.2</v>
      </c>
      <c r="G71" s="27">
        <v>6</v>
      </c>
      <c r="H71" s="27">
        <v>11.6</v>
      </c>
      <c r="I71" s="27">
        <v>23.7</v>
      </c>
      <c r="J71" s="27">
        <v>31.1</v>
      </c>
      <c r="K71" s="27">
        <v>20.2</v>
      </c>
      <c r="L71" s="27">
        <v>2.9</v>
      </c>
    </row>
    <row r="72" spans="2:12" ht="15" customHeight="1" x14ac:dyDescent="0.15">
      <c r="B72" s="24"/>
      <c r="C72" s="86" t="s">
        <v>87</v>
      </c>
      <c r="D72" s="14">
        <v>3000</v>
      </c>
      <c r="E72" s="15">
        <v>62</v>
      </c>
      <c r="F72" s="16">
        <v>129</v>
      </c>
      <c r="G72" s="16">
        <v>180</v>
      </c>
      <c r="H72" s="16">
        <v>291</v>
      </c>
      <c r="I72" s="16">
        <v>640</v>
      </c>
      <c r="J72" s="16">
        <v>887</v>
      </c>
      <c r="K72" s="16">
        <v>765</v>
      </c>
      <c r="L72" s="16">
        <v>46</v>
      </c>
    </row>
    <row r="73" spans="2:12" ht="15" customHeight="1" x14ac:dyDescent="0.15">
      <c r="B73" s="24"/>
      <c r="C73" s="89"/>
      <c r="D73" s="25">
        <v>100</v>
      </c>
      <c r="E73" s="26">
        <v>2.1</v>
      </c>
      <c r="F73" s="27">
        <v>4.3</v>
      </c>
      <c r="G73" s="27">
        <v>6</v>
      </c>
      <c r="H73" s="27">
        <v>9.6999999999999993</v>
      </c>
      <c r="I73" s="27">
        <v>21.3</v>
      </c>
      <c r="J73" s="27">
        <v>29.6</v>
      </c>
      <c r="K73" s="27">
        <v>25.5</v>
      </c>
      <c r="L73" s="27">
        <v>1.5</v>
      </c>
    </row>
    <row r="74" spans="2:12" ht="15" customHeight="1" x14ac:dyDescent="0.15">
      <c r="B74" s="24"/>
      <c r="C74" s="86" t="s">
        <v>88</v>
      </c>
      <c r="D74" s="14">
        <v>3841</v>
      </c>
      <c r="E74" s="15">
        <v>74</v>
      </c>
      <c r="F74" s="16">
        <v>108</v>
      </c>
      <c r="G74" s="16">
        <v>165</v>
      </c>
      <c r="H74" s="16">
        <v>373</v>
      </c>
      <c r="I74" s="16">
        <v>774</v>
      </c>
      <c r="J74" s="16">
        <v>1221</v>
      </c>
      <c r="K74" s="16">
        <v>1059</v>
      </c>
      <c r="L74" s="16">
        <v>67</v>
      </c>
    </row>
    <row r="75" spans="2:12" ht="15" customHeight="1" x14ac:dyDescent="0.15">
      <c r="B75" s="24"/>
      <c r="C75" s="89"/>
      <c r="D75" s="25">
        <v>100</v>
      </c>
      <c r="E75" s="26">
        <v>1.9</v>
      </c>
      <c r="F75" s="27">
        <v>2.8</v>
      </c>
      <c r="G75" s="27">
        <v>4.3</v>
      </c>
      <c r="H75" s="27">
        <v>9.6999999999999993</v>
      </c>
      <c r="I75" s="27">
        <v>20.2</v>
      </c>
      <c r="J75" s="27">
        <v>31.8</v>
      </c>
      <c r="K75" s="27">
        <v>27.6</v>
      </c>
      <c r="L75" s="27">
        <v>1.7</v>
      </c>
    </row>
    <row r="76" spans="2:12" ht="15" customHeight="1" x14ac:dyDescent="0.15">
      <c r="B76" s="24"/>
      <c r="C76" s="86" t="s">
        <v>89</v>
      </c>
      <c r="D76" s="14">
        <v>2817</v>
      </c>
      <c r="E76" s="15">
        <v>78</v>
      </c>
      <c r="F76" s="16">
        <v>124</v>
      </c>
      <c r="G76" s="16">
        <v>177</v>
      </c>
      <c r="H76" s="16">
        <v>264</v>
      </c>
      <c r="I76" s="16">
        <v>488</v>
      </c>
      <c r="J76" s="16">
        <v>742</v>
      </c>
      <c r="K76" s="16">
        <v>889</v>
      </c>
      <c r="L76" s="16">
        <v>55</v>
      </c>
    </row>
    <row r="77" spans="2:12" ht="15" customHeight="1" x14ac:dyDescent="0.15">
      <c r="B77" s="24"/>
      <c r="C77" s="89"/>
      <c r="D77" s="25">
        <v>100</v>
      </c>
      <c r="E77" s="26">
        <v>2.8</v>
      </c>
      <c r="F77" s="27">
        <v>4.4000000000000004</v>
      </c>
      <c r="G77" s="27">
        <v>6.3</v>
      </c>
      <c r="H77" s="27">
        <v>9.4</v>
      </c>
      <c r="I77" s="27">
        <v>17.3</v>
      </c>
      <c r="J77" s="27">
        <v>26.3</v>
      </c>
      <c r="K77" s="27">
        <v>31.6</v>
      </c>
      <c r="L77" s="27">
        <v>2</v>
      </c>
    </row>
    <row r="78" spans="2:12" ht="15" customHeight="1" x14ac:dyDescent="0.15">
      <c r="B78" s="24"/>
      <c r="C78" s="86" t="s">
        <v>90</v>
      </c>
      <c r="D78" s="14">
        <v>1623</v>
      </c>
      <c r="E78" s="15">
        <v>39</v>
      </c>
      <c r="F78" s="16">
        <v>76</v>
      </c>
      <c r="G78" s="16">
        <v>108</v>
      </c>
      <c r="H78" s="16">
        <v>155</v>
      </c>
      <c r="I78" s="16">
        <v>302</v>
      </c>
      <c r="J78" s="16">
        <v>385</v>
      </c>
      <c r="K78" s="16">
        <v>538</v>
      </c>
      <c r="L78" s="16">
        <v>20</v>
      </c>
    </row>
    <row r="79" spans="2:12" ht="15" customHeight="1" x14ac:dyDescent="0.15">
      <c r="B79" s="24"/>
      <c r="C79" s="89"/>
      <c r="D79" s="25">
        <v>100</v>
      </c>
      <c r="E79" s="26">
        <v>2.4</v>
      </c>
      <c r="F79" s="27">
        <v>4.7</v>
      </c>
      <c r="G79" s="27">
        <v>6.7</v>
      </c>
      <c r="H79" s="27">
        <v>9.6</v>
      </c>
      <c r="I79" s="27">
        <v>18.600000000000001</v>
      </c>
      <c r="J79" s="27">
        <v>23.7</v>
      </c>
      <c r="K79" s="27">
        <v>33.1</v>
      </c>
      <c r="L79" s="27">
        <v>1.2</v>
      </c>
    </row>
    <row r="80" spans="2:12" ht="15" customHeight="1" x14ac:dyDescent="0.15">
      <c r="B80" s="24"/>
      <c r="C80" s="86" t="s">
        <v>91</v>
      </c>
      <c r="D80" s="14">
        <v>1008</v>
      </c>
      <c r="E80" s="15">
        <v>26</v>
      </c>
      <c r="F80" s="16">
        <v>44</v>
      </c>
      <c r="G80" s="16">
        <v>81</v>
      </c>
      <c r="H80" s="16">
        <v>123</v>
      </c>
      <c r="I80" s="16">
        <v>141</v>
      </c>
      <c r="J80" s="16">
        <v>220</v>
      </c>
      <c r="K80" s="16">
        <v>354</v>
      </c>
      <c r="L80" s="16">
        <v>19</v>
      </c>
    </row>
    <row r="81" spans="2:12" ht="15" customHeight="1" x14ac:dyDescent="0.15">
      <c r="B81" s="24"/>
      <c r="C81" s="89"/>
      <c r="D81" s="25">
        <v>100</v>
      </c>
      <c r="E81" s="26">
        <v>2.6</v>
      </c>
      <c r="F81" s="27">
        <v>4.4000000000000004</v>
      </c>
      <c r="G81" s="27">
        <v>8</v>
      </c>
      <c r="H81" s="27">
        <v>12.2</v>
      </c>
      <c r="I81" s="27">
        <v>14</v>
      </c>
      <c r="J81" s="27">
        <v>21.8</v>
      </c>
      <c r="K81" s="27">
        <v>35.1</v>
      </c>
      <c r="L81" s="27">
        <v>1.9</v>
      </c>
    </row>
    <row r="82" spans="2:12" ht="15" customHeight="1" x14ac:dyDescent="0.15">
      <c r="B82" s="24"/>
      <c r="C82" s="86" t="s">
        <v>92</v>
      </c>
      <c r="D82" s="14">
        <v>602</v>
      </c>
      <c r="E82" s="15">
        <v>30</v>
      </c>
      <c r="F82" s="16">
        <v>38</v>
      </c>
      <c r="G82" s="16">
        <v>39</v>
      </c>
      <c r="H82" s="16">
        <v>68</v>
      </c>
      <c r="I82" s="16">
        <v>92</v>
      </c>
      <c r="J82" s="16">
        <v>126</v>
      </c>
      <c r="K82" s="16">
        <v>204</v>
      </c>
      <c r="L82" s="16">
        <v>5</v>
      </c>
    </row>
    <row r="83" spans="2:12" ht="15" customHeight="1" x14ac:dyDescent="0.15">
      <c r="B83" s="24"/>
      <c r="C83" s="86"/>
      <c r="D83" s="34">
        <v>100</v>
      </c>
      <c r="E83" s="35">
        <v>5</v>
      </c>
      <c r="F83" s="36">
        <v>6.3</v>
      </c>
      <c r="G83" s="36">
        <v>6.5</v>
      </c>
      <c r="H83" s="36">
        <v>11.3</v>
      </c>
      <c r="I83" s="36">
        <v>15.3</v>
      </c>
      <c r="J83" s="36">
        <v>20.9</v>
      </c>
      <c r="K83" s="36">
        <v>33.9</v>
      </c>
      <c r="L83" s="36">
        <v>0.8</v>
      </c>
    </row>
    <row r="84" spans="2:12" ht="15" customHeight="1" x14ac:dyDescent="0.15">
      <c r="B84" s="20" t="s">
        <v>93</v>
      </c>
      <c r="C84" s="87" t="s">
        <v>94</v>
      </c>
      <c r="D84" s="21">
        <v>3427</v>
      </c>
      <c r="E84" s="22">
        <v>105</v>
      </c>
      <c r="F84" s="23">
        <v>231</v>
      </c>
      <c r="G84" s="23">
        <v>328</v>
      </c>
      <c r="H84" s="23">
        <v>435</v>
      </c>
      <c r="I84" s="23">
        <v>737</v>
      </c>
      <c r="J84" s="23">
        <v>878</v>
      </c>
      <c r="K84" s="23">
        <v>626</v>
      </c>
      <c r="L84" s="23">
        <v>87</v>
      </c>
    </row>
    <row r="85" spans="2:12" ht="15" customHeight="1" x14ac:dyDescent="0.15">
      <c r="B85" s="24" t="s">
        <v>441</v>
      </c>
      <c r="C85" s="84"/>
      <c r="D85" s="25">
        <v>100</v>
      </c>
      <c r="E85" s="26">
        <v>3.1</v>
      </c>
      <c r="F85" s="27">
        <v>6.7</v>
      </c>
      <c r="G85" s="27">
        <v>9.6</v>
      </c>
      <c r="H85" s="27">
        <v>12.7</v>
      </c>
      <c r="I85" s="27">
        <v>21.5</v>
      </c>
      <c r="J85" s="27">
        <v>25.6</v>
      </c>
      <c r="K85" s="27">
        <v>18.3</v>
      </c>
      <c r="L85" s="27">
        <v>2.5</v>
      </c>
    </row>
    <row r="86" spans="2:12" ht="15" customHeight="1" x14ac:dyDescent="0.15">
      <c r="B86" s="24" t="s">
        <v>442</v>
      </c>
      <c r="C86" s="82" t="s">
        <v>443</v>
      </c>
      <c r="D86" s="14">
        <v>3344</v>
      </c>
      <c r="E86" s="15">
        <v>46</v>
      </c>
      <c r="F86" s="16">
        <v>114</v>
      </c>
      <c r="G86" s="16">
        <v>164</v>
      </c>
      <c r="H86" s="16">
        <v>289</v>
      </c>
      <c r="I86" s="16">
        <v>697</v>
      </c>
      <c r="J86" s="16">
        <v>1002</v>
      </c>
      <c r="K86" s="16">
        <v>960</v>
      </c>
      <c r="L86" s="16">
        <v>72</v>
      </c>
    </row>
    <row r="87" spans="2:12" ht="15" customHeight="1" x14ac:dyDescent="0.15">
      <c r="B87" s="24"/>
      <c r="C87" s="84"/>
      <c r="D87" s="25">
        <v>100</v>
      </c>
      <c r="E87" s="26">
        <v>1.4</v>
      </c>
      <c r="F87" s="27">
        <v>3.4</v>
      </c>
      <c r="G87" s="27">
        <v>4.9000000000000004</v>
      </c>
      <c r="H87" s="27">
        <v>8.6</v>
      </c>
      <c r="I87" s="27">
        <v>20.8</v>
      </c>
      <c r="J87" s="27">
        <v>30</v>
      </c>
      <c r="K87" s="27">
        <v>28.7</v>
      </c>
      <c r="L87" s="27">
        <v>2.2000000000000002</v>
      </c>
    </row>
    <row r="88" spans="2:12" ht="15" customHeight="1" x14ac:dyDescent="0.15">
      <c r="B88" s="24"/>
      <c r="C88" s="83" t="s">
        <v>444</v>
      </c>
      <c r="D88" s="29">
        <v>2063</v>
      </c>
      <c r="E88" s="30">
        <v>25</v>
      </c>
      <c r="F88" s="31">
        <v>53</v>
      </c>
      <c r="G88" s="31">
        <v>81</v>
      </c>
      <c r="H88" s="31">
        <v>178</v>
      </c>
      <c r="I88" s="31">
        <v>372</v>
      </c>
      <c r="J88" s="31">
        <v>668</v>
      </c>
      <c r="K88" s="31">
        <v>658</v>
      </c>
      <c r="L88" s="31">
        <v>28</v>
      </c>
    </row>
    <row r="89" spans="2:12" ht="15" customHeight="1" x14ac:dyDescent="0.15">
      <c r="B89" s="24"/>
      <c r="C89" s="84"/>
      <c r="D89" s="25">
        <v>100</v>
      </c>
      <c r="E89" s="26">
        <v>1.2</v>
      </c>
      <c r="F89" s="27">
        <v>2.6</v>
      </c>
      <c r="G89" s="27">
        <v>3.9</v>
      </c>
      <c r="H89" s="27">
        <v>8.6</v>
      </c>
      <c r="I89" s="27">
        <v>18</v>
      </c>
      <c r="J89" s="27">
        <v>32.4</v>
      </c>
      <c r="K89" s="27">
        <v>31.9</v>
      </c>
      <c r="L89" s="27">
        <v>1.4</v>
      </c>
    </row>
    <row r="90" spans="2:12" ht="15" customHeight="1" x14ac:dyDescent="0.15">
      <c r="B90" s="24"/>
      <c r="C90" s="82" t="s">
        <v>445</v>
      </c>
      <c r="D90" s="14">
        <v>3201</v>
      </c>
      <c r="E90" s="15">
        <v>38</v>
      </c>
      <c r="F90" s="16">
        <v>84</v>
      </c>
      <c r="G90" s="16">
        <v>126</v>
      </c>
      <c r="H90" s="16">
        <v>291</v>
      </c>
      <c r="I90" s="16">
        <v>634</v>
      </c>
      <c r="J90" s="16">
        <v>927</v>
      </c>
      <c r="K90" s="16">
        <v>1036</v>
      </c>
      <c r="L90" s="16">
        <v>65</v>
      </c>
    </row>
    <row r="91" spans="2:12" ht="15" customHeight="1" x14ac:dyDescent="0.15">
      <c r="B91" s="24"/>
      <c r="C91" s="84"/>
      <c r="D91" s="25">
        <v>100</v>
      </c>
      <c r="E91" s="26">
        <v>1.2</v>
      </c>
      <c r="F91" s="27">
        <v>2.6</v>
      </c>
      <c r="G91" s="27">
        <v>3.9</v>
      </c>
      <c r="H91" s="27">
        <v>9.1</v>
      </c>
      <c r="I91" s="27">
        <v>19.8</v>
      </c>
      <c r="J91" s="27">
        <v>29</v>
      </c>
      <c r="K91" s="27">
        <v>32.4</v>
      </c>
      <c r="L91" s="27">
        <v>2</v>
      </c>
    </row>
    <row r="92" spans="2:12" ht="15" customHeight="1" x14ac:dyDescent="0.15">
      <c r="B92" s="24"/>
      <c r="C92" s="82" t="s">
        <v>435</v>
      </c>
      <c r="D92" s="14">
        <v>1503</v>
      </c>
      <c r="E92" s="15">
        <v>17</v>
      </c>
      <c r="F92" s="16">
        <v>38</v>
      </c>
      <c r="G92" s="16">
        <v>72</v>
      </c>
      <c r="H92" s="16">
        <v>163</v>
      </c>
      <c r="I92" s="16">
        <v>226</v>
      </c>
      <c r="J92" s="16">
        <v>428</v>
      </c>
      <c r="K92" s="16">
        <v>539</v>
      </c>
      <c r="L92" s="16">
        <v>20</v>
      </c>
    </row>
    <row r="93" spans="2:12" ht="15" customHeight="1" x14ac:dyDescent="0.15">
      <c r="B93" s="24"/>
      <c r="C93" s="84"/>
      <c r="D93" s="25">
        <v>100</v>
      </c>
      <c r="E93" s="26">
        <v>1.1000000000000001</v>
      </c>
      <c r="F93" s="27">
        <v>2.5</v>
      </c>
      <c r="G93" s="27">
        <v>4.8</v>
      </c>
      <c r="H93" s="27">
        <v>10.8</v>
      </c>
      <c r="I93" s="27">
        <v>15</v>
      </c>
      <c r="J93" s="27">
        <v>28.5</v>
      </c>
      <c r="K93" s="27">
        <v>35.9</v>
      </c>
      <c r="L93" s="27">
        <v>1.3</v>
      </c>
    </row>
    <row r="94" spans="2:12" ht="15" customHeight="1" x14ac:dyDescent="0.15">
      <c r="B94" s="24"/>
      <c r="C94" s="82" t="s">
        <v>446</v>
      </c>
      <c r="D94" s="14">
        <v>330</v>
      </c>
      <c r="E94" s="15">
        <v>4</v>
      </c>
      <c r="F94" s="16">
        <v>6</v>
      </c>
      <c r="G94" s="16">
        <v>10</v>
      </c>
      <c r="H94" s="16">
        <v>22</v>
      </c>
      <c r="I94" s="16">
        <v>63</v>
      </c>
      <c r="J94" s="16">
        <v>79</v>
      </c>
      <c r="K94" s="16">
        <v>138</v>
      </c>
      <c r="L94" s="16">
        <v>8</v>
      </c>
    </row>
    <row r="95" spans="2:12" ht="15" customHeight="1" x14ac:dyDescent="0.15">
      <c r="B95" s="24"/>
      <c r="C95" s="82"/>
      <c r="D95" s="34">
        <v>100</v>
      </c>
      <c r="E95" s="35">
        <v>1.2</v>
      </c>
      <c r="F95" s="36">
        <v>1.8</v>
      </c>
      <c r="G95" s="36">
        <v>3</v>
      </c>
      <c r="H95" s="36">
        <v>6.7</v>
      </c>
      <c r="I95" s="36">
        <v>19.100000000000001</v>
      </c>
      <c r="J95" s="36">
        <v>23.9</v>
      </c>
      <c r="K95" s="36">
        <v>41.8</v>
      </c>
      <c r="L95" s="36">
        <v>2.4</v>
      </c>
    </row>
    <row r="96" spans="2:12" ht="15" customHeight="1" x14ac:dyDescent="0.15">
      <c r="B96" s="24"/>
      <c r="C96" s="83" t="s">
        <v>447</v>
      </c>
      <c r="D96" s="29">
        <v>359</v>
      </c>
      <c r="E96" s="30">
        <v>7</v>
      </c>
      <c r="F96" s="31">
        <v>17</v>
      </c>
      <c r="G96" s="31">
        <v>23</v>
      </c>
      <c r="H96" s="31">
        <v>34</v>
      </c>
      <c r="I96" s="31">
        <v>52</v>
      </c>
      <c r="J96" s="31">
        <v>103</v>
      </c>
      <c r="K96" s="31">
        <v>116</v>
      </c>
      <c r="L96" s="31">
        <v>7</v>
      </c>
    </row>
    <row r="97" spans="2:12" ht="15" customHeight="1" x14ac:dyDescent="0.15">
      <c r="B97" s="24"/>
      <c r="C97" s="84"/>
      <c r="D97" s="25">
        <v>100</v>
      </c>
      <c r="E97" s="26">
        <v>1.9</v>
      </c>
      <c r="F97" s="27">
        <v>4.7</v>
      </c>
      <c r="G97" s="27">
        <v>6.4</v>
      </c>
      <c r="H97" s="27">
        <v>9.5</v>
      </c>
      <c r="I97" s="27">
        <v>14.5</v>
      </c>
      <c r="J97" s="27">
        <v>28.7</v>
      </c>
      <c r="K97" s="27">
        <v>32.299999999999997</v>
      </c>
      <c r="L97" s="27">
        <v>1.9</v>
      </c>
    </row>
    <row r="98" spans="2:12" ht="15" customHeight="1" x14ac:dyDescent="0.15">
      <c r="B98" s="24"/>
      <c r="C98" s="82" t="s">
        <v>448</v>
      </c>
      <c r="D98" s="14">
        <v>47</v>
      </c>
      <c r="E98" s="15">
        <v>0</v>
      </c>
      <c r="F98" s="16">
        <v>3</v>
      </c>
      <c r="G98" s="16">
        <v>5</v>
      </c>
      <c r="H98" s="16">
        <v>7</v>
      </c>
      <c r="I98" s="16">
        <v>13</v>
      </c>
      <c r="J98" s="16">
        <v>7</v>
      </c>
      <c r="K98" s="16">
        <v>10</v>
      </c>
      <c r="L98" s="16">
        <v>2</v>
      </c>
    </row>
    <row r="99" spans="2:12" ht="15" customHeight="1" x14ac:dyDescent="0.15">
      <c r="B99" s="24"/>
      <c r="C99" s="84"/>
      <c r="D99" s="25">
        <v>100</v>
      </c>
      <c r="E99" s="26">
        <v>0</v>
      </c>
      <c r="F99" s="27">
        <v>6.4</v>
      </c>
      <c r="G99" s="27">
        <v>10.6</v>
      </c>
      <c r="H99" s="27">
        <v>14.9</v>
      </c>
      <c r="I99" s="27">
        <v>27.7</v>
      </c>
      <c r="J99" s="27">
        <v>14.9</v>
      </c>
      <c r="K99" s="27">
        <v>21.3</v>
      </c>
      <c r="L99" s="27">
        <v>4.3</v>
      </c>
    </row>
    <row r="100" spans="2:12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1</v>
      </c>
      <c r="G100" s="16">
        <v>1</v>
      </c>
      <c r="H100" s="16">
        <v>3</v>
      </c>
      <c r="I100" s="16">
        <v>15</v>
      </c>
      <c r="J100" s="16">
        <v>14</v>
      </c>
      <c r="K100" s="16">
        <v>18</v>
      </c>
      <c r="L100" s="16">
        <v>0</v>
      </c>
    </row>
    <row r="101" spans="2:12" ht="15" customHeight="1" x14ac:dyDescent="0.15">
      <c r="B101" s="28"/>
      <c r="C101" s="85"/>
      <c r="D101" s="17">
        <v>100</v>
      </c>
      <c r="E101" s="18">
        <v>0</v>
      </c>
      <c r="F101" s="19">
        <v>1.9</v>
      </c>
      <c r="G101" s="19">
        <v>1.9</v>
      </c>
      <c r="H101" s="19">
        <v>5.8</v>
      </c>
      <c r="I101" s="19">
        <v>28.8</v>
      </c>
      <c r="J101" s="19">
        <v>26.9</v>
      </c>
      <c r="K101" s="19">
        <v>34.6</v>
      </c>
      <c r="L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4840" priority="95" rank="1"/>
  </conditionalFormatting>
  <conditionalFormatting sqref="E11:L11">
    <cfRule type="top10" dxfId="4839" priority="96" rank="1"/>
  </conditionalFormatting>
  <conditionalFormatting sqref="E13:L13">
    <cfRule type="top10" dxfId="4838" priority="97" rank="1"/>
  </conditionalFormatting>
  <conditionalFormatting sqref="E15:L15">
    <cfRule type="top10" dxfId="4837" priority="98" rank="1"/>
  </conditionalFormatting>
  <conditionalFormatting sqref="E17:L17">
    <cfRule type="top10" dxfId="4836" priority="99" rank="1"/>
  </conditionalFormatting>
  <conditionalFormatting sqref="E19:L19">
    <cfRule type="top10" dxfId="4835" priority="100" rank="1"/>
  </conditionalFormatting>
  <conditionalFormatting sqref="E21:L21">
    <cfRule type="top10" dxfId="4834" priority="101" rank="1"/>
  </conditionalFormatting>
  <conditionalFormatting sqref="E23:L23">
    <cfRule type="top10" dxfId="4833" priority="102" rank="1"/>
  </conditionalFormatting>
  <conditionalFormatting sqref="E25:L25">
    <cfRule type="top10" dxfId="4832" priority="103" rank="1"/>
  </conditionalFormatting>
  <conditionalFormatting sqref="E27:L27">
    <cfRule type="top10" dxfId="4831" priority="104" rank="1"/>
  </conditionalFormatting>
  <conditionalFormatting sqref="E29:L29">
    <cfRule type="top10" dxfId="4830" priority="105" rank="1"/>
  </conditionalFormatting>
  <conditionalFormatting sqref="E31:L31">
    <cfRule type="top10" dxfId="4829" priority="106" rank="1"/>
  </conditionalFormatting>
  <conditionalFormatting sqref="E33:L33">
    <cfRule type="top10" dxfId="4828" priority="107" rank="1"/>
  </conditionalFormatting>
  <conditionalFormatting sqref="E35:L35">
    <cfRule type="top10" dxfId="4827" priority="108" rank="1"/>
  </conditionalFormatting>
  <conditionalFormatting sqref="E37:L37">
    <cfRule type="top10" dxfId="4826" priority="109" rank="1"/>
  </conditionalFormatting>
  <conditionalFormatting sqref="E39:L39">
    <cfRule type="top10" dxfId="4825" priority="110" rank="1"/>
  </conditionalFormatting>
  <conditionalFormatting sqref="E41:L41">
    <cfRule type="top10" dxfId="4824" priority="111" rank="1"/>
  </conditionalFormatting>
  <conditionalFormatting sqref="E43:L43">
    <cfRule type="top10" dxfId="4823" priority="112" rank="1"/>
  </conditionalFormatting>
  <conditionalFormatting sqref="E45:L45">
    <cfRule type="top10" dxfId="4822" priority="113" rank="1"/>
  </conditionalFormatting>
  <conditionalFormatting sqref="E47:L47">
    <cfRule type="top10" dxfId="4821" priority="114" rank="1"/>
  </conditionalFormatting>
  <conditionalFormatting sqref="E49:L49">
    <cfRule type="top10" dxfId="4820" priority="115" rank="1"/>
  </conditionalFormatting>
  <conditionalFormatting sqref="E51:L51">
    <cfRule type="top10" dxfId="4819" priority="116" rank="1"/>
  </conditionalFormatting>
  <conditionalFormatting sqref="E53:L53">
    <cfRule type="top10" dxfId="4818" priority="117" rank="1"/>
  </conditionalFormatting>
  <conditionalFormatting sqref="E55:L55">
    <cfRule type="top10" dxfId="4817" priority="118" rank="1"/>
  </conditionalFormatting>
  <conditionalFormatting sqref="E57:L57">
    <cfRule type="top10" dxfId="4816" priority="119" rank="1"/>
  </conditionalFormatting>
  <conditionalFormatting sqref="E59:L59">
    <cfRule type="top10" dxfId="4815" priority="120" rank="1"/>
  </conditionalFormatting>
  <conditionalFormatting sqref="E61:L61">
    <cfRule type="top10" dxfId="4814" priority="121" rank="1"/>
  </conditionalFormatting>
  <conditionalFormatting sqref="E63:L63">
    <cfRule type="top10" dxfId="4813" priority="122" rank="1"/>
  </conditionalFormatting>
  <conditionalFormatting sqref="E65:L65">
    <cfRule type="top10" dxfId="4812" priority="123" rank="1"/>
  </conditionalFormatting>
  <conditionalFormatting sqref="E67:L67">
    <cfRule type="top10" dxfId="4811" priority="124" rank="1"/>
  </conditionalFormatting>
  <conditionalFormatting sqref="E69:L69">
    <cfRule type="top10" dxfId="4810" priority="125" rank="1"/>
  </conditionalFormatting>
  <conditionalFormatting sqref="E71:L71">
    <cfRule type="top10" dxfId="4809" priority="126" rank="1"/>
  </conditionalFormatting>
  <conditionalFormatting sqref="E73:L73">
    <cfRule type="top10" dxfId="4808" priority="127" rank="1"/>
  </conditionalFormatting>
  <conditionalFormatting sqref="E75:L75">
    <cfRule type="top10" dxfId="4807" priority="128" rank="1"/>
  </conditionalFormatting>
  <conditionalFormatting sqref="E77:L77">
    <cfRule type="top10" dxfId="4806" priority="129" rank="1"/>
  </conditionalFormatting>
  <conditionalFormatting sqref="E79:L79">
    <cfRule type="top10" dxfId="4805" priority="130" rank="1"/>
  </conditionalFormatting>
  <conditionalFormatting sqref="E81:L81">
    <cfRule type="top10" dxfId="4804" priority="131" rank="1"/>
  </conditionalFormatting>
  <conditionalFormatting sqref="E83:L83">
    <cfRule type="top10" dxfId="4803" priority="132" rank="1"/>
  </conditionalFormatting>
  <conditionalFormatting sqref="E85:L85">
    <cfRule type="top10" dxfId="4802" priority="133" rank="1"/>
  </conditionalFormatting>
  <conditionalFormatting sqref="E87:L87">
    <cfRule type="top10" dxfId="4801" priority="134" rank="1"/>
  </conditionalFormatting>
  <conditionalFormatting sqref="E89:L89">
    <cfRule type="top10" dxfId="4800" priority="135" rank="1"/>
  </conditionalFormatting>
  <conditionalFormatting sqref="E91:L91">
    <cfRule type="top10" dxfId="4799" priority="136" rank="1"/>
  </conditionalFormatting>
  <conditionalFormatting sqref="E93:L93">
    <cfRule type="top10" dxfId="4798" priority="137" rank="1"/>
  </conditionalFormatting>
  <conditionalFormatting sqref="E95:L95">
    <cfRule type="top10" dxfId="4797" priority="138" rank="1"/>
  </conditionalFormatting>
  <conditionalFormatting sqref="E97:L97">
    <cfRule type="top10" dxfId="4796" priority="139" rank="1"/>
  </conditionalFormatting>
  <conditionalFormatting sqref="E99:L99">
    <cfRule type="top10" dxfId="4795" priority="140" rank="1"/>
  </conditionalFormatting>
  <conditionalFormatting sqref="E101:L101">
    <cfRule type="top10" dxfId="4794" priority="14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656</v>
      </c>
    </row>
    <row r="4" spans="2:24" x14ac:dyDescent="0.15">
      <c r="B4" s="1" t="s">
        <v>657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10111</v>
      </c>
      <c r="F8" s="16">
        <v>5189</v>
      </c>
      <c r="G8" s="16">
        <v>622</v>
      </c>
    </row>
    <row r="9" spans="2:24" ht="15" customHeight="1" x14ac:dyDescent="0.15">
      <c r="B9" s="93"/>
      <c r="C9" s="91"/>
      <c r="D9" s="17">
        <v>100</v>
      </c>
      <c r="E9" s="18">
        <v>63.5</v>
      </c>
      <c r="F9" s="19">
        <v>32.6</v>
      </c>
      <c r="G9" s="19">
        <v>3.9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2930</v>
      </c>
      <c r="F10" s="23">
        <v>1818</v>
      </c>
      <c r="G10" s="23">
        <v>197</v>
      </c>
    </row>
    <row r="11" spans="2:24" ht="15" customHeight="1" x14ac:dyDescent="0.15">
      <c r="B11" s="24"/>
      <c r="C11" s="89"/>
      <c r="D11" s="25">
        <v>100</v>
      </c>
      <c r="E11" s="26">
        <v>59.3</v>
      </c>
      <c r="F11" s="27">
        <v>36.799999999999997</v>
      </c>
      <c r="G11" s="27">
        <v>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7094</v>
      </c>
      <c r="F12" s="16">
        <v>3333</v>
      </c>
      <c r="G12" s="16">
        <v>415</v>
      </c>
    </row>
    <row r="13" spans="2:24" ht="15" customHeight="1" x14ac:dyDescent="0.15">
      <c r="B13" s="28"/>
      <c r="C13" s="91"/>
      <c r="D13" s="17">
        <v>100</v>
      </c>
      <c r="E13" s="18">
        <v>65.400000000000006</v>
      </c>
      <c r="F13" s="19">
        <v>30.7</v>
      </c>
      <c r="G13" s="19">
        <v>3.8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124</v>
      </c>
      <c r="F14" s="23">
        <v>208</v>
      </c>
      <c r="G14" s="23">
        <v>21</v>
      </c>
    </row>
    <row r="15" spans="2:24" ht="15" customHeight="1" x14ac:dyDescent="0.15">
      <c r="B15" s="24"/>
      <c r="C15" s="84"/>
      <c r="D15" s="25">
        <v>100</v>
      </c>
      <c r="E15" s="26">
        <v>35.1</v>
      </c>
      <c r="F15" s="27">
        <v>58.9</v>
      </c>
      <c r="G15" s="27">
        <v>5.9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253</v>
      </c>
      <c r="F16" s="31">
        <v>342</v>
      </c>
      <c r="G16" s="31">
        <v>25</v>
      </c>
    </row>
    <row r="17" spans="2:7" ht="15" customHeight="1" x14ac:dyDescent="0.15">
      <c r="B17" s="24"/>
      <c r="C17" s="84"/>
      <c r="D17" s="25">
        <v>100</v>
      </c>
      <c r="E17" s="26">
        <v>40.799999999999997</v>
      </c>
      <c r="F17" s="27">
        <v>55.2</v>
      </c>
      <c r="G17" s="27">
        <v>4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404</v>
      </c>
      <c r="F18" s="16">
        <v>472</v>
      </c>
      <c r="G18" s="16">
        <v>46</v>
      </c>
    </row>
    <row r="19" spans="2:7" ht="15" customHeight="1" x14ac:dyDescent="0.15">
      <c r="B19" s="24"/>
      <c r="C19" s="84"/>
      <c r="D19" s="25">
        <v>100</v>
      </c>
      <c r="E19" s="26">
        <v>43.8</v>
      </c>
      <c r="F19" s="27">
        <v>51.2</v>
      </c>
      <c r="G19" s="27">
        <v>5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946</v>
      </c>
      <c r="F20" s="16">
        <v>613</v>
      </c>
      <c r="G20" s="16">
        <v>57</v>
      </c>
    </row>
    <row r="21" spans="2:7" ht="15" customHeight="1" x14ac:dyDescent="0.15">
      <c r="B21" s="24"/>
      <c r="C21" s="84"/>
      <c r="D21" s="25">
        <v>100</v>
      </c>
      <c r="E21" s="26">
        <v>58.5</v>
      </c>
      <c r="F21" s="27">
        <v>37.9</v>
      </c>
      <c r="G21" s="27">
        <v>3.5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2003</v>
      </c>
      <c r="F22" s="16">
        <v>1033</v>
      </c>
      <c r="G22" s="16">
        <v>104</v>
      </c>
    </row>
    <row r="23" spans="2:7" ht="15" customHeight="1" x14ac:dyDescent="0.15">
      <c r="B23" s="24"/>
      <c r="C23" s="84"/>
      <c r="D23" s="25">
        <v>100</v>
      </c>
      <c r="E23" s="26">
        <v>63.8</v>
      </c>
      <c r="F23" s="27">
        <v>32.9</v>
      </c>
      <c r="G23" s="27">
        <v>3.3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3033</v>
      </c>
      <c r="F24" s="16">
        <v>1313</v>
      </c>
      <c r="G24" s="16">
        <v>160</v>
      </c>
    </row>
    <row r="25" spans="2:7" ht="15" customHeight="1" x14ac:dyDescent="0.15">
      <c r="B25" s="24"/>
      <c r="C25" s="84"/>
      <c r="D25" s="25">
        <v>100</v>
      </c>
      <c r="E25" s="26">
        <v>67.3</v>
      </c>
      <c r="F25" s="27">
        <v>29.1</v>
      </c>
      <c r="G25" s="27">
        <v>3.6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3155</v>
      </c>
      <c r="F26" s="16">
        <v>1087</v>
      </c>
      <c r="G26" s="16">
        <v>196</v>
      </c>
    </row>
    <row r="27" spans="2:7" ht="15" customHeight="1" x14ac:dyDescent="0.15">
      <c r="B27" s="28"/>
      <c r="C27" s="85"/>
      <c r="D27" s="17">
        <v>100</v>
      </c>
      <c r="E27" s="18">
        <v>71.099999999999994</v>
      </c>
      <c r="F27" s="19">
        <v>24.5</v>
      </c>
      <c r="G27" s="19">
        <v>4.4000000000000004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3544</v>
      </c>
      <c r="F28" s="16">
        <v>1986</v>
      </c>
      <c r="G28" s="16">
        <v>136</v>
      </c>
    </row>
    <row r="29" spans="2:7" ht="15" customHeight="1" x14ac:dyDescent="0.15">
      <c r="B29" s="24"/>
      <c r="C29" s="84"/>
      <c r="D29" s="25">
        <v>100</v>
      </c>
      <c r="E29" s="26">
        <v>62.5</v>
      </c>
      <c r="F29" s="27">
        <v>35.1</v>
      </c>
      <c r="G29" s="27">
        <v>2.4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2456</v>
      </c>
      <c r="F30" s="16">
        <v>1371</v>
      </c>
      <c r="G30" s="16">
        <v>97</v>
      </c>
    </row>
    <row r="31" spans="2:7" ht="15" customHeight="1" x14ac:dyDescent="0.15">
      <c r="B31" s="24"/>
      <c r="C31" s="84"/>
      <c r="D31" s="25">
        <v>100</v>
      </c>
      <c r="E31" s="26">
        <v>62.6</v>
      </c>
      <c r="F31" s="27">
        <v>34.9</v>
      </c>
      <c r="G31" s="27">
        <v>2.5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153</v>
      </c>
      <c r="F32" s="31">
        <v>146</v>
      </c>
      <c r="G32" s="31">
        <v>7</v>
      </c>
    </row>
    <row r="33" spans="2:7" ht="15" customHeight="1" x14ac:dyDescent="0.15">
      <c r="B33" s="24"/>
      <c r="C33" s="84"/>
      <c r="D33" s="25">
        <v>100</v>
      </c>
      <c r="E33" s="26">
        <v>50</v>
      </c>
      <c r="F33" s="27">
        <v>47.7</v>
      </c>
      <c r="G33" s="27">
        <v>2.2999999999999998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2103</v>
      </c>
      <c r="F34" s="16">
        <v>862</v>
      </c>
      <c r="G34" s="16">
        <v>77</v>
      </c>
    </row>
    <row r="35" spans="2:7" ht="15" customHeight="1" x14ac:dyDescent="0.15">
      <c r="B35" s="24"/>
      <c r="C35" s="84"/>
      <c r="D35" s="25">
        <v>100</v>
      </c>
      <c r="E35" s="26">
        <v>69.099999999999994</v>
      </c>
      <c r="F35" s="27">
        <v>28.3</v>
      </c>
      <c r="G35" s="27">
        <v>2.5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1619</v>
      </c>
      <c r="F36" s="16">
        <v>717</v>
      </c>
      <c r="G36" s="16">
        <v>73</v>
      </c>
    </row>
    <row r="37" spans="2:7" ht="15" customHeight="1" x14ac:dyDescent="0.15">
      <c r="B37" s="33"/>
      <c r="C37" s="82"/>
      <c r="D37" s="34">
        <v>100</v>
      </c>
      <c r="E37" s="35">
        <v>67.2</v>
      </c>
      <c r="F37" s="36">
        <v>29.8</v>
      </c>
      <c r="G37" s="36">
        <v>3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620</v>
      </c>
      <c r="F38" s="23">
        <v>606</v>
      </c>
      <c r="G38" s="23">
        <v>32</v>
      </c>
    </row>
    <row r="39" spans="2:7" ht="15" customHeight="1" x14ac:dyDescent="0.15">
      <c r="B39" s="24"/>
      <c r="C39" s="89"/>
      <c r="D39" s="25">
        <v>100</v>
      </c>
      <c r="E39" s="26">
        <v>49.3</v>
      </c>
      <c r="F39" s="27">
        <v>48.2</v>
      </c>
      <c r="G39" s="27">
        <v>2.5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822</v>
      </c>
      <c r="F40" s="16">
        <v>498</v>
      </c>
      <c r="G40" s="16">
        <v>39</v>
      </c>
    </row>
    <row r="41" spans="2:7" ht="15" customHeight="1" x14ac:dyDescent="0.15">
      <c r="B41" s="24"/>
      <c r="C41" s="89"/>
      <c r="D41" s="25">
        <v>100</v>
      </c>
      <c r="E41" s="26">
        <v>60.5</v>
      </c>
      <c r="F41" s="27">
        <v>36.6</v>
      </c>
      <c r="G41" s="27">
        <v>2.9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8414</v>
      </c>
      <c r="F42" s="16">
        <v>3922</v>
      </c>
      <c r="G42" s="16">
        <v>300</v>
      </c>
    </row>
    <row r="43" spans="2:7" ht="15" customHeight="1" x14ac:dyDescent="0.15">
      <c r="B43" s="28"/>
      <c r="C43" s="91"/>
      <c r="D43" s="17">
        <v>100</v>
      </c>
      <c r="E43" s="18">
        <v>66.599999999999994</v>
      </c>
      <c r="F43" s="19">
        <v>31</v>
      </c>
      <c r="G43" s="19">
        <v>2.4</v>
      </c>
    </row>
    <row r="44" spans="2:7" ht="15" customHeight="1" x14ac:dyDescent="0.15">
      <c r="B44" s="20" t="s">
        <v>70</v>
      </c>
      <c r="C44" s="88" t="s">
        <v>467</v>
      </c>
      <c r="D44" s="21">
        <v>567</v>
      </c>
      <c r="E44" s="22">
        <v>320</v>
      </c>
      <c r="F44" s="23">
        <v>236</v>
      </c>
      <c r="G44" s="23">
        <v>11</v>
      </c>
    </row>
    <row r="45" spans="2:7" ht="15" customHeight="1" x14ac:dyDescent="0.15">
      <c r="B45" s="24"/>
      <c r="C45" s="89"/>
      <c r="D45" s="25">
        <v>100</v>
      </c>
      <c r="E45" s="26">
        <v>56.4</v>
      </c>
      <c r="F45" s="27">
        <v>41.6</v>
      </c>
      <c r="G45" s="27">
        <v>1.9</v>
      </c>
    </row>
    <row r="46" spans="2:7" ht="15" customHeight="1" x14ac:dyDescent="0.15">
      <c r="B46" s="24"/>
      <c r="C46" s="86" t="s">
        <v>449</v>
      </c>
      <c r="D46" s="14">
        <v>8280</v>
      </c>
      <c r="E46" s="15">
        <v>5192</v>
      </c>
      <c r="F46" s="16">
        <v>2913</v>
      </c>
      <c r="G46" s="16">
        <v>175</v>
      </c>
    </row>
    <row r="47" spans="2:7" ht="15" customHeight="1" x14ac:dyDescent="0.15">
      <c r="B47" s="24"/>
      <c r="C47" s="89"/>
      <c r="D47" s="25">
        <v>100</v>
      </c>
      <c r="E47" s="26">
        <v>62.7</v>
      </c>
      <c r="F47" s="27">
        <v>35.200000000000003</v>
      </c>
      <c r="G47" s="27">
        <v>2.1</v>
      </c>
    </row>
    <row r="48" spans="2:7" ht="15" customHeight="1" x14ac:dyDescent="0.15">
      <c r="B48" s="24"/>
      <c r="C48" s="86" t="s">
        <v>428</v>
      </c>
      <c r="D48" s="14">
        <v>4863</v>
      </c>
      <c r="E48" s="15">
        <v>3256</v>
      </c>
      <c r="F48" s="16">
        <v>1516</v>
      </c>
      <c r="G48" s="16">
        <v>91</v>
      </c>
    </row>
    <row r="49" spans="2:7" ht="15" customHeight="1" x14ac:dyDescent="0.15">
      <c r="B49" s="24"/>
      <c r="C49" s="89"/>
      <c r="D49" s="25">
        <v>100</v>
      </c>
      <c r="E49" s="26">
        <v>67</v>
      </c>
      <c r="F49" s="27">
        <v>31.2</v>
      </c>
      <c r="G49" s="27">
        <v>1.9</v>
      </c>
    </row>
    <row r="50" spans="2:7" ht="15" customHeight="1" x14ac:dyDescent="0.15">
      <c r="B50" s="24"/>
      <c r="C50" s="86" t="s">
        <v>461</v>
      </c>
      <c r="D50" s="14">
        <v>1583</v>
      </c>
      <c r="E50" s="15">
        <v>1118</v>
      </c>
      <c r="F50" s="16">
        <v>413</v>
      </c>
      <c r="G50" s="16">
        <v>52</v>
      </c>
    </row>
    <row r="51" spans="2:7" ht="15" customHeight="1" x14ac:dyDescent="0.15">
      <c r="B51" s="28"/>
      <c r="C51" s="91"/>
      <c r="D51" s="17">
        <v>100</v>
      </c>
      <c r="E51" s="18">
        <v>70.599999999999994</v>
      </c>
      <c r="F51" s="19">
        <v>26.1</v>
      </c>
      <c r="G51" s="19">
        <v>3.3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1753</v>
      </c>
      <c r="F52" s="23">
        <v>1023</v>
      </c>
      <c r="G52" s="23">
        <v>205</v>
      </c>
    </row>
    <row r="53" spans="2:7" ht="15" customHeight="1" x14ac:dyDescent="0.15">
      <c r="B53" s="24"/>
      <c r="C53" s="84"/>
      <c r="D53" s="25">
        <v>100</v>
      </c>
      <c r="E53" s="26">
        <v>58.8</v>
      </c>
      <c r="F53" s="27">
        <v>34.299999999999997</v>
      </c>
      <c r="G53" s="27">
        <v>6.9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1300</v>
      </c>
      <c r="F54" s="31">
        <v>624</v>
      </c>
      <c r="G54" s="31">
        <v>22</v>
      </c>
    </row>
    <row r="55" spans="2:7" ht="15" customHeight="1" x14ac:dyDescent="0.15">
      <c r="B55" s="24"/>
      <c r="C55" s="84"/>
      <c r="D55" s="25">
        <v>100</v>
      </c>
      <c r="E55" s="26">
        <v>66.8</v>
      </c>
      <c r="F55" s="27">
        <v>32.1</v>
      </c>
      <c r="G55" s="27">
        <v>1.1000000000000001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569</v>
      </c>
      <c r="F56" s="16">
        <v>256</v>
      </c>
      <c r="G56" s="16">
        <v>29</v>
      </c>
    </row>
    <row r="57" spans="2:7" ht="15" customHeight="1" x14ac:dyDescent="0.15">
      <c r="B57" s="24"/>
      <c r="C57" s="84"/>
      <c r="D57" s="25">
        <v>100</v>
      </c>
      <c r="E57" s="26">
        <v>66.599999999999994</v>
      </c>
      <c r="F57" s="27">
        <v>30</v>
      </c>
      <c r="G57" s="27">
        <v>3.4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846</v>
      </c>
      <c r="F58" s="16">
        <v>417</v>
      </c>
      <c r="G58" s="16">
        <v>48</v>
      </c>
    </row>
    <row r="59" spans="2:7" ht="15" customHeight="1" x14ac:dyDescent="0.15">
      <c r="B59" s="24"/>
      <c r="C59" s="84"/>
      <c r="D59" s="25">
        <v>100</v>
      </c>
      <c r="E59" s="26">
        <v>64.5</v>
      </c>
      <c r="F59" s="27">
        <v>31.8</v>
      </c>
      <c r="G59" s="27">
        <v>3.7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1136</v>
      </c>
      <c r="F60" s="16">
        <v>536</v>
      </c>
      <c r="G60" s="16">
        <v>111</v>
      </c>
    </row>
    <row r="61" spans="2:7" ht="15" customHeight="1" x14ac:dyDescent="0.15">
      <c r="B61" s="24"/>
      <c r="C61" s="84"/>
      <c r="D61" s="25">
        <v>100</v>
      </c>
      <c r="E61" s="26">
        <v>63.7</v>
      </c>
      <c r="F61" s="27">
        <v>30.1</v>
      </c>
      <c r="G61" s="27">
        <v>6.2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741</v>
      </c>
      <c r="F62" s="16">
        <v>464</v>
      </c>
      <c r="G62" s="16">
        <v>29</v>
      </c>
    </row>
    <row r="63" spans="2:7" ht="15" customHeight="1" x14ac:dyDescent="0.15">
      <c r="B63" s="24"/>
      <c r="C63" s="84"/>
      <c r="D63" s="25">
        <v>100</v>
      </c>
      <c r="E63" s="26">
        <v>60</v>
      </c>
      <c r="F63" s="27">
        <v>37.6</v>
      </c>
      <c r="G63" s="27">
        <v>2.4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1361</v>
      </c>
      <c r="F64" s="16">
        <v>828</v>
      </c>
      <c r="G64" s="16">
        <v>64</v>
      </c>
    </row>
    <row r="65" spans="2:7" ht="15" customHeight="1" x14ac:dyDescent="0.15">
      <c r="B65" s="24"/>
      <c r="C65" s="84"/>
      <c r="D65" s="25">
        <v>100</v>
      </c>
      <c r="E65" s="26">
        <v>60.4</v>
      </c>
      <c r="F65" s="27">
        <v>36.799999999999997</v>
      </c>
      <c r="G65" s="27">
        <v>2.8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824</v>
      </c>
      <c r="F66" s="16">
        <v>349</v>
      </c>
      <c r="G66" s="16">
        <v>36</v>
      </c>
    </row>
    <row r="67" spans="2:7" ht="15" customHeight="1" x14ac:dyDescent="0.15">
      <c r="B67" s="24"/>
      <c r="C67" s="84"/>
      <c r="D67" s="25">
        <v>100</v>
      </c>
      <c r="E67" s="26">
        <v>68.2</v>
      </c>
      <c r="F67" s="27">
        <v>28.9</v>
      </c>
      <c r="G67" s="27">
        <v>3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1581</v>
      </c>
      <c r="F68" s="16">
        <v>692</v>
      </c>
      <c r="G68" s="16">
        <v>78</v>
      </c>
    </row>
    <row r="69" spans="2:7" ht="15" customHeight="1" x14ac:dyDescent="0.15">
      <c r="B69" s="28"/>
      <c r="C69" s="85"/>
      <c r="D69" s="17">
        <v>100</v>
      </c>
      <c r="E69" s="18">
        <v>67.2</v>
      </c>
      <c r="F69" s="19">
        <v>29.4</v>
      </c>
      <c r="G69" s="19">
        <v>3.3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1482</v>
      </c>
      <c r="F70" s="23">
        <v>1195</v>
      </c>
      <c r="G70" s="23">
        <v>73</v>
      </c>
    </row>
    <row r="71" spans="2:7" ht="15" customHeight="1" x14ac:dyDescent="0.15">
      <c r="B71" s="24"/>
      <c r="C71" s="89"/>
      <c r="D71" s="25">
        <v>100</v>
      </c>
      <c r="E71" s="26">
        <v>53.9</v>
      </c>
      <c r="F71" s="27">
        <v>43.5</v>
      </c>
      <c r="G71" s="27">
        <v>2.7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1524</v>
      </c>
      <c r="F72" s="16">
        <v>1407</v>
      </c>
      <c r="G72" s="16">
        <v>69</v>
      </c>
    </row>
    <row r="73" spans="2:7" ht="15" customHeight="1" x14ac:dyDescent="0.15">
      <c r="B73" s="24"/>
      <c r="C73" s="89"/>
      <c r="D73" s="25">
        <v>100</v>
      </c>
      <c r="E73" s="26">
        <v>50.8</v>
      </c>
      <c r="F73" s="27">
        <v>46.9</v>
      </c>
      <c r="G73" s="27">
        <v>2.2999999999999998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2796</v>
      </c>
      <c r="F74" s="16">
        <v>928</v>
      </c>
      <c r="G74" s="16">
        <v>117</v>
      </c>
    </row>
    <row r="75" spans="2:7" ht="15" customHeight="1" x14ac:dyDescent="0.15">
      <c r="B75" s="24"/>
      <c r="C75" s="89"/>
      <c r="D75" s="25">
        <v>100</v>
      </c>
      <c r="E75" s="26">
        <v>72.8</v>
      </c>
      <c r="F75" s="27">
        <v>24.2</v>
      </c>
      <c r="G75" s="27">
        <v>3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1938</v>
      </c>
      <c r="F76" s="16">
        <v>798</v>
      </c>
      <c r="G76" s="16">
        <v>81</v>
      </c>
    </row>
    <row r="77" spans="2:7" ht="15" customHeight="1" x14ac:dyDescent="0.15">
      <c r="B77" s="24"/>
      <c r="C77" s="89"/>
      <c r="D77" s="25">
        <v>100</v>
      </c>
      <c r="E77" s="26">
        <v>68.8</v>
      </c>
      <c r="F77" s="27">
        <v>28.3</v>
      </c>
      <c r="G77" s="27">
        <v>2.9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1139</v>
      </c>
      <c r="F78" s="16">
        <v>408</v>
      </c>
      <c r="G78" s="16">
        <v>76</v>
      </c>
    </row>
    <row r="79" spans="2:7" ht="15" customHeight="1" x14ac:dyDescent="0.15">
      <c r="B79" s="24"/>
      <c r="C79" s="89"/>
      <c r="D79" s="25">
        <v>100</v>
      </c>
      <c r="E79" s="26">
        <v>70.2</v>
      </c>
      <c r="F79" s="27">
        <v>25.1</v>
      </c>
      <c r="G79" s="27">
        <v>4.7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690</v>
      </c>
      <c r="F80" s="16">
        <v>231</v>
      </c>
      <c r="G80" s="16">
        <v>87</v>
      </c>
    </row>
    <row r="81" spans="2:7" ht="15" customHeight="1" x14ac:dyDescent="0.15">
      <c r="B81" s="24"/>
      <c r="C81" s="89"/>
      <c r="D81" s="25">
        <v>100</v>
      </c>
      <c r="E81" s="26">
        <v>68.5</v>
      </c>
      <c r="F81" s="27">
        <v>22.9</v>
      </c>
      <c r="G81" s="27">
        <v>8.6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376</v>
      </c>
      <c r="F82" s="16">
        <v>123</v>
      </c>
      <c r="G82" s="16">
        <v>103</v>
      </c>
    </row>
    <row r="83" spans="2:7" ht="15" customHeight="1" x14ac:dyDescent="0.15">
      <c r="B83" s="24"/>
      <c r="C83" s="86"/>
      <c r="D83" s="34">
        <v>100</v>
      </c>
      <c r="E83" s="35">
        <v>62.5</v>
      </c>
      <c r="F83" s="36">
        <v>20.399999999999999</v>
      </c>
      <c r="G83" s="36">
        <v>17.100000000000001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1498</v>
      </c>
      <c r="F84" s="23">
        <v>1850</v>
      </c>
      <c r="G84" s="23">
        <v>79</v>
      </c>
    </row>
    <row r="85" spans="2:7" ht="15" customHeight="1" x14ac:dyDescent="0.15">
      <c r="B85" s="24" t="s">
        <v>107</v>
      </c>
      <c r="C85" s="84"/>
      <c r="D85" s="25">
        <v>100</v>
      </c>
      <c r="E85" s="26">
        <v>43.7</v>
      </c>
      <c r="F85" s="27">
        <v>54</v>
      </c>
      <c r="G85" s="27">
        <v>2.2999999999999998</v>
      </c>
    </row>
    <row r="86" spans="2:7" ht="15" customHeight="1" x14ac:dyDescent="0.15">
      <c r="B86" s="24" t="s">
        <v>110</v>
      </c>
      <c r="C86" s="82" t="s">
        <v>497</v>
      </c>
      <c r="D86" s="14">
        <v>3344</v>
      </c>
      <c r="E86" s="15">
        <v>1939</v>
      </c>
      <c r="F86" s="16">
        <v>1339</v>
      </c>
      <c r="G86" s="16">
        <v>66</v>
      </c>
    </row>
    <row r="87" spans="2:7" ht="15" customHeight="1" x14ac:dyDescent="0.15">
      <c r="B87" s="24"/>
      <c r="C87" s="84"/>
      <c r="D87" s="25">
        <v>100</v>
      </c>
      <c r="E87" s="26">
        <v>58</v>
      </c>
      <c r="F87" s="27">
        <v>40</v>
      </c>
      <c r="G87" s="27">
        <v>2</v>
      </c>
    </row>
    <row r="88" spans="2:7" ht="15" customHeight="1" x14ac:dyDescent="0.15">
      <c r="B88" s="24"/>
      <c r="C88" s="83" t="s">
        <v>509</v>
      </c>
      <c r="D88" s="29">
        <v>2063</v>
      </c>
      <c r="E88" s="30">
        <v>1453</v>
      </c>
      <c r="F88" s="31">
        <v>549</v>
      </c>
      <c r="G88" s="31">
        <v>61</v>
      </c>
    </row>
    <row r="89" spans="2:7" ht="15" customHeight="1" x14ac:dyDescent="0.15">
      <c r="B89" s="24"/>
      <c r="C89" s="84"/>
      <c r="D89" s="25">
        <v>100</v>
      </c>
      <c r="E89" s="26">
        <v>70.400000000000006</v>
      </c>
      <c r="F89" s="27">
        <v>26.6</v>
      </c>
      <c r="G89" s="27">
        <v>3</v>
      </c>
    </row>
    <row r="90" spans="2:7" ht="15" customHeight="1" x14ac:dyDescent="0.15">
      <c r="B90" s="24"/>
      <c r="C90" s="82" t="s">
        <v>534</v>
      </c>
      <c r="D90" s="14">
        <v>3201</v>
      </c>
      <c r="E90" s="15">
        <v>2505</v>
      </c>
      <c r="F90" s="16">
        <v>600</v>
      </c>
      <c r="G90" s="16">
        <v>96</v>
      </c>
    </row>
    <row r="91" spans="2:7" ht="15" customHeight="1" x14ac:dyDescent="0.15">
      <c r="B91" s="24"/>
      <c r="C91" s="84"/>
      <c r="D91" s="25">
        <v>100</v>
      </c>
      <c r="E91" s="26">
        <v>78.3</v>
      </c>
      <c r="F91" s="27">
        <v>18.7</v>
      </c>
      <c r="G91" s="27">
        <v>3</v>
      </c>
    </row>
    <row r="92" spans="2:7" ht="15" customHeight="1" x14ac:dyDescent="0.15">
      <c r="B92" s="24"/>
      <c r="C92" s="82" t="s">
        <v>488</v>
      </c>
      <c r="D92" s="14">
        <v>1503</v>
      </c>
      <c r="E92" s="15">
        <v>1237</v>
      </c>
      <c r="F92" s="16">
        <v>193</v>
      </c>
      <c r="G92" s="16">
        <v>73</v>
      </c>
    </row>
    <row r="93" spans="2:7" ht="15" customHeight="1" x14ac:dyDescent="0.15">
      <c r="B93" s="24"/>
      <c r="C93" s="84"/>
      <c r="D93" s="25">
        <v>100</v>
      </c>
      <c r="E93" s="26">
        <v>82.3</v>
      </c>
      <c r="F93" s="27">
        <v>12.8</v>
      </c>
      <c r="G93" s="27">
        <v>4.9000000000000004</v>
      </c>
    </row>
    <row r="94" spans="2:7" ht="15" customHeight="1" x14ac:dyDescent="0.15">
      <c r="B94" s="24"/>
      <c r="C94" s="82" t="s">
        <v>446</v>
      </c>
      <c r="D94" s="14">
        <v>330</v>
      </c>
      <c r="E94" s="15">
        <v>272</v>
      </c>
      <c r="F94" s="16">
        <v>41</v>
      </c>
      <c r="G94" s="16">
        <v>17</v>
      </c>
    </row>
    <row r="95" spans="2:7" ht="15" customHeight="1" x14ac:dyDescent="0.15">
      <c r="B95" s="24"/>
      <c r="C95" s="82"/>
      <c r="D95" s="34">
        <v>100</v>
      </c>
      <c r="E95" s="35">
        <v>82.4</v>
      </c>
      <c r="F95" s="36">
        <v>12.4</v>
      </c>
      <c r="G95" s="36">
        <v>5.2</v>
      </c>
    </row>
    <row r="96" spans="2:7" ht="15" customHeight="1" x14ac:dyDescent="0.15">
      <c r="B96" s="24"/>
      <c r="C96" s="83" t="s">
        <v>465</v>
      </c>
      <c r="D96" s="29">
        <v>359</v>
      </c>
      <c r="E96" s="30">
        <v>265</v>
      </c>
      <c r="F96" s="31">
        <v>52</v>
      </c>
      <c r="G96" s="31">
        <v>42</v>
      </c>
    </row>
    <row r="97" spans="2:7" ht="15" customHeight="1" x14ac:dyDescent="0.15">
      <c r="B97" s="24"/>
      <c r="C97" s="84"/>
      <c r="D97" s="25">
        <v>100</v>
      </c>
      <c r="E97" s="26">
        <v>73.8</v>
      </c>
      <c r="F97" s="27">
        <v>14.5</v>
      </c>
      <c r="G97" s="27">
        <v>11.7</v>
      </c>
    </row>
    <row r="98" spans="2:7" ht="15" customHeight="1" x14ac:dyDescent="0.15">
      <c r="B98" s="24"/>
      <c r="C98" s="82" t="s">
        <v>109</v>
      </c>
      <c r="D98" s="14">
        <v>47</v>
      </c>
      <c r="E98" s="15">
        <v>33</v>
      </c>
      <c r="F98" s="16">
        <v>8</v>
      </c>
      <c r="G98" s="16">
        <v>6</v>
      </c>
    </row>
    <row r="99" spans="2:7" ht="15" customHeight="1" x14ac:dyDescent="0.15">
      <c r="B99" s="24"/>
      <c r="C99" s="84"/>
      <c r="D99" s="25">
        <v>100</v>
      </c>
      <c r="E99" s="26">
        <v>70.2</v>
      </c>
      <c r="F99" s="27">
        <v>17</v>
      </c>
      <c r="G99" s="27">
        <v>12.8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38</v>
      </c>
      <c r="F100" s="16">
        <v>14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73.099999999999994</v>
      </c>
      <c r="F101" s="19">
        <v>26.9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571" priority="1364" rank="1"/>
  </conditionalFormatting>
  <conditionalFormatting sqref="E11:G11">
    <cfRule type="top10" dxfId="3570" priority="1365" rank="1"/>
  </conditionalFormatting>
  <conditionalFormatting sqref="E13:G13">
    <cfRule type="top10" dxfId="3569" priority="1366" rank="1"/>
  </conditionalFormatting>
  <conditionalFormatting sqref="E15:G15">
    <cfRule type="top10" dxfId="3568" priority="1367" rank="1"/>
  </conditionalFormatting>
  <conditionalFormatting sqref="E17:G17">
    <cfRule type="top10" dxfId="3567" priority="1368" rank="1"/>
  </conditionalFormatting>
  <conditionalFormatting sqref="E19:G19">
    <cfRule type="top10" dxfId="3566" priority="1369" rank="1"/>
  </conditionalFormatting>
  <conditionalFormatting sqref="E21:G21">
    <cfRule type="top10" dxfId="3565" priority="1370" rank="1"/>
  </conditionalFormatting>
  <conditionalFormatting sqref="E23:G23">
    <cfRule type="top10" dxfId="3564" priority="1371" rank="1"/>
  </conditionalFormatting>
  <conditionalFormatting sqref="E25:G25">
    <cfRule type="top10" dxfId="3563" priority="1372" rank="1"/>
  </conditionalFormatting>
  <conditionalFormatting sqref="E27:G27">
    <cfRule type="top10" dxfId="3562" priority="1373" rank="1"/>
  </conditionalFormatting>
  <conditionalFormatting sqref="E29:G29">
    <cfRule type="top10" dxfId="3561" priority="1374" rank="1"/>
  </conditionalFormatting>
  <conditionalFormatting sqref="E31:G31">
    <cfRule type="top10" dxfId="3560" priority="1375" rank="1"/>
  </conditionalFormatting>
  <conditionalFormatting sqref="E33:G33">
    <cfRule type="top10" dxfId="3559" priority="1376" rank="1"/>
  </conditionalFormatting>
  <conditionalFormatting sqref="E35:G35">
    <cfRule type="top10" dxfId="3558" priority="1377" rank="1"/>
  </conditionalFormatting>
  <conditionalFormatting sqref="E37:G37">
    <cfRule type="top10" dxfId="3557" priority="1378" rank="1"/>
  </conditionalFormatting>
  <conditionalFormatting sqref="E39:G39">
    <cfRule type="top10" dxfId="3556" priority="1379" rank="1"/>
  </conditionalFormatting>
  <conditionalFormatting sqref="E41:G41">
    <cfRule type="top10" dxfId="3555" priority="1380" rank="1"/>
  </conditionalFormatting>
  <conditionalFormatting sqref="E43:G43">
    <cfRule type="top10" dxfId="3554" priority="1381" rank="1"/>
  </conditionalFormatting>
  <conditionalFormatting sqref="E45:G45">
    <cfRule type="top10" dxfId="3553" priority="1382" rank="1"/>
  </conditionalFormatting>
  <conditionalFormatting sqref="E47:G47">
    <cfRule type="top10" dxfId="3552" priority="1383" rank="1"/>
  </conditionalFormatting>
  <conditionalFormatting sqref="E49:G49">
    <cfRule type="top10" dxfId="3551" priority="1384" rank="1"/>
  </conditionalFormatting>
  <conditionalFormatting sqref="E51:G51">
    <cfRule type="top10" dxfId="3550" priority="1385" rank="1"/>
  </conditionalFormatting>
  <conditionalFormatting sqref="E53:G53">
    <cfRule type="top10" dxfId="3549" priority="1386" rank="1"/>
  </conditionalFormatting>
  <conditionalFormatting sqref="E55:G55">
    <cfRule type="top10" dxfId="3548" priority="1387" rank="1"/>
  </conditionalFormatting>
  <conditionalFormatting sqref="E57:G57">
    <cfRule type="top10" dxfId="3547" priority="1388" rank="1"/>
  </conditionalFormatting>
  <conditionalFormatting sqref="E59:G59">
    <cfRule type="top10" dxfId="3546" priority="1389" rank="1"/>
  </conditionalFormatting>
  <conditionalFormatting sqref="E61:G61">
    <cfRule type="top10" dxfId="3545" priority="1390" rank="1"/>
  </conditionalFormatting>
  <conditionalFormatting sqref="E63:G63">
    <cfRule type="top10" dxfId="3544" priority="1391" rank="1"/>
  </conditionalFormatting>
  <conditionalFormatting sqref="E65:G65">
    <cfRule type="top10" dxfId="3543" priority="1392" rank="1"/>
  </conditionalFormatting>
  <conditionalFormatting sqref="E67:G67">
    <cfRule type="top10" dxfId="3542" priority="1393" rank="1"/>
  </conditionalFormatting>
  <conditionalFormatting sqref="E69:G69">
    <cfRule type="top10" dxfId="3541" priority="1394" rank="1"/>
  </conditionalFormatting>
  <conditionalFormatting sqref="E71:G71">
    <cfRule type="top10" dxfId="3540" priority="1395" rank="1"/>
  </conditionalFormatting>
  <conditionalFormatting sqref="E73:G73">
    <cfRule type="top10" dxfId="3539" priority="1396" rank="1"/>
  </conditionalFormatting>
  <conditionalFormatting sqref="E75:G75">
    <cfRule type="top10" dxfId="3538" priority="1397" rank="1"/>
  </conditionalFormatting>
  <conditionalFormatting sqref="E77:G77">
    <cfRule type="top10" dxfId="3537" priority="1398" rank="1"/>
  </conditionalFormatting>
  <conditionalFormatting sqref="E79:G79">
    <cfRule type="top10" dxfId="3536" priority="1399" rank="1"/>
  </conditionalFormatting>
  <conditionalFormatting sqref="E81:G81">
    <cfRule type="top10" dxfId="3535" priority="1400" rank="1"/>
  </conditionalFormatting>
  <conditionalFormatting sqref="E83:G83">
    <cfRule type="top10" dxfId="3534" priority="1401" rank="1"/>
  </conditionalFormatting>
  <conditionalFormatting sqref="E85:G85">
    <cfRule type="top10" dxfId="3533" priority="1402" rank="1"/>
  </conditionalFormatting>
  <conditionalFormatting sqref="E87:G87">
    <cfRule type="top10" dxfId="3532" priority="1403" rank="1"/>
  </conditionalFormatting>
  <conditionalFormatting sqref="E89:G89">
    <cfRule type="top10" dxfId="3531" priority="1404" rank="1"/>
  </conditionalFormatting>
  <conditionalFormatting sqref="E91:G91">
    <cfRule type="top10" dxfId="3530" priority="1405" rank="1"/>
  </conditionalFormatting>
  <conditionalFormatting sqref="E93:G93">
    <cfRule type="top10" dxfId="3529" priority="1406" rank="1"/>
  </conditionalFormatting>
  <conditionalFormatting sqref="E95:G95">
    <cfRule type="top10" dxfId="3528" priority="1407" rank="1"/>
  </conditionalFormatting>
  <conditionalFormatting sqref="E97:G97">
    <cfRule type="top10" dxfId="3527" priority="1408" rank="1"/>
  </conditionalFormatting>
  <conditionalFormatting sqref="E99:G99">
    <cfRule type="top10" dxfId="3526" priority="1409" rank="1"/>
  </conditionalFormatting>
  <conditionalFormatting sqref="E101:G101">
    <cfRule type="top10" dxfId="3525" priority="141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656</v>
      </c>
    </row>
    <row r="4" spans="2:24" x14ac:dyDescent="0.15">
      <c r="B4" s="1" t="s">
        <v>830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2082</v>
      </c>
      <c r="F8" s="16">
        <v>1270</v>
      </c>
      <c r="G8" s="16">
        <v>12055</v>
      </c>
      <c r="H8" s="16">
        <v>515</v>
      </c>
    </row>
    <row r="9" spans="2:24" ht="15" customHeight="1" x14ac:dyDescent="0.15">
      <c r="B9" s="93"/>
      <c r="C9" s="91"/>
      <c r="D9" s="17">
        <v>100</v>
      </c>
      <c r="E9" s="18">
        <v>13.1</v>
      </c>
      <c r="F9" s="19">
        <v>8</v>
      </c>
      <c r="G9" s="19">
        <v>75.7</v>
      </c>
      <c r="H9" s="19">
        <v>3.2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747</v>
      </c>
      <c r="F10" s="23">
        <v>446</v>
      </c>
      <c r="G10" s="23">
        <v>3589</v>
      </c>
      <c r="H10" s="23">
        <v>163</v>
      </c>
    </row>
    <row r="11" spans="2:24" ht="15" customHeight="1" x14ac:dyDescent="0.15">
      <c r="B11" s="24"/>
      <c r="C11" s="89"/>
      <c r="D11" s="25">
        <v>100</v>
      </c>
      <c r="E11" s="26">
        <v>15.1</v>
      </c>
      <c r="F11" s="27">
        <v>9</v>
      </c>
      <c r="G11" s="27">
        <v>72.599999999999994</v>
      </c>
      <c r="H11" s="27">
        <v>3.3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1326</v>
      </c>
      <c r="F12" s="16">
        <v>818</v>
      </c>
      <c r="G12" s="16">
        <v>8356</v>
      </c>
      <c r="H12" s="16">
        <v>342</v>
      </c>
    </row>
    <row r="13" spans="2:24" ht="15" customHeight="1" x14ac:dyDescent="0.15">
      <c r="B13" s="28"/>
      <c r="C13" s="91"/>
      <c r="D13" s="17">
        <v>100</v>
      </c>
      <c r="E13" s="18">
        <v>12.2</v>
      </c>
      <c r="F13" s="19">
        <v>7.5</v>
      </c>
      <c r="G13" s="19">
        <v>77.099999999999994</v>
      </c>
      <c r="H13" s="19">
        <v>3.2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57</v>
      </c>
      <c r="F14" s="23">
        <v>25</v>
      </c>
      <c r="G14" s="23">
        <v>253</v>
      </c>
      <c r="H14" s="23">
        <v>18</v>
      </c>
    </row>
    <row r="15" spans="2:24" ht="15" customHeight="1" x14ac:dyDescent="0.15">
      <c r="B15" s="24"/>
      <c r="C15" s="84"/>
      <c r="D15" s="25">
        <v>100</v>
      </c>
      <c r="E15" s="26">
        <v>16.100000000000001</v>
      </c>
      <c r="F15" s="27">
        <v>7.1</v>
      </c>
      <c r="G15" s="27">
        <v>71.7</v>
      </c>
      <c r="H15" s="27">
        <v>5.0999999999999996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112</v>
      </c>
      <c r="F16" s="31">
        <v>53</v>
      </c>
      <c r="G16" s="31">
        <v>432</v>
      </c>
      <c r="H16" s="31">
        <v>23</v>
      </c>
    </row>
    <row r="17" spans="2:8" ht="15" customHeight="1" x14ac:dyDescent="0.15">
      <c r="B17" s="24"/>
      <c r="C17" s="84"/>
      <c r="D17" s="25">
        <v>100</v>
      </c>
      <c r="E17" s="26">
        <v>18.100000000000001</v>
      </c>
      <c r="F17" s="27">
        <v>8.5</v>
      </c>
      <c r="G17" s="27">
        <v>69.7</v>
      </c>
      <c r="H17" s="27">
        <v>3.7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155</v>
      </c>
      <c r="F18" s="16">
        <v>78</v>
      </c>
      <c r="G18" s="16">
        <v>650</v>
      </c>
      <c r="H18" s="16">
        <v>39</v>
      </c>
    </row>
    <row r="19" spans="2:8" ht="15" customHeight="1" x14ac:dyDescent="0.15">
      <c r="B19" s="24"/>
      <c r="C19" s="84"/>
      <c r="D19" s="25">
        <v>100</v>
      </c>
      <c r="E19" s="26">
        <v>16.8</v>
      </c>
      <c r="F19" s="27">
        <v>8.5</v>
      </c>
      <c r="G19" s="27">
        <v>70.5</v>
      </c>
      <c r="H19" s="27">
        <v>4.2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289</v>
      </c>
      <c r="F20" s="16">
        <v>160</v>
      </c>
      <c r="G20" s="16">
        <v>1124</v>
      </c>
      <c r="H20" s="16">
        <v>43</v>
      </c>
    </row>
    <row r="21" spans="2:8" ht="15" customHeight="1" x14ac:dyDescent="0.15">
      <c r="B21" s="24"/>
      <c r="C21" s="84"/>
      <c r="D21" s="25">
        <v>100</v>
      </c>
      <c r="E21" s="26">
        <v>17.899999999999999</v>
      </c>
      <c r="F21" s="27">
        <v>9.9</v>
      </c>
      <c r="G21" s="27">
        <v>69.599999999999994</v>
      </c>
      <c r="H21" s="27">
        <v>2.7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560</v>
      </c>
      <c r="F22" s="16">
        <v>311</v>
      </c>
      <c r="G22" s="16">
        <v>2170</v>
      </c>
      <c r="H22" s="16">
        <v>99</v>
      </c>
    </row>
    <row r="23" spans="2:8" ht="15" customHeight="1" x14ac:dyDescent="0.15">
      <c r="B23" s="24"/>
      <c r="C23" s="84"/>
      <c r="D23" s="25">
        <v>100</v>
      </c>
      <c r="E23" s="26">
        <v>17.8</v>
      </c>
      <c r="F23" s="27">
        <v>9.9</v>
      </c>
      <c r="G23" s="27">
        <v>69.099999999999994</v>
      </c>
      <c r="H23" s="27">
        <v>3.2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605</v>
      </c>
      <c r="F24" s="16">
        <v>370</v>
      </c>
      <c r="G24" s="16">
        <v>3403</v>
      </c>
      <c r="H24" s="16">
        <v>128</v>
      </c>
    </row>
    <row r="25" spans="2:8" ht="15" customHeight="1" x14ac:dyDescent="0.15">
      <c r="B25" s="24"/>
      <c r="C25" s="84"/>
      <c r="D25" s="25">
        <v>100</v>
      </c>
      <c r="E25" s="26">
        <v>13.4</v>
      </c>
      <c r="F25" s="27">
        <v>8.1999999999999993</v>
      </c>
      <c r="G25" s="27">
        <v>75.5</v>
      </c>
      <c r="H25" s="27">
        <v>2.8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272</v>
      </c>
      <c r="F26" s="16">
        <v>251</v>
      </c>
      <c r="G26" s="16">
        <v>3764</v>
      </c>
      <c r="H26" s="16">
        <v>151</v>
      </c>
    </row>
    <row r="27" spans="2:8" ht="15" customHeight="1" x14ac:dyDescent="0.15">
      <c r="B27" s="28"/>
      <c r="C27" s="85"/>
      <c r="D27" s="17">
        <v>100</v>
      </c>
      <c r="E27" s="18">
        <v>6.1</v>
      </c>
      <c r="F27" s="19">
        <v>5.7</v>
      </c>
      <c r="G27" s="19">
        <v>84.8</v>
      </c>
      <c r="H27" s="19">
        <v>3.4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1132</v>
      </c>
      <c r="F28" s="16">
        <v>557</v>
      </c>
      <c r="G28" s="16">
        <v>3858</v>
      </c>
      <c r="H28" s="16">
        <v>119</v>
      </c>
    </row>
    <row r="29" spans="2:8" ht="15" customHeight="1" x14ac:dyDescent="0.15">
      <c r="B29" s="24"/>
      <c r="C29" s="84"/>
      <c r="D29" s="25">
        <v>100</v>
      </c>
      <c r="E29" s="26">
        <v>20</v>
      </c>
      <c r="F29" s="27">
        <v>9.8000000000000007</v>
      </c>
      <c r="G29" s="27">
        <v>68.099999999999994</v>
      </c>
      <c r="H29" s="27">
        <v>2.1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522</v>
      </c>
      <c r="F30" s="16">
        <v>338</v>
      </c>
      <c r="G30" s="16">
        <v>2974</v>
      </c>
      <c r="H30" s="16">
        <v>90</v>
      </c>
    </row>
    <row r="31" spans="2:8" ht="15" customHeight="1" x14ac:dyDescent="0.15">
      <c r="B31" s="24"/>
      <c r="C31" s="84"/>
      <c r="D31" s="25">
        <v>100</v>
      </c>
      <c r="E31" s="26">
        <v>13.3</v>
      </c>
      <c r="F31" s="27">
        <v>8.6</v>
      </c>
      <c r="G31" s="27">
        <v>75.8</v>
      </c>
      <c r="H31" s="27">
        <v>2.2999999999999998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40</v>
      </c>
      <c r="F32" s="31">
        <v>29</v>
      </c>
      <c r="G32" s="31">
        <v>233</v>
      </c>
      <c r="H32" s="31">
        <v>4</v>
      </c>
    </row>
    <row r="33" spans="2:8" ht="15" customHeight="1" x14ac:dyDescent="0.15">
      <c r="B33" s="24"/>
      <c r="C33" s="84"/>
      <c r="D33" s="25">
        <v>100</v>
      </c>
      <c r="E33" s="26">
        <v>13.1</v>
      </c>
      <c r="F33" s="27">
        <v>9.5</v>
      </c>
      <c r="G33" s="27">
        <v>76.099999999999994</v>
      </c>
      <c r="H33" s="27">
        <v>1.3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178</v>
      </c>
      <c r="F34" s="16">
        <v>178</v>
      </c>
      <c r="G34" s="16">
        <v>2646</v>
      </c>
      <c r="H34" s="16">
        <v>40</v>
      </c>
    </row>
    <row r="35" spans="2:8" ht="15" customHeight="1" x14ac:dyDescent="0.15">
      <c r="B35" s="24"/>
      <c r="C35" s="84"/>
      <c r="D35" s="25">
        <v>100</v>
      </c>
      <c r="E35" s="26">
        <v>5.9</v>
      </c>
      <c r="F35" s="27">
        <v>5.9</v>
      </c>
      <c r="G35" s="27">
        <v>87</v>
      </c>
      <c r="H35" s="27">
        <v>1.3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145</v>
      </c>
      <c r="F36" s="16">
        <v>134</v>
      </c>
      <c r="G36" s="16">
        <v>2081</v>
      </c>
      <c r="H36" s="16">
        <v>49</v>
      </c>
    </row>
    <row r="37" spans="2:8" ht="15" customHeight="1" x14ac:dyDescent="0.15">
      <c r="B37" s="33"/>
      <c r="C37" s="82"/>
      <c r="D37" s="34">
        <v>100</v>
      </c>
      <c r="E37" s="35">
        <v>6</v>
      </c>
      <c r="F37" s="36">
        <v>5.6</v>
      </c>
      <c r="G37" s="36">
        <v>86.4</v>
      </c>
      <c r="H37" s="36">
        <v>2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517</v>
      </c>
      <c r="F38" s="23">
        <v>223</v>
      </c>
      <c r="G38" s="23">
        <v>482</v>
      </c>
      <c r="H38" s="23">
        <v>36</v>
      </c>
    </row>
    <row r="39" spans="2:8" ht="15" customHeight="1" x14ac:dyDescent="0.15">
      <c r="B39" s="24"/>
      <c r="C39" s="89"/>
      <c r="D39" s="25">
        <v>100</v>
      </c>
      <c r="E39" s="26">
        <v>41.1</v>
      </c>
      <c r="F39" s="27">
        <v>17.7</v>
      </c>
      <c r="G39" s="27">
        <v>38.299999999999997</v>
      </c>
      <c r="H39" s="27">
        <v>2.9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370</v>
      </c>
      <c r="F40" s="16">
        <v>207</v>
      </c>
      <c r="G40" s="16">
        <v>731</v>
      </c>
      <c r="H40" s="16">
        <v>51</v>
      </c>
    </row>
    <row r="41" spans="2:8" ht="15" customHeight="1" x14ac:dyDescent="0.15">
      <c r="B41" s="24"/>
      <c r="C41" s="89"/>
      <c r="D41" s="25">
        <v>100</v>
      </c>
      <c r="E41" s="26">
        <v>27.2</v>
      </c>
      <c r="F41" s="27">
        <v>15.2</v>
      </c>
      <c r="G41" s="27">
        <v>53.8</v>
      </c>
      <c r="H41" s="27">
        <v>3.8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1094</v>
      </c>
      <c r="F42" s="16">
        <v>790</v>
      </c>
      <c r="G42" s="16">
        <v>10565</v>
      </c>
      <c r="H42" s="16">
        <v>187</v>
      </c>
    </row>
    <row r="43" spans="2:8" ht="15" customHeight="1" x14ac:dyDescent="0.15">
      <c r="B43" s="28"/>
      <c r="C43" s="91"/>
      <c r="D43" s="17">
        <v>100</v>
      </c>
      <c r="E43" s="18">
        <v>8.6999999999999993</v>
      </c>
      <c r="F43" s="19">
        <v>6.3</v>
      </c>
      <c r="G43" s="19">
        <v>83.6</v>
      </c>
      <c r="H43" s="19">
        <v>1.5</v>
      </c>
    </row>
    <row r="44" spans="2:8" ht="15" customHeight="1" x14ac:dyDescent="0.15">
      <c r="B44" s="20" t="s">
        <v>70</v>
      </c>
      <c r="C44" s="88" t="s">
        <v>535</v>
      </c>
      <c r="D44" s="21">
        <v>567</v>
      </c>
      <c r="E44" s="22">
        <v>100</v>
      </c>
      <c r="F44" s="23">
        <v>58</v>
      </c>
      <c r="G44" s="23">
        <v>396</v>
      </c>
      <c r="H44" s="23">
        <v>13</v>
      </c>
    </row>
    <row r="45" spans="2:8" ht="15" customHeight="1" x14ac:dyDescent="0.15">
      <c r="B45" s="24"/>
      <c r="C45" s="89"/>
      <c r="D45" s="25">
        <v>100</v>
      </c>
      <c r="E45" s="26">
        <v>17.600000000000001</v>
      </c>
      <c r="F45" s="27">
        <v>10.199999999999999</v>
      </c>
      <c r="G45" s="27">
        <v>69.8</v>
      </c>
      <c r="H45" s="27">
        <v>2.2999999999999998</v>
      </c>
    </row>
    <row r="46" spans="2:8" ht="15" customHeight="1" x14ac:dyDescent="0.15">
      <c r="B46" s="24"/>
      <c r="C46" s="86" t="s">
        <v>536</v>
      </c>
      <c r="D46" s="14">
        <v>8280</v>
      </c>
      <c r="E46" s="15">
        <v>1171</v>
      </c>
      <c r="F46" s="16">
        <v>740</v>
      </c>
      <c r="G46" s="16">
        <v>6248</v>
      </c>
      <c r="H46" s="16">
        <v>121</v>
      </c>
    </row>
    <row r="47" spans="2:8" ht="15" customHeight="1" x14ac:dyDescent="0.15">
      <c r="B47" s="24"/>
      <c r="C47" s="89"/>
      <c r="D47" s="25">
        <v>100</v>
      </c>
      <c r="E47" s="26">
        <v>14.1</v>
      </c>
      <c r="F47" s="27">
        <v>8.9</v>
      </c>
      <c r="G47" s="27">
        <v>75.5</v>
      </c>
      <c r="H47" s="27">
        <v>1.5</v>
      </c>
    </row>
    <row r="48" spans="2:8" ht="15" customHeight="1" x14ac:dyDescent="0.15">
      <c r="B48" s="24"/>
      <c r="C48" s="86" t="s">
        <v>521</v>
      </c>
      <c r="D48" s="14">
        <v>4863</v>
      </c>
      <c r="E48" s="15">
        <v>637</v>
      </c>
      <c r="F48" s="16">
        <v>373</v>
      </c>
      <c r="G48" s="16">
        <v>3778</v>
      </c>
      <c r="H48" s="16">
        <v>75</v>
      </c>
    </row>
    <row r="49" spans="2:8" ht="15" customHeight="1" x14ac:dyDescent="0.15">
      <c r="B49" s="24"/>
      <c r="C49" s="89"/>
      <c r="D49" s="25">
        <v>100</v>
      </c>
      <c r="E49" s="26">
        <v>13.1</v>
      </c>
      <c r="F49" s="27">
        <v>7.7</v>
      </c>
      <c r="G49" s="27">
        <v>77.7</v>
      </c>
      <c r="H49" s="27">
        <v>1.5</v>
      </c>
    </row>
    <row r="50" spans="2:8" ht="15" customHeight="1" x14ac:dyDescent="0.15">
      <c r="B50" s="24"/>
      <c r="C50" s="86" t="s">
        <v>429</v>
      </c>
      <c r="D50" s="14">
        <v>1583</v>
      </c>
      <c r="E50" s="15">
        <v>120</v>
      </c>
      <c r="F50" s="16">
        <v>70</v>
      </c>
      <c r="G50" s="16">
        <v>1364</v>
      </c>
      <c r="H50" s="16">
        <v>29</v>
      </c>
    </row>
    <row r="51" spans="2:8" ht="15" customHeight="1" x14ac:dyDescent="0.15">
      <c r="B51" s="28"/>
      <c r="C51" s="91"/>
      <c r="D51" s="17">
        <v>100</v>
      </c>
      <c r="E51" s="18">
        <v>7.6</v>
      </c>
      <c r="F51" s="19">
        <v>4.4000000000000004</v>
      </c>
      <c r="G51" s="19">
        <v>86.2</v>
      </c>
      <c r="H51" s="19">
        <v>1.8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509</v>
      </c>
      <c r="F52" s="23">
        <v>285</v>
      </c>
      <c r="G52" s="23">
        <v>2006</v>
      </c>
      <c r="H52" s="23">
        <v>181</v>
      </c>
    </row>
    <row r="53" spans="2:8" ht="15" customHeight="1" x14ac:dyDescent="0.15">
      <c r="B53" s="24"/>
      <c r="C53" s="84"/>
      <c r="D53" s="25">
        <v>100</v>
      </c>
      <c r="E53" s="26">
        <v>17.100000000000001</v>
      </c>
      <c r="F53" s="27">
        <v>9.6</v>
      </c>
      <c r="G53" s="27">
        <v>67.3</v>
      </c>
      <c r="H53" s="27">
        <v>6.1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235</v>
      </c>
      <c r="F54" s="31">
        <v>157</v>
      </c>
      <c r="G54" s="31">
        <v>1528</v>
      </c>
      <c r="H54" s="31">
        <v>26</v>
      </c>
    </row>
    <row r="55" spans="2:8" ht="15" customHeight="1" x14ac:dyDescent="0.15">
      <c r="B55" s="24"/>
      <c r="C55" s="84"/>
      <c r="D55" s="25">
        <v>100</v>
      </c>
      <c r="E55" s="26">
        <v>12.1</v>
      </c>
      <c r="F55" s="27">
        <v>8.1</v>
      </c>
      <c r="G55" s="27">
        <v>78.5</v>
      </c>
      <c r="H55" s="27">
        <v>1.3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98</v>
      </c>
      <c r="F56" s="16">
        <v>69</v>
      </c>
      <c r="G56" s="16">
        <v>659</v>
      </c>
      <c r="H56" s="16">
        <v>28</v>
      </c>
    </row>
    <row r="57" spans="2:8" ht="15" customHeight="1" x14ac:dyDescent="0.15">
      <c r="B57" s="24"/>
      <c r="C57" s="84"/>
      <c r="D57" s="25">
        <v>100</v>
      </c>
      <c r="E57" s="26">
        <v>11.5</v>
      </c>
      <c r="F57" s="27">
        <v>8.1</v>
      </c>
      <c r="G57" s="27">
        <v>77.2</v>
      </c>
      <c r="H57" s="27">
        <v>3.3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220</v>
      </c>
      <c r="F58" s="16">
        <v>124</v>
      </c>
      <c r="G58" s="16">
        <v>930</v>
      </c>
      <c r="H58" s="16">
        <v>37</v>
      </c>
    </row>
    <row r="59" spans="2:8" ht="15" customHeight="1" x14ac:dyDescent="0.15">
      <c r="B59" s="24"/>
      <c r="C59" s="84"/>
      <c r="D59" s="25">
        <v>100</v>
      </c>
      <c r="E59" s="26">
        <v>16.8</v>
      </c>
      <c r="F59" s="27">
        <v>9.5</v>
      </c>
      <c r="G59" s="27">
        <v>70.900000000000006</v>
      </c>
      <c r="H59" s="27">
        <v>2.8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247</v>
      </c>
      <c r="F60" s="16">
        <v>174</v>
      </c>
      <c r="G60" s="16">
        <v>1271</v>
      </c>
      <c r="H60" s="16">
        <v>91</v>
      </c>
    </row>
    <row r="61" spans="2:8" ht="15" customHeight="1" x14ac:dyDescent="0.15">
      <c r="B61" s="24"/>
      <c r="C61" s="84"/>
      <c r="D61" s="25">
        <v>100</v>
      </c>
      <c r="E61" s="26">
        <v>13.9</v>
      </c>
      <c r="F61" s="27">
        <v>9.8000000000000007</v>
      </c>
      <c r="G61" s="27">
        <v>71.3</v>
      </c>
      <c r="H61" s="27">
        <v>5.0999999999999996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133</v>
      </c>
      <c r="F62" s="16">
        <v>79</v>
      </c>
      <c r="G62" s="16">
        <v>1000</v>
      </c>
      <c r="H62" s="16">
        <v>22</v>
      </c>
    </row>
    <row r="63" spans="2:8" ht="15" customHeight="1" x14ac:dyDescent="0.15">
      <c r="B63" s="24"/>
      <c r="C63" s="84"/>
      <c r="D63" s="25">
        <v>100</v>
      </c>
      <c r="E63" s="26">
        <v>10.8</v>
      </c>
      <c r="F63" s="27">
        <v>6.4</v>
      </c>
      <c r="G63" s="27">
        <v>81</v>
      </c>
      <c r="H63" s="27">
        <v>1.8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252</v>
      </c>
      <c r="F64" s="16">
        <v>160</v>
      </c>
      <c r="G64" s="16">
        <v>1795</v>
      </c>
      <c r="H64" s="16">
        <v>46</v>
      </c>
    </row>
    <row r="65" spans="2:8" ht="15" customHeight="1" x14ac:dyDescent="0.15">
      <c r="B65" s="24"/>
      <c r="C65" s="84"/>
      <c r="D65" s="25">
        <v>100</v>
      </c>
      <c r="E65" s="26">
        <v>11.2</v>
      </c>
      <c r="F65" s="27">
        <v>7.1</v>
      </c>
      <c r="G65" s="27">
        <v>79.7</v>
      </c>
      <c r="H65" s="27">
        <v>2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129</v>
      </c>
      <c r="F66" s="16">
        <v>88</v>
      </c>
      <c r="G66" s="16">
        <v>963</v>
      </c>
      <c r="H66" s="16">
        <v>29</v>
      </c>
    </row>
    <row r="67" spans="2:8" ht="15" customHeight="1" x14ac:dyDescent="0.15">
      <c r="B67" s="24"/>
      <c r="C67" s="84"/>
      <c r="D67" s="25">
        <v>100</v>
      </c>
      <c r="E67" s="26">
        <v>10.7</v>
      </c>
      <c r="F67" s="27">
        <v>7.3</v>
      </c>
      <c r="G67" s="27">
        <v>79.7</v>
      </c>
      <c r="H67" s="27">
        <v>2.4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259</v>
      </c>
      <c r="F68" s="16">
        <v>134</v>
      </c>
      <c r="G68" s="16">
        <v>1903</v>
      </c>
      <c r="H68" s="16">
        <v>55</v>
      </c>
    </row>
    <row r="69" spans="2:8" ht="15" customHeight="1" x14ac:dyDescent="0.15">
      <c r="B69" s="28"/>
      <c r="C69" s="85"/>
      <c r="D69" s="17">
        <v>100</v>
      </c>
      <c r="E69" s="18">
        <v>11</v>
      </c>
      <c r="F69" s="19">
        <v>5.7</v>
      </c>
      <c r="G69" s="19">
        <v>80.900000000000006</v>
      </c>
      <c r="H69" s="19">
        <v>2.2999999999999998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914</v>
      </c>
      <c r="F70" s="23">
        <v>431</v>
      </c>
      <c r="G70" s="23">
        <v>1321</v>
      </c>
      <c r="H70" s="23">
        <v>84</v>
      </c>
    </row>
    <row r="71" spans="2:8" ht="15" customHeight="1" x14ac:dyDescent="0.15">
      <c r="B71" s="24"/>
      <c r="C71" s="89"/>
      <c r="D71" s="25">
        <v>100</v>
      </c>
      <c r="E71" s="26">
        <v>33.200000000000003</v>
      </c>
      <c r="F71" s="27">
        <v>15.7</v>
      </c>
      <c r="G71" s="27">
        <v>48</v>
      </c>
      <c r="H71" s="27">
        <v>3.1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628</v>
      </c>
      <c r="F72" s="16">
        <v>336</v>
      </c>
      <c r="G72" s="16">
        <v>1957</v>
      </c>
      <c r="H72" s="16">
        <v>79</v>
      </c>
    </row>
    <row r="73" spans="2:8" ht="15" customHeight="1" x14ac:dyDescent="0.15">
      <c r="B73" s="24"/>
      <c r="C73" s="89"/>
      <c r="D73" s="25">
        <v>100</v>
      </c>
      <c r="E73" s="26">
        <v>20.9</v>
      </c>
      <c r="F73" s="27">
        <v>11.2</v>
      </c>
      <c r="G73" s="27">
        <v>65.2</v>
      </c>
      <c r="H73" s="27">
        <v>2.6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309</v>
      </c>
      <c r="F74" s="16">
        <v>313</v>
      </c>
      <c r="G74" s="16">
        <v>3113</v>
      </c>
      <c r="H74" s="16">
        <v>106</v>
      </c>
    </row>
    <row r="75" spans="2:8" ht="15" customHeight="1" x14ac:dyDescent="0.15">
      <c r="B75" s="24"/>
      <c r="C75" s="89"/>
      <c r="D75" s="25">
        <v>100</v>
      </c>
      <c r="E75" s="26">
        <v>8</v>
      </c>
      <c r="F75" s="27">
        <v>8.1</v>
      </c>
      <c r="G75" s="27">
        <v>81</v>
      </c>
      <c r="H75" s="27">
        <v>2.8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107</v>
      </c>
      <c r="F76" s="16">
        <v>106</v>
      </c>
      <c r="G76" s="16">
        <v>2542</v>
      </c>
      <c r="H76" s="16">
        <v>62</v>
      </c>
    </row>
    <row r="77" spans="2:8" ht="15" customHeight="1" x14ac:dyDescent="0.15">
      <c r="B77" s="24"/>
      <c r="C77" s="89"/>
      <c r="D77" s="25">
        <v>100</v>
      </c>
      <c r="E77" s="26">
        <v>3.8</v>
      </c>
      <c r="F77" s="27">
        <v>3.8</v>
      </c>
      <c r="G77" s="27">
        <v>90.2</v>
      </c>
      <c r="H77" s="27">
        <v>2.2000000000000002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40</v>
      </c>
      <c r="F78" s="16">
        <v>35</v>
      </c>
      <c r="G78" s="16">
        <v>1490</v>
      </c>
      <c r="H78" s="16">
        <v>58</v>
      </c>
    </row>
    <row r="79" spans="2:8" ht="15" customHeight="1" x14ac:dyDescent="0.15">
      <c r="B79" s="24"/>
      <c r="C79" s="89"/>
      <c r="D79" s="25">
        <v>100</v>
      </c>
      <c r="E79" s="26">
        <v>2.5</v>
      </c>
      <c r="F79" s="27">
        <v>2.2000000000000002</v>
      </c>
      <c r="G79" s="27">
        <v>91.8</v>
      </c>
      <c r="H79" s="27">
        <v>3.6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16</v>
      </c>
      <c r="F80" s="16">
        <v>10</v>
      </c>
      <c r="G80" s="16">
        <v>924</v>
      </c>
      <c r="H80" s="16">
        <v>58</v>
      </c>
    </row>
    <row r="81" spans="2:8" ht="15" customHeight="1" x14ac:dyDescent="0.15">
      <c r="B81" s="24"/>
      <c r="C81" s="89"/>
      <c r="D81" s="25">
        <v>100</v>
      </c>
      <c r="E81" s="26">
        <v>1.6</v>
      </c>
      <c r="F81" s="27">
        <v>1</v>
      </c>
      <c r="G81" s="27">
        <v>91.7</v>
      </c>
      <c r="H81" s="27">
        <v>5.8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15</v>
      </c>
      <c r="F82" s="16">
        <v>6</v>
      </c>
      <c r="G82" s="16">
        <v>527</v>
      </c>
      <c r="H82" s="16">
        <v>54</v>
      </c>
    </row>
    <row r="83" spans="2:8" ht="15" customHeight="1" x14ac:dyDescent="0.15">
      <c r="B83" s="24"/>
      <c r="C83" s="86"/>
      <c r="D83" s="34">
        <v>100</v>
      </c>
      <c r="E83" s="35">
        <v>2.5</v>
      </c>
      <c r="F83" s="36">
        <v>1</v>
      </c>
      <c r="G83" s="36">
        <v>87.5</v>
      </c>
      <c r="H83" s="36">
        <v>9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790</v>
      </c>
      <c r="F84" s="23">
        <v>364</v>
      </c>
      <c r="G84" s="23">
        <v>2187</v>
      </c>
      <c r="H84" s="23">
        <v>86</v>
      </c>
    </row>
    <row r="85" spans="2:8" ht="15" customHeight="1" x14ac:dyDescent="0.15">
      <c r="B85" s="24" t="s">
        <v>537</v>
      </c>
      <c r="C85" s="84"/>
      <c r="D85" s="25">
        <v>100</v>
      </c>
      <c r="E85" s="26">
        <v>23.1</v>
      </c>
      <c r="F85" s="27">
        <v>10.6</v>
      </c>
      <c r="G85" s="27">
        <v>63.8</v>
      </c>
      <c r="H85" s="27">
        <v>2.5</v>
      </c>
    </row>
    <row r="86" spans="2:8" ht="15" customHeight="1" x14ac:dyDescent="0.15">
      <c r="B86" s="24" t="s">
        <v>538</v>
      </c>
      <c r="C86" s="82" t="s">
        <v>463</v>
      </c>
      <c r="D86" s="14">
        <v>3344</v>
      </c>
      <c r="E86" s="15">
        <v>497</v>
      </c>
      <c r="F86" s="16">
        <v>343</v>
      </c>
      <c r="G86" s="16">
        <v>2430</v>
      </c>
      <c r="H86" s="16">
        <v>74</v>
      </c>
    </row>
    <row r="87" spans="2:8" ht="15" customHeight="1" x14ac:dyDescent="0.15">
      <c r="B87" s="24"/>
      <c r="C87" s="84"/>
      <c r="D87" s="25">
        <v>100</v>
      </c>
      <c r="E87" s="26">
        <v>14.9</v>
      </c>
      <c r="F87" s="27">
        <v>10.3</v>
      </c>
      <c r="G87" s="27">
        <v>72.7</v>
      </c>
      <c r="H87" s="27">
        <v>2.2000000000000002</v>
      </c>
    </row>
    <row r="88" spans="2:8" ht="15" customHeight="1" x14ac:dyDescent="0.15">
      <c r="B88" s="24"/>
      <c r="C88" s="83" t="s">
        <v>539</v>
      </c>
      <c r="D88" s="29">
        <v>2063</v>
      </c>
      <c r="E88" s="30">
        <v>182</v>
      </c>
      <c r="F88" s="31">
        <v>162</v>
      </c>
      <c r="G88" s="31">
        <v>1670</v>
      </c>
      <c r="H88" s="31">
        <v>49</v>
      </c>
    </row>
    <row r="89" spans="2:8" ht="15" customHeight="1" x14ac:dyDescent="0.15">
      <c r="B89" s="24"/>
      <c r="C89" s="84"/>
      <c r="D89" s="25">
        <v>100</v>
      </c>
      <c r="E89" s="26">
        <v>8.8000000000000007</v>
      </c>
      <c r="F89" s="27">
        <v>7.9</v>
      </c>
      <c r="G89" s="27">
        <v>81</v>
      </c>
      <c r="H89" s="27">
        <v>2.4</v>
      </c>
    </row>
    <row r="90" spans="2:8" ht="15" customHeight="1" x14ac:dyDescent="0.15">
      <c r="B90" s="24"/>
      <c r="C90" s="82" t="s">
        <v>445</v>
      </c>
      <c r="D90" s="14">
        <v>3201</v>
      </c>
      <c r="E90" s="15">
        <v>196</v>
      </c>
      <c r="F90" s="16">
        <v>182</v>
      </c>
      <c r="G90" s="16">
        <v>2752</v>
      </c>
      <c r="H90" s="16">
        <v>71</v>
      </c>
    </row>
    <row r="91" spans="2:8" ht="15" customHeight="1" x14ac:dyDescent="0.15">
      <c r="B91" s="24"/>
      <c r="C91" s="84"/>
      <c r="D91" s="25">
        <v>100</v>
      </c>
      <c r="E91" s="26">
        <v>6.1</v>
      </c>
      <c r="F91" s="27">
        <v>5.7</v>
      </c>
      <c r="G91" s="27">
        <v>86</v>
      </c>
      <c r="H91" s="27">
        <v>2.2000000000000002</v>
      </c>
    </row>
    <row r="92" spans="2:8" ht="15" customHeight="1" x14ac:dyDescent="0.15">
      <c r="B92" s="24"/>
      <c r="C92" s="82" t="s">
        <v>472</v>
      </c>
      <c r="D92" s="14">
        <v>1503</v>
      </c>
      <c r="E92" s="15">
        <v>31</v>
      </c>
      <c r="F92" s="16">
        <v>40</v>
      </c>
      <c r="G92" s="16">
        <v>1388</v>
      </c>
      <c r="H92" s="16">
        <v>44</v>
      </c>
    </row>
    <row r="93" spans="2:8" ht="15" customHeight="1" x14ac:dyDescent="0.15">
      <c r="B93" s="24"/>
      <c r="C93" s="84"/>
      <c r="D93" s="25">
        <v>100</v>
      </c>
      <c r="E93" s="26">
        <v>2.1</v>
      </c>
      <c r="F93" s="27">
        <v>2.7</v>
      </c>
      <c r="G93" s="27">
        <v>92.3</v>
      </c>
      <c r="H93" s="27">
        <v>2.9</v>
      </c>
    </row>
    <row r="94" spans="2:8" ht="15" customHeight="1" x14ac:dyDescent="0.15">
      <c r="B94" s="24"/>
      <c r="C94" s="82" t="s">
        <v>540</v>
      </c>
      <c r="D94" s="14">
        <v>330</v>
      </c>
      <c r="E94" s="15">
        <v>7</v>
      </c>
      <c r="F94" s="16">
        <v>7</v>
      </c>
      <c r="G94" s="16">
        <v>306</v>
      </c>
      <c r="H94" s="16">
        <v>10</v>
      </c>
    </row>
    <row r="95" spans="2:8" ht="15" customHeight="1" x14ac:dyDescent="0.15">
      <c r="B95" s="24"/>
      <c r="C95" s="82"/>
      <c r="D95" s="34">
        <v>100</v>
      </c>
      <c r="E95" s="35">
        <v>2.1</v>
      </c>
      <c r="F95" s="36">
        <v>2.1</v>
      </c>
      <c r="G95" s="36">
        <v>92.7</v>
      </c>
      <c r="H95" s="36">
        <v>3</v>
      </c>
    </row>
    <row r="96" spans="2:8" ht="15" customHeight="1" x14ac:dyDescent="0.15">
      <c r="B96" s="24"/>
      <c r="C96" s="83" t="s">
        <v>458</v>
      </c>
      <c r="D96" s="29">
        <v>359</v>
      </c>
      <c r="E96" s="30">
        <v>5</v>
      </c>
      <c r="F96" s="31">
        <v>3</v>
      </c>
      <c r="G96" s="31">
        <v>332</v>
      </c>
      <c r="H96" s="31">
        <v>19</v>
      </c>
    </row>
    <row r="97" spans="2:8" ht="15" customHeight="1" x14ac:dyDescent="0.15">
      <c r="B97" s="24"/>
      <c r="C97" s="84"/>
      <c r="D97" s="25">
        <v>100</v>
      </c>
      <c r="E97" s="26">
        <v>1.4</v>
      </c>
      <c r="F97" s="27">
        <v>0.8</v>
      </c>
      <c r="G97" s="27">
        <v>92.5</v>
      </c>
      <c r="H97" s="27">
        <v>5.3</v>
      </c>
    </row>
    <row r="98" spans="2:8" ht="15" customHeight="1" x14ac:dyDescent="0.15">
      <c r="B98" s="24"/>
      <c r="C98" s="82" t="s">
        <v>541</v>
      </c>
      <c r="D98" s="14">
        <v>47</v>
      </c>
      <c r="E98" s="15">
        <v>4</v>
      </c>
      <c r="F98" s="16">
        <v>1</v>
      </c>
      <c r="G98" s="16">
        <v>37</v>
      </c>
      <c r="H98" s="16">
        <v>5</v>
      </c>
    </row>
    <row r="99" spans="2:8" ht="15" customHeight="1" x14ac:dyDescent="0.15">
      <c r="B99" s="24"/>
      <c r="C99" s="84"/>
      <c r="D99" s="25">
        <v>100</v>
      </c>
      <c r="E99" s="26">
        <v>8.5</v>
      </c>
      <c r="F99" s="27">
        <v>2.1</v>
      </c>
      <c r="G99" s="27">
        <v>78.7</v>
      </c>
      <c r="H99" s="27">
        <v>10.6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4</v>
      </c>
      <c r="G100" s="16">
        <v>46</v>
      </c>
      <c r="H100" s="16">
        <v>0</v>
      </c>
    </row>
    <row r="101" spans="2:8" ht="15" customHeight="1" x14ac:dyDescent="0.15">
      <c r="B101" s="28"/>
      <c r="C101" s="85"/>
      <c r="D101" s="17">
        <v>100</v>
      </c>
      <c r="E101" s="18">
        <v>3.8</v>
      </c>
      <c r="F101" s="19">
        <v>7.7</v>
      </c>
      <c r="G101" s="19">
        <v>88.5</v>
      </c>
      <c r="H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3524" priority="1411" rank="1"/>
  </conditionalFormatting>
  <conditionalFormatting sqref="E11:H11">
    <cfRule type="top10" dxfId="3523" priority="1412" rank="1"/>
  </conditionalFormatting>
  <conditionalFormatting sqref="E13:H13">
    <cfRule type="top10" dxfId="3522" priority="1413" rank="1"/>
  </conditionalFormatting>
  <conditionalFormatting sqref="E15:H15">
    <cfRule type="top10" dxfId="3521" priority="1414" rank="1"/>
  </conditionalFormatting>
  <conditionalFormatting sqref="E17:H17">
    <cfRule type="top10" dxfId="3520" priority="1415" rank="1"/>
  </conditionalFormatting>
  <conditionalFormatting sqref="E19:H19">
    <cfRule type="top10" dxfId="3519" priority="1416" rank="1"/>
  </conditionalFormatting>
  <conditionalFormatting sqref="E21:H21">
    <cfRule type="top10" dxfId="3518" priority="1417" rank="1"/>
  </conditionalFormatting>
  <conditionalFormatting sqref="E23:H23">
    <cfRule type="top10" dxfId="3517" priority="1418" rank="1"/>
  </conditionalFormatting>
  <conditionalFormatting sqref="E25:H25">
    <cfRule type="top10" dxfId="3516" priority="1419" rank="1"/>
  </conditionalFormatting>
  <conditionalFormatting sqref="E27:H27">
    <cfRule type="top10" dxfId="3515" priority="1420" rank="1"/>
  </conditionalFormatting>
  <conditionalFormatting sqref="E29:H29">
    <cfRule type="top10" dxfId="3514" priority="1421" rank="1"/>
  </conditionalFormatting>
  <conditionalFormatting sqref="E31:H31">
    <cfRule type="top10" dxfId="3513" priority="1422" rank="1"/>
  </conditionalFormatting>
  <conditionalFormatting sqref="E33:H33">
    <cfRule type="top10" dxfId="3512" priority="1423" rank="1"/>
  </conditionalFormatting>
  <conditionalFormatting sqref="E35:H35">
    <cfRule type="top10" dxfId="3511" priority="1424" rank="1"/>
  </conditionalFormatting>
  <conditionalFormatting sqref="E37:H37">
    <cfRule type="top10" dxfId="3510" priority="1425" rank="1"/>
  </conditionalFormatting>
  <conditionalFormatting sqref="E39:H39">
    <cfRule type="top10" dxfId="3509" priority="1426" rank="1"/>
  </conditionalFormatting>
  <conditionalFormatting sqref="E41:H41">
    <cfRule type="top10" dxfId="3508" priority="1427" rank="1"/>
  </conditionalFormatting>
  <conditionalFormatting sqref="E43:H43">
    <cfRule type="top10" dxfId="3507" priority="1428" rank="1"/>
  </conditionalFormatting>
  <conditionalFormatting sqref="E45:H45">
    <cfRule type="top10" dxfId="3506" priority="1429" rank="1"/>
  </conditionalFormatting>
  <conditionalFormatting sqref="E47:H47">
    <cfRule type="top10" dxfId="3505" priority="1430" rank="1"/>
  </conditionalFormatting>
  <conditionalFormatting sqref="E49:H49">
    <cfRule type="top10" dxfId="3504" priority="1431" rank="1"/>
  </conditionalFormatting>
  <conditionalFormatting sqref="E51:H51">
    <cfRule type="top10" dxfId="3503" priority="1432" rank="1"/>
  </conditionalFormatting>
  <conditionalFormatting sqref="E53:H53">
    <cfRule type="top10" dxfId="3502" priority="1433" rank="1"/>
  </conditionalFormatting>
  <conditionalFormatting sqref="E55:H55">
    <cfRule type="top10" dxfId="3501" priority="1434" rank="1"/>
  </conditionalFormatting>
  <conditionalFormatting sqref="E57:H57">
    <cfRule type="top10" dxfId="3500" priority="1435" rank="1"/>
  </conditionalFormatting>
  <conditionalFormatting sqref="E59:H59">
    <cfRule type="top10" dxfId="3499" priority="1436" rank="1"/>
  </conditionalFormatting>
  <conditionalFormatting sqref="E61:H61">
    <cfRule type="top10" dxfId="3498" priority="1437" rank="1"/>
  </conditionalFormatting>
  <conditionalFormatting sqref="E63:H63">
    <cfRule type="top10" dxfId="3497" priority="1438" rank="1"/>
  </conditionalFormatting>
  <conditionalFormatting sqref="E65:H65">
    <cfRule type="top10" dxfId="3496" priority="1439" rank="1"/>
  </conditionalFormatting>
  <conditionalFormatting sqref="E67:H67">
    <cfRule type="top10" dxfId="3495" priority="1440" rank="1"/>
  </conditionalFormatting>
  <conditionalFormatting sqref="E69:H69">
    <cfRule type="top10" dxfId="3494" priority="1441" rank="1"/>
  </conditionalFormatting>
  <conditionalFormatting sqref="E71:H71">
    <cfRule type="top10" dxfId="3493" priority="1442" rank="1"/>
  </conditionalFormatting>
  <conditionalFormatting sqref="E73:H73">
    <cfRule type="top10" dxfId="3492" priority="1443" rank="1"/>
  </conditionalFormatting>
  <conditionalFormatting sqref="E75:H75">
    <cfRule type="top10" dxfId="3491" priority="1444" rank="1"/>
  </conditionalFormatting>
  <conditionalFormatting sqref="E77:H77">
    <cfRule type="top10" dxfId="3490" priority="1445" rank="1"/>
  </conditionalFormatting>
  <conditionalFormatting sqref="E79:H79">
    <cfRule type="top10" dxfId="3489" priority="1446" rank="1"/>
  </conditionalFormatting>
  <conditionalFormatting sqref="E81:H81">
    <cfRule type="top10" dxfId="3488" priority="1447" rank="1"/>
  </conditionalFormatting>
  <conditionalFormatting sqref="E83:H83">
    <cfRule type="top10" dxfId="3487" priority="1448" rank="1"/>
  </conditionalFormatting>
  <conditionalFormatting sqref="E85:H85">
    <cfRule type="top10" dxfId="3486" priority="1449" rank="1"/>
  </conditionalFormatting>
  <conditionalFormatting sqref="E87:H87">
    <cfRule type="top10" dxfId="3485" priority="1450" rank="1"/>
  </conditionalFormatting>
  <conditionalFormatting sqref="E89:H89">
    <cfRule type="top10" dxfId="3484" priority="1451" rank="1"/>
  </conditionalFormatting>
  <conditionalFormatting sqref="E91:H91">
    <cfRule type="top10" dxfId="3483" priority="1452" rank="1"/>
  </conditionalFormatting>
  <conditionalFormatting sqref="E93:H93">
    <cfRule type="top10" dxfId="3482" priority="1453" rank="1"/>
  </conditionalFormatting>
  <conditionalFormatting sqref="E95:H95">
    <cfRule type="top10" dxfId="3481" priority="1454" rank="1"/>
  </conditionalFormatting>
  <conditionalFormatting sqref="E97:H97">
    <cfRule type="top10" dxfId="3480" priority="1455" rank="1"/>
  </conditionalFormatting>
  <conditionalFormatting sqref="E99:H99">
    <cfRule type="top10" dxfId="3479" priority="1456" rank="1"/>
  </conditionalFormatting>
  <conditionalFormatting sqref="E101:H101">
    <cfRule type="top10" dxfId="3478" priority="145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658</v>
      </c>
    </row>
    <row r="4" spans="2:24" x14ac:dyDescent="0.15">
      <c r="B4" s="1" t="s">
        <v>659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3601</v>
      </c>
      <c r="F8" s="16">
        <v>1755</v>
      </c>
      <c r="G8" s="16">
        <v>10080</v>
      </c>
      <c r="H8" s="16">
        <v>486</v>
      </c>
    </row>
    <row r="9" spans="2:24" ht="15" customHeight="1" x14ac:dyDescent="0.15">
      <c r="B9" s="93"/>
      <c r="C9" s="91"/>
      <c r="D9" s="17">
        <v>100</v>
      </c>
      <c r="E9" s="18">
        <v>22.6</v>
      </c>
      <c r="F9" s="19">
        <v>11</v>
      </c>
      <c r="G9" s="19">
        <v>63.3</v>
      </c>
      <c r="H9" s="19">
        <v>3.1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941</v>
      </c>
      <c r="F10" s="23">
        <v>621</v>
      </c>
      <c r="G10" s="23">
        <v>3228</v>
      </c>
      <c r="H10" s="23">
        <v>155</v>
      </c>
    </row>
    <row r="11" spans="2:24" ht="15" customHeight="1" x14ac:dyDescent="0.15">
      <c r="B11" s="24"/>
      <c r="C11" s="89"/>
      <c r="D11" s="25">
        <v>100</v>
      </c>
      <c r="E11" s="26">
        <v>19</v>
      </c>
      <c r="F11" s="27">
        <v>12.6</v>
      </c>
      <c r="G11" s="27">
        <v>65.3</v>
      </c>
      <c r="H11" s="27">
        <v>3.1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2638</v>
      </c>
      <c r="F12" s="16">
        <v>1121</v>
      </c>
      <c r="G12" s="16">
        <v>6760</v>
      </c>
      <c r="H12" s="16">
        <v>323</v>
      </c>
    </row>
    <row r="13" spans="2:24" ht="15" customHeight="1" x14ac:dyDescent="0.15">
      <c r="B13" s="28"/>
      <c r="C13" s="91"/>
      <c r="D13" s="17">
        <v>100</v>
      </c>
      <c r="E13" s="18">
        <v>24.3</v>
      </c>
      <c r="F13" s="19">
        <v>10.3</v>
      </c>
      <c r="G13" s="19">
        <v>62.4</v>
      </c>
      <c r="H13" s="19">
        <v>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84</v>
      </c>
      <c r="F14" s="23">
        <v>44</v>
      </c>
      <c r="G14" s="23">
        <v>210</v>
      </c>
      <c r="H14" s="23">
        <v>15</v>
      </c>
    </row>
    <row r="15" spans="2:24" ht="15" customHeight="1" x14ac:dyDescent="0.15">
      <c r="B15" s="24"/>
      <c r="C15" s="84"/>
      <c r="D15" s="25">
        <v>100</v>
      </c>
      <c r="E15" s="26">
        <v>23.8</v>
      </c>
      <c r="F15" s="27">
        <v>12.5</v>
      </c>
      <c r="G15" s="27">
        <v>59.5</v>
      </c>
      <c r="H15" s="27">
        <v>4.2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159</v>
      </c>
      <c r="F16" s="31">
        <v>75</v>
      </c>
      <c r="G16" s="31">
        <v>366</v>
      </c>
      <c r="H16" s="31">
        <v>20</v>
      </c>
    </row>
    <row r="17" spans="2:8" ht="15" customHeight="1" x14ac:dyDescent="0.15">
      <c r="B17" s="24"/>
      <c r="C17" s="84"/>
      <c r="D17" s="25">
        <v>100</v>
      </c>
      <c r="E17" s="26">
        <v>25.6</v>
      </c>
      <c r="F17" s="27">
        <v>12.1</v>
      </c>
      <c r="G17" s="27">
        <v>59</v>
      </c>
      <c r="H17" s="27">
        <v>3.2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229</v>
      </c>
      <c r="F18" s="16">
        <v>88</v>
      </c>
      <c r="G18" s="16">
        <v>569</v>
      </c>
      <c r="H18" s="16">
        <v>36</v>
      </c>
    </row>
    <row r="19" spans="2:8" ht="15" customHeight="1" x14ac:dyDescent="0.15">
      <c r="B19" s="24"/>
      <c r="C19" s="84"/>
      <c r="D19" s="25">
        <v>100</v>
      </c>
      <c r="E19" s="26">
        <v>24.8</v>
      </c>
      <c r="F19" s="27">
        <v>9.5</v>
      </c>
      <c r="G19" s="27">
        <v>61.7</v>
      </c>
      <c r="H19" s="27">
        <v>3.9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458</v>
      </c>
      <c r="F20" s="16">
        <v>207</v>
      </c>
      <c r="G20" s="16">
        <v>911</v>
      </c>
      <c r="H20" s="16">
        <v>40</v>
      </c>
    </row>
    <row r="21" spans="2:8" ht="15" customHeight="1" x14ac:dyDescent="0.15">
      <c r="B21" s="24"/>
      <c r="C21" s="84"/>
      <c r="D21" s="25">
        <v>100</v>
      </c>
      <c r="E21" s="26">
        <v>28.3</v>
      </c>
      <c r="F21" s="27">
        <v>12.8</v>
      </c>
      <c r="G21" s="27">
        <v>56.4</v>
      </c>
      <c r="H21" s="27">
        <v>2.5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913</v>
      </c>
      <c r="F22" s="16">
        <v>390</v>
      </c>
      <c r="G22" s="16">
        <v>1754</v>
      </c>
      <c r="H22" s="16">
        <v>83</v>
      </c>
    </row>
    <row r="23" spans="2:8" ht="15" customHeight="1" x14ac:dyDescent="0.15">
      <c r="B23" s="24"/>
      <c r="C23" s="84"/>
      <c r="D23" s="25">
        <v>100</v>
      </c>
      <c r="E23" s="26">
        <v>29.1</v>
      </c>
      <c r="F23" s="27">
        <v>12.4</v>
      </c>
      <c r="G23" s="27">
        <v>55.9</v>
      </c>
      <c r="H23" s="27">
        <v>2.6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1088</v>
      </c>
      <c r="F24" s="16">
        <v>521</v>
      </c>
      <c r="G24" s="16">
        <v>2763</v>
      </c>
      <c r="H24" s="16">
        <v>134</v>
      </c>
    </row>
    <row r="25" spans="2:8" ht="15" customHeight="1" x14ac:dyDescent="0.15">
      <c r="B25" s="24"/>
      <c r="C25" s="84"/>
      <c r="D25" s="25">
        <v>100</v>
      </c>
      <c r="E25" s="26">
        <v>24.1</v>
      </c>
      <c r="F25" s="27">
        <v>11.6</v>
      </c>
      <c r="G25" s="27">
        <v>61.3</v>
      </c>
      <c r="H25" s="27">
        <v>3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601</v>
      </c>
      <c r="F26" s="16">
        <v>397</v>
      </c>
      <c r="G26" s="16">
        <v>3295</v>
      </c>
      <c r="H26" s="16">
        <v>145</v>
      </c>
    </row>
    <row r="27" spans="2:8" ht="15" customHeight="1" x14ac:dyDescent="0.15">
      <c r="B27" s="28"/>
      <c r="C27" s="85"/>
      <c r="D27" s="17">
        <v>100</v>
      </c>
      <c r="E27" s="18">
        <v>13.5</v>
      </c>
      <c r="F27" s="19">
        <v>8.9</v>
      </c>
      <c r="G27" s="19">
        <v>74.2</v>
      </c>
      <c r="H27" s="19">
        <v>3.3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2054</v>
      </c>
      <c r="F28" s="16">
        <v>619</v>
      </c>
      <c r="G28" s="16">
        <v>2882</v>
      </c>
      <c r="H28" s="16">
        <v>111</v>
      </c>
    </row>
    <row r="29" spans="2:8" ht="15" customHeight="1" x14ac:dyDescent="0.15">
      <c r="B29" s="24"/>
      <c r="C29" s="84"/>
      <c r="D29" s="25">
        <v>100</v>
      </c>
      <c r="E29" s="26">
        <v>36.299999999999997</v>
      </c>
      <c r="F29" s="27">
        <v>10.9</v>
      </c>
      <c r="G29" s="27">
        <v>50.9</v>
      </c>
      <c r="H29" s="27">
        <v>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814</v>
      </c>
      <c r="F30" s="16">
        <v>472</v>
      </c>
      <c r="G30" s="16">
        <v>2564</v>
      </c>
      <c r="H30" s="16">
        <v>74</v>
      </c>
    </row>
    <row r="31" spans="2:8" ht="15" customHeight="1" x14ac:dyDescent="0.15">
      <c r="B31" s="24"/>
      <c r="C31" s="84"/>
      <c r="D31" s="25">
        <v>100</v>
      </c>
      <c r="E31" s="26">
        <v>20.7</v>
      </c>
      <c r="F31" s="27">
        <v>12</v>
      </c>
      <c r="G31" s="27">
        <v>65.3</v>
      </c>
      <c r="H31" s="27">
        <v>1.9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49</v>
      </c>
      <c r="F32" s="31">
        <v>42</v>
      </c>
      <c r="G32" s="31">
        <v>212</v>
      </c>
      <c r="H32" s="31">
        <v>3</v>
      </c>
    </row>
    <row r="33" spans="2:8" ht="15" customHeight="1" x14ac:dyDescent="0.15">
      <c r="B33" s="24"/>
      <c r="C33" s="84"/>
      <c r="D33" s="25">
        <v>100</v>
      </c>
      <c r="E33" s="26">
        <v>16</v>
      </c>
      <c r="F33" s="27">
        <v>13.7</v>
      </c>
      <c r="G33" s="27">
        <v>69.3</v>
      </c>
      <c r="H33" s="27">
        <v>1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316</v>
      </c>
      <c r="F34" s="16">
        <v>328</v>
      </c>
      <c r="G34" s="16">
        <v>2356</v>
      </c>
      <c r="H34" s="16">
        <v>42</v>
      </c>
    </row>
    <row r="35" spans="2:8" ht="15" customHeight="1" x14ac:dyDescent="0.15">
      <c r="B35" s="24"/>
      <c r="C35" s="84"/>
      <c r="D35" s="25">
        <v>100</v>
      </c>
      <c r="E35" s="26">
        <v>10.4</v>
      </c>
      <c r="F35" s="27">
        <v>10.8</v>
      </c>
      <c r="G35" s="27">
        <v>77.400000000000006</v>
      </c>
      <c r="H35" s="27">
        <v>1.4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270</v>
      </c>
      <c r="F36" s="16">
        <v>254</v>
      </c>
      <c r="G36" s="16">
        <v>1844</v>
      </c>
      <c r="H36" s="16">
        <v>41</v>
      </c>
    </row>
    <row r="37" spans="2:8" ht="15" customHeight="1" x14ac:dyDescent="0.15">
      <c r="B37" s="33"/>
      <c r="C37" s="82"/>
      <c r="D37" s="34">
        <v>100</v>
      </c>
      <c r="E37" s="35">
        <v>11.2</v>
      </c>
      <c r="F37" s="36">
        <v>10.5</v>
      </c>
      <c r="G37" s="36">
        <v>76.5</v>
      </c>
      <c r="H37" s="36">
        <v>1.7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795</v>
      </c>
      <c r="F38" s="23">
        <v>182</v>
      </c>
      <c r="G38" s="23">
        <v>257</v>
      </c>
      <c r="H38" s="23">
        <v>24</v>
      </c>
    </row>
    <row r="39" spans="2:8" ht="15" customHeight="1" x14ac:dyDescent="0.15">
      <c r="B39" s="24"/>
      <c r="C39" s="89"/>
      <c r="D39" s="25">
        <v>100</v>
      </c>
      <c r="E39" s="26">
        <v>63.2</v>
      </c>
      <c r="F39" s="27">
        <v>14.5</v>
      </c>
      <c r="G39" s="27">
        <v>20.399999999999999</v>
      </c>
      <c r="H39" s="27">
        <v>1.9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575</v>
      </c>
      <c r="F40" s="16">
        <v>260</v>
      </c>
      <c r="G40" s="16">
        <v>488</v>
      </c>
      <c r="H40" s="16">
        <v>36</v>
      </c>
    </row>
    <row r="41" spans="2:8" ht="15" customHeight="1" x14ac:dyDescent="0.15">
      <c r="B41" s="24"/>
      <c r="C41" s="89"/>
      <c r="D41" s="25">
        <v>100</v>
      </c>
      <c r="E41" s="26">
        <v>42.3</v>
      </c>
      <c r="F41" s="27">
        <v>19.100000000000001</v>
      </c>
      <c r="G41" s="27">
        <v>35.9</v>
      </c>
      <c r="H41" s="27">
        <v>2.6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2070</v>
      </c>
      <c r="F42" s="16">
        <v>1247</v>
      </c>
      <c r="G42" s="16">
        <v>9133</v>
      </c>
      <c r="H42" s="16">
        <v>186</v>
      </c>
    </row>
    <row r="43" spans="2:8" ht="15" customHeight="1" x14ac:dyDescent="0.15">
      <c r="B43" s="28"/>
      <c r="C43" s="91"/>
      <c r="D43" s="17">
        <v>100</v>
      </c>
      <c r="E43" s="18">
        <v>16.399999999999999</v>
      </c>
      <c r="F43" s="19">
        <v>9.9</v>
      </c>
      <c r="G43" s="19">
        <v>72.3</v>
      </c>
      <c r="H43" s="19">
        <v>1.5</v>
      </c>
    </row>
    <row r="44" spans="2:8" ht="15" customHeight="1" x14ac:dyDescent="0.15">
      <c r="B44" s="20" t="s">
        <v>70</v>
      </c>
      <c r="C44" s="88" t="s">
        <v>542</v>
      </c>
      <c r="D44" s="21">
        <v>567</v>
      </c>
      <c r="E44" s="22">
        <v>170</v>
      </c>
      <c r="F44" s="23">
        <v>71</v>
      </c>
      <c r="G44" s="23">
        <v>317</v>
      </c>
      <c r="H44" s="23">
        <v>9</v>
      </c>
    </row>
    <row r="45" spans="2:8" ht="15" customHeight="1" x14ac:dyDescent="0.15">
      <c r="B45" s="24"/>
      <c r="C45" s="89"/>
      <c r="D45" s="25">
        <v>100</v>
      </c>
      <c r="E45" s="26">
        <v>30</v>
      </c>
      <c r="F45" s="27">
        <v>12.5</v>
      </c>
      <c r="G45" s="27">
        <v>55.9</v>
      </c>
      <c r="H45" s="27">
        <v>1.6</v>
      </c>
    </row>
    <row r="46" spans="2:8" ht="15" customHeight="1" x14ac:dyDescent="0.15">
      <c r="B46" s="24"/>
      <c r="C46" s="86" t="s">
        <v>427</v>
      </c>
      <c r="D46" s="14">
        <v>8280</v>
      </c>
      <c r="E46" s="15">
        <v>2087</v>
      </c>
      <c r="F46" s="16">
        <v>993</v>
      </c>
      <c r="G46" s="16">
        <v>5094</v>
      </c>
      <c r="H46" s="16">
        <v>106</v>
      </c>
    </row>
    <row r="47" spans="2:8" ht="15" customHeight="1" x14ac:dyDescent="0.15">
      <c r="B47" s="24"/>
      <c r="C47" s="89"/>
      <c r="D47" s="25">
        <v>100</v>
      </c>
      <c r="E47" s="26">
        <v>25.2</v>
      </c>
      <c r="F47" s="27">
        <v>12</v>
      </c>
      <c r="G47" s="27">
        <v>61.5</v>
      </c>
      <c r="H47" s="27">
        <v>1.3</v>
      </c>
    </row>
    <row r="48" spans="2:8" ht="15" customHeight="1" x14ac:dyDescent="0.15">
      <c r="B48" s="24"/>
      <c r="C48" s="86" t="s">
        <v>428</v>
      </c>
      <c r="D48" s="14">
        <v>4863</v>
      </c>
      <c r="E48" s="15">
        <v>1054</v>
      </c>
      <c r="F48" s="16">
        <v>547</v>
      </c>
      <c r="G48" s="16">
        <v>3186</v>
      </c>
      <c r="H48" s="16">
        <v>76</v>
      </c>
    </row>
    <row r="49" spans="2:8" ht="15" customHeight="1" x14ac:dyDescent="0.15">
      <c r="B49" s="24"/>
      <c r="C49" s="89"/>
      <c r="D49" s="25">
        <v>100</v>
      </c>
      <c r="E49" s="26">
        <v>21.7</v>
      </c>
      <c r="F49" s="27">
        <v>11.2</v>
      </c>
      <c r="G49" s="27">
        <v>65.5</v>
      </c>
      <c r="H49" s="27">
        <v>1.6</v>
      </c>
    </row>
    <row r="50" spans="2:8" ht="15" customHeight="1" x14ac:dyDescent="0.15">
      <c r="B50" s="24"/>
      <c r="C50" s="86" t="s">
        <v>451</v>
      </c>
      <c r="D50" s="14">
        <v>1583</v>
      </c>
      <c r="E50" s="15">
        <v>194</v>
      </c>
      <c r="F50" s="16">
        <v>109</v>
      </c>
      <c r="G50" s="16">
        <v>1255</v>
      </c>
      <c r="H50" s="16">
        <v>25</v>
      </c>
    </row>
    <row r="51" spans="2:8" ht="15" customHeight="1" x14ac:dyDescent="0.15">
      <c r="B51" s="28"/>
      <c r="C51" s="91"/>
      <c r="D51" s="17">
        <v>100</v>
      </c>
      <c r="E51" s="18">
        <v>12.3</v>
      </c>
      <c r="F51" s="19">
        <v>6.9</v>
      </c>
      <c r="G51" s="19">
        <v>79.3</v>
      </c>
      <c r="H51" s="19">
        <v>1.6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834</v>
      </c>
      <c r="F52" s="23">
        <v>367</v>
      </c>
      <c r="G52" s="23">
        <v>1596</v>
      </c>
      <c r="H52" s="23">
        <v>184</v>
      </c>
    </row>
    <row r="53" spans="2:8" ht="15" customHeight="1" x14ac:dyDescent="0.15">
      <c r="B53" s="24"/>
      <c r="C53" s="84"/>
      <c r="D53" s="25">
        <v>100</v>
      </c>
      <c r="E53" s="26">
        <v>28</v>
      </c>
      <c r="F53" s="27">
        <v>12.3</v>
      </c>
      <c r="G53" s="27">
        <v>53.5</v>
      </c>
      <c r="H53" s="27">
        <v>6.2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437</v>
      </c>
      <c r="F54" s="31">
        <v>240</v>
      </c>
      <c r="G54" s="31">
        <v>1250</v>
      </c>
      <c r="H54" s="31">
        <v>19</v>
      </c>
    </row>
    <row r="55" spans="2:8" ht="15" customHeight="1" x14ac:dyDescent="0.15">
      <c r="B55" s="24"/>
      <c r="C55" s="84"/>
      <c r="D55" s="25">
        <v>100</v>
      </c>
      <c r="E55" s="26">
        <v>22.5</v>
      </c>
      <c r="F55" s="27">
        <v>12.3</v>
      </c>
      <c r="G55" s="27">
        <v>64.2</v>
      </c>
      <c r="H55" s="27">
        <v>1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191</v>
      </c>
      <c r="F56" s="16">
        <v>103</v>
      </c>
      <c r="G56" s="16">
        <v>534</v>
      </c>
      <c r="H56" s="16">
        <v>26</v>
      </c>
    </row>
    <row r="57" spans="2:8" ht="15" customHeight="1" x14ac:dyDescent="0.15">
      <c r="B57" s="24"/>
      <c r="C57" s="84"/>
      <c r="D57" s="25">
        <v>100</v>
      </c>
      <c r="E57" s="26">
        <v>22.4</v>
      </c>
      <c r="F57" s="27">
        <v>12.1</v>
      </c>
      <c r="G57" s="27">
        <v>62.5</v>
      </c>
      <c r="H57" s="27">
        <v>3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346</v>
      </c>
      <c r="F58" s="16">
        <v>168</v>
      </c>
      <c r="G58" s="16">
        <v>769</v>
      </c>
      <c r="H58" s="16">
        <v>28</v>
      </c>
    </row>
    <row r="59" spans="2:8" ht="15" customHeight="1" x14ac:dyDescent="0.15">
      <c r="B59" s="24"/>
      <c r="C59" s="84"/>
      <c r="D59" s="25">
        <v>100</v>
      </c>
      <c r="E59" s="26">
        <v>26.4</v>
      </c>
      <c r="F59" s="27">
        <v>12.8</v>
      </c>
      <c r="G59" s="27">
        <v>58.7</v>
      </c>
      <c r="H59" s="27">
        <v>2.1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399</v>
      </c>
      <c r="F60" s="16">
        <v>242</v>
      </c>
      <c r="G60" s="16">
        <v>1052</v>
      </c>
      <c r="H60" s="16">
        <v>90</v>
      </c>
    </row>
    <row r="61" spans="2:8" ht="15" customHeight="1" x14ac:dyDescent="0.15">
      <c r="B61" s="24"/>
      <c r="C61" s="84"/>
      <c r="D61" s="25">
        <v>100</v>
      </c>
      <c r="E61" s="26">
        <v>22.4</v>
      </c>
      <c r="F61" s="27">
        <v>13.6</v>
      </c>
      <c r="G61" s="27">
        <v>59</v>
      </c>
      <c r="H61" s="27">
        <v>5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261</v>
      </c>
      <c r="F62" s="16">
        <v>103</v>
      </c>
      <c r="G62" s="16">
        <v>841</v>
      </c>
      <c r="H62" s="16">
        <v>29</v>
      </c>
    </row>
    <row r="63" spans="2:8" ht="15" customHeight="1" x14ac:dyDescent="0.15">
      <c r="B63" s="24"/>
      <c r="C63" s="84"/>
      <c r="D63" s="25">
        <v>100</v>
      </c>
      <c r="E63" s="26">
        <v>21.2</v>
      </c>
      <c r="F63" s="27">
        <v>8.3000000000000007</v>
      </c>
      <c r="G63" s="27">
        <v>68.2</v>
      </c>
      <c r="H63" s="27">
        <v>2.4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513</v>
      </c>
      <c r="F64" s="16">
        <v>248</v>
      </c>
      <c r="G64" s="16">
        <v>1450</v>
      </c>
      <c r="H64" s="16">
        <v>42</v>
      </c>
    </row>
    <row r="65" spans="2:8" ht="15" customHeight="1" x14ac:dyDescent="0.15">
      <c r="B65" s="24"/>
      <c r="C65" s="84"/>
      <c r="D65" s="25">
        <v>100</v>
      </c>
      <c r="E65" s="26">
        <v>22.8</v>
      </c>
      <c r="F65" s="27">
        <v>11</v>
      </c>
      <c r="G65" s="27">
        <v>64.400000000000006</v>
      </c>
      <c r="H65" s="27">
        <v>1.9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222</v>
      </c>
      <c r="F66" s="16">
        <v>105</v>
      </c>
      <c r="G66" s="16">
        <v>863</v>
      </c>
      <c r="H66" s="16">
        <v>19</v>
      </c>
    </row>
    <row r="67" spans="2:8" ht="15" customHeight="1" x14ac:dyDescent="0.15">
      <c r="B67" s="24"/>
      <c r="C67" s="84"/>
      <c r="D67" s="25">
        <v>100</v>
      </c>
      <c r="E67" s="26">
        <v>18.399999999999999</v>
      </c>
      <c r="F67" s="27">
        <v>8.6999999999999993</v>
      </c>
      <c r="G67" s="27">
        <v>71.400000000000006</v>
      </c>
      <c r="H67" s="27">
        <v>1.6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398</v>
      </c>
      <c r="F68" s="16">
        <v>179</v>
      </c>
      <c r="G68" s="16">
        <v>1725</v>
      </c>
      <c r="H68" s="16">
        <v>49</v>
      </c>
    </row>
    <row r="69" spans="2:8" ht="15" customHeight="1" x14ac:dyDescent="0.15">
      <c r="B69" s="28"/>
      <c r="C69" s="85"/>
      <c r="D69" s="17">
        <v>100</v>
      </c>
      <c r="E69" s="18">
        <v>16.899999999999999</v>
      </c>
      <c r="F69" s="19">
        <v>7.6</v>
      </c>
      <c r="G69" s="19">
        <v>73.400000000000006</v>
      </c>
      <c r="H69" s="19">
        <v>2.1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1436</v>
      </c>
      <c r="F70" s="23">
        <v>446</v>
      </c>
      <c r="G70" s="23">
        <v>800</v>
      </c>
      <c r="H70" s="23">
        <v>68</v>
      </c>
    </row>
    <row r="71" spans="2:8" ht="15" customHeight="1" x14ac:dyDescent="0.15">
      <c r="B71" s="24"/>
      <c r="C71" s="89"/>
      <c r="D71" s="25">
        <v>100</v>
      </c>
      <c r="E71" s="26">
        <v>52.2</v>
      </c>
      <c r="F71" s="27">
        <v>16.2</v>
      </c>
      <c r="G71" s="27">
        <v>29.1</v>
      </c>
      <c r="H71" s="27">
        <v>2.5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1115</v>
      </c>
      <c r="F72" s="16">
        <v>450</v>
      </c>
      <c r="G72" s="16">
        <v>1367</v>
      </c>
      <c r="H72" s="16">
        <v>68</v>
      </c>
    </row>
    <row r="73" spans="2:8" ht="15" customHeight="1" x14ac:dyDescent="0.15">
      <c r="B73" s="24"/>
      <c r="C73" s="89"/>
      <c r="D73" s="25">
        <v>100</v>
      </c>
      <c r="E73" s="26">
        <v>37.200000000000003</v>
      </c>
      <c r="F73" s="27">
        <v>15</v>
      </c>
      <c r="G73" s="27">
        <v>45.6</v>
      </c>
      <c r="H73" s="27">
        <v>2.2999999999999998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665</v>
      </c>
      <c r="F74" s="16">
        <v>495</v>
      </c>
      <c r="G74" s="16">
        <v>2583</v>
      </c>
      <c r="H74" s="16">
        <v>98</v>
      </c>
    </row>
    <row r="75" spans="2:8" ht="15" customHeight="1" x14ac:dyDescent="0.15">
      <c r="B75" s="24"/>
      <c r="C75" s="89"/>
      <c r="D75" s="25">
        <v>100</v>
      </c>
      <c r="E75" s="26">
        <v>17.3</v>
      </c>
      <c r="F75" s="27">
        <v>12.9</v>
      </c>
      <c r="G75" s="27">
        <v>67.2</v>
      </c>
      <c r="H75" s="27">
        <v>2.6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192</v>
      </c>
      <c r="F76" s="16">
        <v>235</v>
      </c>
      <c r="G76" s="16">
        <v>2325</v>
      </c>
      <c r="H76" s="16">
        <v>65</v>
      </c>
    </row>
    <row r="77" spans="2:8" ht="15" customHeight="1" x14ac:dyDescent="0.15">
      <c r="B77" s="24"/>
      <c r="C77" s="89"/>
      <c r="D77" s="25">
        <v>100</v>
      </c>
      <c r="E77" s="26">
        <v>6.8</v>
      </c>
      <c r="F77" s="27">
        <v>8.3000000000000007</v>
      </c>
      <c r="G77" s="27">
        <v>82.5</v>
      </c>
      <c r="H77" s="27">
        <v>2.2999999999999998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63</v>
      </c>
      <c r="F78" s="16">
        <v>67</v>
      </c>
      <c r="G78" s="16">
        <v>1429</v>
      </c>
      <c r="H78" s="16">
        <v>64</v>
      </c>
    </row>
    <row r="79" spans="2:8" ht="15" customHeight="1" x14ac:dyDescent="0.15">
      <c r="B79" s="24"/>
      <c r="C79" s="89"/>
      <c r="D79" s="25">
        <v>100</v>
      </c>
      <c r="E79" s="26">
        <v>3.9</v>
      </c>
      <c r="F79" s="27">
        <v>4.0999999999999996</v>
      </c>
      <c r="G79" s="27">
        <v>88</v>
      </c>
      <c r="H79" s="27">
        <v>3.9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23</v>
      </c>
      <c r="F80" s="16">
        <v>24</v>
      </c>
      <c r="G80" s="16">
        <v>904</v>
      </c>
      <c r="H80" s="16">
        <v>57</v>
      </c>
    </row>
    <row r="81" spans="2:8" ht="15" customHeight="1" x14ac:dyDescent="0.15">
      <c r="B81" s="24"/>
      <c r="C81" s="89"/>
      <c r="D81" s="25">
        <v>100</v>
      </c>
      <c r="E81" s="26">
        <v>2.2999999999999998</v>
      </c>
      <c r="F81" s="27">
        <v>2.4</v>
      </c>
      <c r="G81" s="27">
        <v>89.7</v>
      </c>
      <c r="H81" s="27">
        <v>5.7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20</v>
      </c>
      <c r="F82" s="16">
        <v>4</v>
      </c>
      <c r="G82" s="16">
        <v>526</v>
      </c>
      <c r="H82" s="16">
        <v>52</v>
      </c>
    </row>
    <row r="83" spans="2:8" ht="15" customHeight="1" x14ac:dyDescent="0.15">
      <c r="B83" s="24"/>
      <c r="C83" s="86"/>
      <c r="D83" s="34">
        <v>100</v>
      </c>
      <c r="E83" s="35">
        <v>3.3</v>
      </c>
      <c r="F83" s="36">
        <v>0.7</v>
      </c>
      <c r="G83" s="36">
        <v>87.4</v>
      </c>
      <c r="H83" s="36">
        <v>8.6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1271</v>
      </c>
      <c r="F84" s="23">
        <v>455</v>
      </c>
      <c r="G84" s="23">
        <v>1626</v>
      </c>
      <c r="H84" s="23">
        <v>75</v>
      </c>
    </row>
    <row r="85" spans="2:8" ht="15" customHeight="1" x14ac:dyDescent="0.15">
      <c r="B85" s="24" t="s">
        <v>441</v>
      </c>
      <c r="C85" s="84"/>
      <c r="D85" s="25">
        <v>100</v>
      </c>
      <c r="E85" s="26">
        <v>37.1</v>
      </c>
      <c r="F85" s="27">
        <v>13.3</v>
      </c>
      <c r="G85" s="27">
        <v>47.4</v>
      </c>
      <c r="H85" s="27">
        <v>2.2000000000000002</v>
      </c>
    </row>
    <row r="86" spans="2:8" ht="15" customHeight="1" x14ac:dyDescent="0.15">
      <c r="B86" s="24" t="s">
        <v>512</v>
      </c>
      <c r="C86" s="82" t="s">
        <v>520</v>
      </c>
      <c r="D86" s="14">
        <v>3344</v>
      </c>
      <c r="E86" s="15">
        <v>957</v>
      </c>
      <c r="F86" s="16">
        <v>460</v>
      </c>
      <c r="G86" s="16">
        <v>1872</v>
      </c>
      <c r="H86" s="16">
        <v>55</v>
      </c>
    </row>
    <row r="87" spans="2:8" ht="15" customHeight="1" x14ac:dyDescent="0.15">
      <c r="B87" s="24"/>
      <c r="C87" s="84"/>
      <c r="D87" s="25">
        <v>100</v>
      </c>
      <c r="E87" s="26">
        <v>28.6</v>
      </c>
      <c r="F87" s="27">
        <v>13.8</v>
      </c>
      <c r="G87" s="27">
        <v>56</v>
      </c>
      <c r="H87" s="27">
        <v>1.6</v>
      </c>
    </row>
    <row r="88" spans="2:8" ht="15" customHeight="1" x14ac:dyDescent="0.15">
      <c r="B88" s="24"/>
      <c r="C88" s="83" t="s">
        <v>433</v>
      </c>
      <c r="D88" s="29">
        <v>2063</v>
      </c>
      <c r="E88" s="30">
        <v>372</v>
      </c>
      <c r="F88" s="31">
        <v>242</v>
      </c>
      <c r="G88" s="31">
        <v>1399</v>
      </c>
      <c r="H88" s="31">
        <v>50</v>
      </c>
    </row>
    <row r="89" spans="2:8" ht="15" customHeight="1" x14ac:dyDescent="0.15">
      <c r="B89" s="24"/>
      <c r="C89" s="84"/>
      <c r="D89" s="25">
        <v>100</v>
      </c>
      <c r="E89" s="26">
        <v>18</v>
      </c>
      <c r="F89" s="27">
        <v>11.7</v>
      </c>
      <c r="G89" s="27">
        <v>67.8</v>
      </c>
      <c r="H89" s="27">
        <v>2.4</v>
      </c>
    </row>
    <row r="90" spans="2:8" ht="15" customHeight="1" x14ac:dyDescent="0.15">
      <c r="B90" s="24"/>
      <c r="C90" s="82" t="s">
        <v>489</v>
      </c>
      <c r="D90" s="14">
        <v>3201</v>
      </c>
      <c r="E90" s="15">
        <v>401</v>
      </c>
      <c r="F90" s="16">
        <v>330</v>
      </c>
      <c r="G90" s="16">
        <v>2408</v>
      </c>
      <c r="H90" s="16">
        <v>62</v>
      </c>
    </row>
    <row r="91" spans="2:8" ht="15" customHeight="1" x14ac:dyDescent="0.15">
      <c r="B91" s="24"/>
      <c r="C91" s="84"/>
      <c r="D91" s="25">
        <v>100</v>
      </c>
      <c r="E91" s="26">
        <v>12.5</v>
      </c>
      <c r="F91" s="27">
        <v>10.3</v>
      </c>
      <c r="G91" s="27">
        <v>75.2</v>
      </c>
      <c r="H91" s="27">
        <v>1.9</v>
      </c>
    </row>
    <row r="92" spans="2:8" ht="15" customHeight="1" x14ac:dyDescent="0.15">
      <c r="B92" s="24"/>
      <c r="C92" s="82" t="s">
        <v>543</v>
      </c>
      <c r="D92" s="14">
        <v>1503</v>
      </c>
      <c r="E92" s="15">
        <v>80</v>
      </c>
      <c r="F92" s="16">
        <v>60</v>
      </c>
      <c r="G92" s="16">
        <v>1317</v>
      </c>
      <c r="H92" s="16">
        <v>46</v>
      </c>
    </row>
    <row r="93" spans="2:8" ht="15" customHeight="1" x14ac:dyDescent="0.15">
      <c r="B93" s="24"/>
      <c r="C93" s="84"/>
      <c r="D93" s="25">
        <v>100</v>
      </c>
      <c r="E93" s="26">
        <v>5.3</v>
      </c>
      <c r="F93" s="27">
        <v>4</v>
      </c>
      <c r="G93" s="27">
        <v>87.6</v>
      </c>
      <c r="H93" s="27">
        <v>3.1</v>
      </c>
    </row>
    <row r="94" spans="2:8" ht="15" customHeight="1" x14ac:dyDescent="0.15">
      <c r="B94" s="24"/>
      <c r="C94" s="82" t="s">
        <v>457</v>
      </c>
      <c r="D94" s="14">
        <v>330</v>
      </c>
      <c r="E94" s="15">
        <v>19</v>
      </c>
      <c r="F94" s="16">
        <v>9</v>
      </c>
      <c r="G94" s="16">
        <v>292</v>
      </c>
      <c r="H94" s="16">
        <v>10</v>
      </c>
    </row>
    <row r="95" spans="2:8" ht="15" customHeight="1" x14ac:dyDescent="0.15">
      <c r="B95" s="24"/>
      <c r="C95" s="82"/>
      <c r="D95" s="34">
        <v>100</v>
      </c>
      <c r="E95" s="35">
        <v>5.8</v>
      </c>
      <c r="F95" s="36">
        <v>2.7</v>
      </c>
      <c r="G95" s="36">
        <v>88.5</v>
      </c>
      <c r="H95" s="36">
        <v>3</v>
      </c>
    </row>
    <row r="96" spans="2:8" ht="15" customHeight="1" x14ac:dyDescent="0.15">
      <c r="B96" s="24"/>
      <c r="C96" s="83" t="s">
        <v>511</v>
      </c>
      <c r="D96" s="29">
        <v>359</v>
      </c>
      <c r="E96" s="30">
        <v>9</v>
      </c>
      <c r="F96" s="31">
        <v>7</v>
      </c>
      <c r="G96" s="31">
        <v>324</v>
      </c>
      <c r="H96" s="31">
        <v>19</v>
      </c>
    </row>
    <row r="97" spans="2:8" ht="15" customHeight="1" x14ac:dyDescent="0.15">
      <c r="B97" s="24"/>
      <c r="C97" s="84"/>
      <c r="D97" s="25">
        <v>100</v>
      </c>
      <c r="E97" s="26">
        <v>2.5</v>
      </c>
      <c r="F97" s="27">
        <v>1.9</v>
      </c>
      <c r="G97" s="27">
        <v>90.3</v>
      </c>
      <c r="H97" s="27">
        <v>5.3</v>
      </c>
    </row>
    <row r="98" spans="2:8" ht="15" customHeight="1" x14ac:dyDescent="0.15">
      <c r="B98" s="24"/>
      <c r="C98" s="82" t="s">
        <v>544</v>
      </c>
      <c r="D98" s="14">
        <v>47</v>
      </c>
      <c r="E98" s="15">
        <v>5</v>
      </c>
      <c r="F98" s="16">
        <v>1</v>
      </c>
      <c r="G98" s="16">
        <v>36</v>
      </c>
      <c r="H98" s="16">
        <v>5</v>
      </c>
    </row>
    <row r="99" spans="2:8" ht="15" customHeight="1" x14ac:dyDescent="0.15">
      <c r="B99" s="24"/>
      <c r="C99" s="84"/>
      <c r="D99" s="25">
        <v>100</v>
      </c>
      <c r="E99" s="26">
        <v>10.6</v>
      </c>
      <c r="F99" s="27">
        <v>2.1</v>
      </c>
      <c r="G99" s="27">
        <v>76.599999999999994</v>
      </c>
      <c r="H99" s="27">
        <v>10.6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9</v>
      </c>
      <c r="F100" s="16">
        <v>3</v>
      </c>
      <c r="G100" s="16">
        <v>39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17.3</v>
      </c>
      <c r="F101" s="19">
        <v>5.8</v>
      </c>
      <c r="G101" s="19">
        <v>75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3477" priority="1458" rank="1"/>
  </conditionalFormatting>
  <conditionalFormatting sqref="E11:H11">
    <cfRule type="top10" dxfId="3476" priority="1459" rank="1"/>
  </conditionalFormatting>
  <conditionalFormatting sqref="E13:H13">
    <cfRule type="top10" dxfId="3475" priority="1460" rank="1"/>
  </conditionalFormatting>
  <conditionalFormatting sqref="E15:H15">
    <cfRule type="top10" dxfId="3474" priority="1461" rank="1"/>
  </conditionalFormatting>
  <conditionalFormatting sqref="E17:H17">
    <cfRule type="top10" dxfId="3473" priority="1462" rank="1"/>
  </conditionalFormatting>
  <conditionalFormatting sqref="E19:H19">
    <cfRule type="top10" dxfId="3472" priority="1463" rank="1"/>
  </conditionalFormatting>
  <conditionalFormatting sqref="E21:H21">
    <cfRule type="top10" dxfId="3471" priority="1464" rank="1"/>
  </conditionalFormatting>
  <conditionalFormatting sqref="E23:H23">
    <cfRule type="top10" dxfId="3470" priority="1465" rank="1"/>
  </conditionalFormatting>
  <conditionalFormatting sqref="E25:H25">
    <cfRule type="top10" dxfId="3469" priority="1466" rank="1"/>
  </conditionalFormatting>
  <conditionalFormatting sqref="E27:H27">
    <cfRule type="top10" dxfId="3468" priority="1467" rank="1"/>
  </conditionalFormatting>
  <conditionalFormatting sqref="E29:H29">
    <cfRule type="top10" dxfId="3467" priority="1468" rank="1"/>
  </conditionalFormatting>
  <conditionalFormatting sqref="E31:H31">
    <cfRule type="top10" dxfId="3466" priority="1469" rank="1"/>
  </conditionalFormatting>
  <conditionalFormatting sqref="E33:H33">
    <cfRule type="top10" dxfId="3465" priority="1470" rank="1"/>
  </conditionalFormatting>
  <conditionalFormatting sqref="E35:H35">
    <cfRule type="top10" dxfId="3464" priority="1471" rank="1"/>
  </conditionalFormatting>
  <conditionalFormatting sqref="E37:H37">
    <cfRule type="top10" dxfId="3463" priority="1472" rank="1"/>
  </conditionalFormatting>
  <conditionalFormatting sqref="E39:H39">
    <cfRule type="top10" dxfId="3462" priority="1473" rank="1"/>
  </conditionalFormatting>
  <conditionalFormatting sqref="E41:H41">
    <cfRule type="top10" dxfId="3461" priority="1474" rank="1"/>
  </conditionalFormatting>
  <conditionalFormatting sqref="E43:H43">
    <cfRule type="top10" dxfId="3460" priority="1475" rank="1"/>
  </conditionalFormatting>
  <conditionalFormatting sqref="E45:H45">
    <cfRule type="top10" dxfId="3459" priority="1476" rank="1"/>
  </conditionalFormatting>
  <conditionalFormatting sqref="E47:H47">
    <cfRule type="top10" dxfId="3458" priority="1477" rank="1"/>
  </conditionalFormatting>
  <conditionalFormatting sqref="E49:H49">
    <cfRule type="top10" dxfId="3457" priority="1478" rank="1"/>
  </conditionalFormatting>
  <conditionalFormatting sqref="E51:H51">
    <cfRule type="top10" dxfId="3456" priority="1479" rank="1"/>
  </conditionalFormatting>
  <conditionalFormatting sqref="E53:H53">
    <cfRule type="top10" dxfId="3455" priority="1480" rank="1"/>
  </conditionalFormatting>
  <conditionalFormatting sqref="E55:H55">
    <cfRule type="top10" dxfId="3454" priority="1481" rank="1"/>
  </conditionalFormatting>
  <conditionalFormatting sqref="E57:H57">
    <cfRule type="top10" dxfId="3453" priority="1482" rank="1"/>
  </conditionalFormatting>
  <conditionalFormatting sqref="E59:H59">
    <cfRule type="top10" dxfId="3452" priority="1483" rank="1"/>
  </conditionalFormatting>
  <conditionalFormatting sqref="E61:H61">
    <cfRule type="top10" dxfId="3451" priority="1484" rank="1"/>
  </conditionalFormatting>
  <conditionalFormatting sqref="E63:H63">
    <cfRule type="top10" dxfId="3450" priority="1485" rank="1"/>
  </conditionalFormatting>
  <conditionalFormatting sqref="E65:H65">
    <cfRule type="top10" dxfId="3449" priority="1486" rank="1"/>
  </conditionalFormatting>
  <conditionalFormatting sqref="E67:H67">
    <cfRule type="top10" dxfId="3448" priority="1487" rank="1"/>
  </conditionalFormatting>
  <conditionalFormatting sqref="E69:H69">
    <cfRule type="top10" dxfId="3447" priority="1488" rank="1"/>
  </conditionalFormatting>
  <conditionalFormatting sqref="E71:H71">
    <cfRule type="top10" dxfId="3446" priority="1489" rank="1"/>
  </conditionalFormatting>
  <conditionalFormatting sqref="E73:H73">
    <cfRule type="top10" dxfId="3445" priority="1490" rank="1"/>
  </conditionalFormatting>
  <conditionalFormatting sqref="E75:H75">
    <cfRule type="top10" dxfId="3444" priority="1491" rank="1"/>
  </conditionalFormatting>
  <conditionalFormatting sqref="E77:H77">
    <cfRule type="top10" dxfId="3443" priority="1492" rank="1"/>
  </conditionalFormatting>
  <conditionalFormatting sqref="E79:H79">
    <cfRule type="top10" dxfId="3442" priority="1493" rank="1"/>
  </conditionalFormatting>
  <conditionalFormatting sqref="E81:H81">
    <cfRule type="top10" dxfId="3441" priority="1494" rank="1"/>
  </conditionalFormatting>
  <conditionalFormatting sqref="E83:H83">
    <cfRule type="top10" dxfId="3440" priority="1495" rank="1"/>
  </conditionalFormatting>
  <conditionalFormatting sqref="E85:H85">
    <cfRule type="top10" dxfId="3439" priority="1496" rank="1"/>
  </conditionalFormatting>
  <conditionalFormatting sqref="E87:H87">
    <cfRule type="top10" dxfId="3438" priority="1497" rank="1"/>
  </conditionalFormatting>
  <conditionalFormatting sqref="E89:H89">
    <cfRule type="top10" dxfId="3437" priority="1498" rank="1"/>
  </conditionalFormatting>
  <conditionalFormatting sqref="E91:H91">
    <cfRule type="top10" dxfId="3436" priority="1499" rank="1"/>
  </conditionalFormatting>
  <conditionalFormatting sqref="E93:H93">
    <cfRule type="top10" dxfId="3435" priority="1500" rank="1"/>
  </conditionalFormatting>
  <conditionalFormatting sqref="E95:H95">
    <cfRule type="top10" dxfId="3434" priority="1501" rank="1"/>
  </conditionalFormatting>
  <conditionalFormatting sqref="E97:H97">
    <cfRule type="top10" dxfId="3433" priority="1502" rank="1"/>
  </conditionalFormatting>
  <conditionalFormatting sqref="E99:H99">
    <cfRule type="top10" dxfId="3432" priority="1503" rank="1"/>
  </conditionalFormatting>
  <conditionalFormatting sqref="E101:H101">
    <cfRule type="top10" dxfId="3431" priority="150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660</v>
      </c>
    </row>
    <row r="4" spans="2:24" x14ac:dyDescent="0.15">
      <c r="B4" s="1" t="s">
        <v>661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4808</v>
      </c>
      <c r="F8" s="16">
        <v>1447</v>
      </c>
      <c r="G8" s="16">
        <v>9180</v>
      </c>
      <c r="H8" s="16">
        <v>487</v>
      </c>
    </row>
    <row r="9" spans="2:24" ht="15" customHeight="1" x14ac:dyDescent="0.15">
      <c r="B9" s="93"/>
      <c r="C9" s="91"/>
      <c r="D9" s="17">
        <v>100</v>
      </c>
      <c r="E9" s="18">
        <v>30.2</v>
      </c>
      <c r="F9" s="19">
        <v>9.1</v>
      </c>
      <c r="G9" s="19">
        <v>57.7</v>
      </c>
      <c r="H9" s="19">
        <v>3.1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783</v>
      </c>
      <c r="F10" s="23">
        <v>498</v>
      </c>
      <c r="G10" s="23">
        <v>3515</v>
      </c>
      <c r="H10" s="23">
        <v>149</v>
      </c>
    </row>
    <row r="11" spans="2:24" ht="15" customHeight="1" x14ac:dyDescent="0.15">
      <c r="B11" s="24"/>
      <c r="C11" s="89"/>
      <c r="D11" s="25">
        <v>100</v>
      </c>
      <c r="E11" s="26">
        <v>15.8</v>
      </c>
      <c r="F11" s="27">
        <v>10.1</v>
      </c>
      <c r="G11" s="27">
        <v>71.099999999999994</v>
      </c>
      <c r="H11" s="27">
        <v>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3989</v>
      </c>
      <c r="F12" s="16">
        <v>941</v>
      </c>
      <c r="G12" s="16">
        <v>5583</v>
      </c>
      <c r="H12" s="16">
        <v>329</v>
      </c>
    </row>
    <row r="13" spans="2:24" ht="15" customHeight="1" x14ac:dyDescent="0.15">
      <c r="B13" s="28"/>
      <c r="C13" s="91"/>
      <c r="D13" s="17">
        <v>100</v>
      </c>
      <c r="E13" s="18">
        <v>36.799999999999997</v>
      </c>
      <c r="F13" s="19">
        <v>8.6999999999999993</v>
      </c>
      <c r="G13" s="19">
        <v>51.5</v>
      </c>
      <c r="H13" s="19">
        <v>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77</v>
      </c>
      <c r="F14" s="23">
        <v>26</v>
      </c>
      <c r="G14" s="23">
        <v>234</v>
      </c>
      <c r="H14" s="23">
        <v>16</v>
      </c>
    </row>
    <row r="15" spans="2:24" ht="15" customHeight="1" x14ac:dyDescent="0.15">
      <c r="B15" s="24"/>
      <c r="C15" s="84"/>
      <c r="D15" s="25">
        <v>100</v>
      </c>
      <c r="E15" s="26">
        <v>21.8</v>
      </c>
      <c r="F15" s="27">
        <v>7.4</v>
      </c>
      <c r="G15" s="27">
        <v>66.3</v>
      </c>
      <c r="H15" s="27">
        <v>4.5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170</v>
      </c>
      <c r="F16" s="31">
        <v>52</v>
      </c>
      <c r="G16" s="31">
        <v>379</v>
      </c>
      <c r="H16" s="31">
        <v>19</v>
      </c>
    </row>
    <row r="17" spans="2:8" ht="15" customHeight="1" x14ac:dyDescent="0.15">
      <c r="B17" s="24"/>
      <c r="C17" s="84"/>
      <c r="D17" s="25">
        <v>100</v>
      </c>
      <c r="E17" s="26">
        <v>27.4</v>
      </c>
      <c r="F17" s="27">
        <v>8.4</v>
      </c>
      <c r="G17" s="27">
        <v>61.1</v>
      </c>
      <c r="H17" s="27">
        <v>3.1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264</v>
      </c>
      <c r="F18" s="16">
        <v>78</v>
      </c>
      <c r="G18" s="16">
        <v>542</v>
      </c>
      <c r="H18" s="16">
        <v>38</v>
      </c>
    </row>
    <row r="19" spans="2:8" ht="15" customHeight="1" x14ac:dyDescent="0.15">
      <c r="B19" s="24"/>
      <c r="C19" s="84"/>
      <c r="D19" s="25">
        <v>100</v>
      </c>
      <c r="E19" s="26">
        <v>28.6</v>
      </c>
      <c r="F19" s="27">
        <v>8.5</v>
      </c>
      <c r="G19" s="27">
        <v>58.8</v>
      </c>
      <c r="H19" s="27">
        <v>4.0999999999999996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555</v>
      </c>
      <c r="F20" s="16">
        <v>151</v>
      </c>
      <c r="G20" s="16">
        <v>862</v>
      </c>
      <c r="H20" s="16">
        <v>48</v>
      </c>
    </row>
    <row r="21" spans="2:8" ht="15" customHeight="1" x14ac:dyDescent="0.15">
      <c r="B21" s="24"/>
      <c r="C21" s="84"/>
      <c r="D21" s="25">
        <v>100</v>
      </c>
      <c r="E21" s="26">
        <v>34.299999999999997</v>
      </c>
      <c r="F21" s="27">
        <v>9.3000000000000007</v>
      </c>
      <c r="G21" s="27">
        <v>53.3</v>
      </c>
      <c r="H21" s="27">
        <v>3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1162</v>
      </c>
      <c r="F22" s="16">
        <v>321</v>
      </c>
      <c r="G22" s="16">
        <v>1578</v>
      </c>
      <c r="H22" s="16">
        <v>79</v>
      </c>
    </row>
    <row r="23" spans="2:8" ht="15" customHeight="1" x14ac:dyDescent="0.15">
      <c r="B23" s="24"/>
      <c r="C23" s="84"/>
      <c r="D23" s="25">
        <v>100</v>
      </c>
      <c r="E23" s="26">
        <v>37</v>
      </c>
      <c r="F23" s="27">
        <v>10.199999999999999</v>
      </c>
      <c r="G23" s="27">
        <v>50.3</v>
      </c>
      <c r="H23" s="27">
        <v>2.5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1542</v>
      </c>
      <c r="F24" s="16">
        <v>448</v>
      </c>
      <c r="G24" s="16">
        <v>2395</v>
      </c>
      <c r="H24" s="16">
        <v>121</v>
      </c>
    </row>
    <row r="25" spans="2:8" ht="15" customHeight="1" x14ac:dyDescent="0.15">
      <c r="B25" s="24"/>
      <c r="C25" s="84"/>
      <c r="D25" s="25">
        <v>100</v>
      </c>
      <c r="E25" s="26">
        <v>34.200000000000003</v>
      </c>
      <c r="F25" s="27">
        <v>9.9</v>
      </c>
      <c r="G25" s="27">
        <v>53.2</v>
      </c>
      <c r="H25" s="27">
        <v>2.7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931</v>
      </c>
      <c r="F26" s="16">
        <v>352</v>
      </c>
      <c r="G26" s="16">
        <v>3001</v>
      </c>
      <c r="H26" s="16">
        <v>154</v>
      </c>
    </row>
    <row r="27" spans="2:8" ht="15" customHeight="1" x14ac:dyDescent="0.15">
      <c r="B27" s="28"/>
      <c r="C27" s="85"/>
      <c r="D27" s="17">
        <v>100</v>
      </c>
      <c r="E27" s="18">
        <v>21</v>
      </c>
      <c r="F27" s="19">
        <v>7.9</v>
      </c>
      <c r="G27" s="19">
        <v>67.599999999999994</v>
      </c>
      <c r="H27" s="19">
        <v>3.5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2891</v>
      </c>
      <c r="F28" s="16">
        <v>483</v>
      </c>
      <c r="G28" s="16">
        <v>2176</v>
      </c>
      <c r="H28" s="16">
        <v>116</v>
      </c>
    </row>
    <row r="29" spans="2:8" ht="15" customHeight="1" x14ac:dyDescent="0.15">
      <c r="B29" s="24"/>
      <c r="C29" s="84"/>
      <c r="D29" s="25">
        <v>100</v>
      </c>
      <c r="E29" s="26">
        <v>51</v>
      </c>
      <c r="F29" s="27">
        <v>8.5</v>
      </c>
      <c r="G29" s="27">
        <v>38.4</v>
      </c>
      <c r="H29" s="27">
        <v>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937</v>
      </c>
      <c r="F30" s="16">
        <v>388</v>
      </c>
      <c r="G30" s="16">
        <v>2524</v>
      </c>
      <c r="H30" s="16">
        <v>75</v>
      </c>
    </row>
    <row r="31" spans="2:8" ht="15" customHeight="1" x14ac:dyDescent="0.15">
      <c r="B31" s="24"/>
      <c r="C31" s="84"/>
      <c r="D31" s="25">
        <v>100</v>
      </c>
      <c r="E31" s="26">
        <v>23.9</v>
      </c>
      <c r="F31" s="27">
        <v>9.9</v>
      </c>
      <c r="G31" s="27">
        <v>64.3</v>
      </c>
      <c r="H31" s="27">
        <v>1.9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57</v>
      </c>
      <c r="F32" s="31">
        <v>30</v>
      </c>
      <c r="G32" s="31">
        <v>215</v>
      </c>
      <c r="H32" s="31">
        <v>4</v>
      </c>
    </row>
    <row r="33" spans="2:8" ht="15" customHeight="1" x14ac:dyDescent="0.15">
      <c r="B33" s="24"/>
      <c r="C33" s="84"/>
      <c r="D33" s="25">
        <v>100</v>
      </c>
      <c r="E33" s="26">
        <v>18.600000000000001</v>
      </c>
      <c r="F33" s="27">
        <v>9.8000000000000007</v>
      </c>
      <c r="G33" s="27">
        <v>70.3</v>
      </c>
      <c r="H33" s="27">
        <v>1.3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477</v>
      </c>
      <c r="F34" s="16">
        <v>275</v>
      </c>
      <c r="G34" s="16">
        <v>2251</v>
      </c>
      <c r="H34" s="16">
        <v>39</v>
      </c>
    </row>
    <row r="35" spans="2:8" ht="15" customHeight="1" x14ac:dyDescent="0.15">
      <c r="B35" s="24"/>
      <c r="C35" s="84"/>
      <c r="D35" s="25">
        <v>100</v>
      </c>
      <c r="E35" s="26">
        <v>15.7</v>
      </c>
      <c r="F35" s="27">
        <v>9</v>
      </c>
      <c r="G35" s="27">
        <v>74</v>
      </c>
      <c r="H35" s="27">
        <v>1.3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341</v>
      </c>
      <c r="F36" s="16">
        <v>231</v>
      </c>
      <c r="G36" s="16">
        <v>1797</v>
      </c>
      <c r="H36" s="16">
        <v>40</v>
      </c>
    </row>
    <row r="37" spans="2:8" ht="15" customHeight="1" x14ac:dyDescent="0.15">
      <c r="B37" s="33"/>
      <c r="C37" s="82"/>
      <c r="D37" s="34">
        <v>100</v>
      </c>
      <c r="E37" s="35">
        <v>14.2</v>
      </c>
      <c r="F37" s="36">
        <v>9.6</v>
      </c>
      <c r="G37" s="36">
        <v>74.599999999999994</v>
      </c>
      <c r="H37" s="36">
        <v>1.7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901</v>
      </c>
      <c r="F38" s="23">
        <v>140</v>
      </c>
      <c r="G38" s="23">
        <v>195</v>
      </c>
      <c r="H38" s="23">
        <v>22</v>
      </c>
    </row>
    <row r="39" spans="2:8" ht="15" customHeight="1" x14ac:dyDescent="0.15">
      <c r="B39" s="24"/>
      <c r="C39" s="89"/>
      <c r="D39" s="25">
        <v>100</v>
      </c>
      <c r="E39" s="26">
        <v>71.599999999999994</v>
      </c>
      <c r="F39" s="27">
        <v>11.1</v>
      </c>
      <c r="G39" s="27">
        <v>15.5</v>
      </c>
      <c r="H39" s="27">
        <v>1.7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723</v>
      </c>
      <c r="F40" s="16">
        <v>204</v>
      </c>
      <c r="G40" s="16">
        <v>380</v>
      </c>
      <c r="H40" s="16">
        <v>52</v>
      </c>
    </row>
    <row r="41" spans="2:8" ht="15" customHeight="1" x14ac:dyDescent="0.15">
      <c r="B41" s="24"/>
      <c r="C41" s="89"/>
      <c r="D41" s="25">
        <v>100</v>
      </c>
      <c r="E41" s="26">
        <v>53.2</v>
      </c>
      <c r="F41" s="27">
        <v>15</v>
      </c>
      <c r="G41" s="27">
        <v>28</v>
      </c>
      <c r="H41" s="27">
        <v>3.8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2991</v>
      </c>
      <c r="F42" s="16">
        <v>1048</v>
      </c>
      <c r="G42" s="16">
        <v>8418</v>
      </c>
      <c r="H42" s="16">
        <v>179</v>
      </c>
    </row>
    <row r="43" spans="2:8" ht="15" customHeight="1" x14ac:dyDescent="0.15">
      <c r="B43" s="28"/>
      <c r="C43" s="91"/>
      <c r="D43" s="17">
        <v>100</v>
      </c>
      <c r="E43" s="18">
        <v>23.7</v>
      </c>
      <c r="F43" s="19">
        <v>8.3000000000000007</v>
      </c>
      <c r="G43" s="19">
        <v>66.599999999999994</v>
      </c>
      <c r="H43" s="19">
        <v>1.4</v>
      </c>
    </row>
    <row r="44" spans="2:8" ht="15" customHeight="1" x14ac:dyDescent="0.15">
      <c r="B44" s="20" t="s">
        <v>70</v>
      </c>
      <c r="C44" s="88" t="s">
        <v>507</v>
      </c>
      <c r="D44" s="21">
        <v>567</v>
      </c>
      <c r="E44" s="22">
        <v>196</v>
      </c>
      <c r="F44" s="23">
        <v>53</v>
      </c>
      <c r="G44" s="23">
        <v>311</v>
      </c>
      <c r="H44" s="23">
        <v>7</v>
      </c>
    </row>
    <row r="45" spans="2:8" ht="15" customHeight="1" x14ac:dyDescent="0.15">
      <c r="B45" s="24"/>
      <c r="C45" s="89"/>
      <c r="D45" s="25">
        <v>100</v>
      </c>
      <c r="E45" s="26">
        <v>34.6</v>
      </c>
      <c r="F45" s="27">
        <v>9.3000000000000007</v>
      </c>
      <c r="G45" s="27">
        <v>54.9</v>
      </c>
      <c r="H45" s="27">
        <v>1.2</v>
      </c>
    </row>
    <row r="46" spans="2:8" ht="15" customHeight="1" x14ac:dyDescent="0.15">
      <c r="B46" s="24"/>
      <c r="C46" s="86" t="s">
        <v>508</v>
      </c>
      <c r="D46" s="14">
        <v>8280</v>
      </c>
      <c r="E46" s="15">
        <v>2663</v>
      </c>
      <c r="F46" s="16">
        <v>827</v>
      </c>
      <c r="G46" s="16">
        <v>4688</v>
      </c>
      <c r="H46" s="16">
        <v>102</v>
      </c>
    </row>
    <row r="47" spans="2:8" ht="15" customHeight="1" x14ac:dyDescent="0.15">
      <c r="B47" s="24"/>
      <c r="C47" s="89"/>
      <c r="D47" s="25">
        <v>100</v>
      </c>
      <c r="E47" s="26">
        <v>32.200000000000003</v>
      </c>
      <c r="F47" s="27">
        <v>10</v>
      </c>
      <c r="G47" s="27">
        <v>56.6</v>
      </c>
      <c r="H47" s="27">
        <v>1.2</v>
      </c>
    </row>
    <row r="48" spans="2:8" ht="15" customHeight="1" x14ac:dyDescent="0.15">
      <c r="B48" s="24"/>
      <c r="C48" s="86" t="s">
        <v>450</v>
      </c>
      <c r="D48" s="14">
        <v>4863</v>
      </c>
      <c r="E48" s="15">
        <v>1528</v>
      </c>
      <c r="F48" s="16">
        <v>444</v>
      </c>
      <c r="G48" s="16">
        <v>2817</v>
      </c>
      <c r="H48" s="16">
        <v>74</v>
      </c>
    </row>
    <row r="49" spans="2:8" ht="15" customHeight="1" x14ac:dyDescent="0.15">
      <c r="B49" s="24"/>
      <c r="C49" s="89"/>
      <c r="D49" s="25">
        <v>100</v>
      </c>
      <c r="E49" s="26">
        <v>31.4</v>
      </c>
      <c r="F49" s="27">
        <v>9.1</v>
      </c>
      <c r="G49" s="27">
        <v>57.9</v>
      </c>
      <c r="H49" s="27">
        <v>1.5</v>
      </c>
    </row>
    <row r="50" spans="2:8" ht="15" customHeight="1" x14ac:dyDescent="0.15">
      <c r="B50" s="24"/>
      <c r="C50" s="86" t="s">
        <v>461</v>
      </c>
      <c r="D50" s="14">
        <v>1583</v>
      </c>
      <c r="E50" s="15">
        <v>316</v>
      </c>
      <c r="F50" s="16">
        <v>85</v>
      </c>
      <c r="G50" s="16">
        <v>1149</v>
      </c>
      <c r="H50" s="16">
        <v>33</v>
      </c>
    </row>
    <row r="51" spans="2:8" ht="15" customHeight="1" x14ac:dyDescent="0.15">
      <c r="B51" s="28"/>
      <c r="C51" s="91"/>
      <c r="D51" s="17">
        <v>100</v>
      </c>
      <c r="E51" s="18">
        <v>20</v>
      </c>
      <c r="F51" s="19">
        <v>5.4</v>
      </c>
      <c r="G51" s="19">
        <v>72.599999999999994</v>
      </c>
      <c r="H51" s="19">
        <v>2.1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992</v>
      </c>
      <c r="F52" s="23">
        <v>310</v>
      </c>
      <c r="G52" s="23">
        <v>1498</v>
      </c>
      <c r="H52" s="23">
        <v>181</v>
      </c>
    </row>
    <row r="53" spans="2:8" ht="15" customHeight="1" x14ac:dyDescent="0.15">
      <c r="B53" s="24"/>
      <c r="C53" s="84"/>
      <c r="D53" s="25">
        <v>100</v>
      </c>
      <c r="E53" s="26">
        <v>33.299999999999997</v>
      </c>
      <c r="F53" s="27">
        <v>10.4</v>
      </c>
      <c r="G53" s="27">
        <v>50.3</v>
      </c>
      <c r="H53" s="27">
        <v>6.1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590</v>
      </c>
      <c r="F54" s="31">
        <v>195</v>
      </c>
      <c r="G54" s="31">
        <v>1142</v>
      </c>
      <c r="H54" s="31">
        <v>19</v>
      </c>
    </row>
    <row r="55" spans="2:8" ht="15" customHeight="1" x14ac:dyDescent="0.15">
      <c r="B55" s="24"/>
      <c r="C55" s="84"/>
      <c r="D55" s="25">
        <v>100</v>
      </c>
      <c r="E55" s="26">
        <v>30.3</v>
      </c>
      <c r="F55" s="27">
        <v>10</v>
      </c>
      <c r="G55" s="27">
        <v>58.7</v>
      </c>
      <c r="H55" s="27">
        <v>1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264</v>
      </c>
      <c r="F56" s="16">
        <v>83</v>
      </c>
      <c r="G56" s="16">
        <v>479</v>
      </c>
      <c r="H56" s="16">
        <v>28</v>
      </c>
    </row>
    <row r="57" spans="2:8" ht="15" customHeight="1" x14ac:dyDescent="0.15">
      <c r="B57" s="24"/>
      <c r="C57" s="84"/>
      <c r="D57" s="25">
        <v>100</v>
      </c>
      <c r="E57" s="26">
        <v>30.9</v>
      </c>
      <c r="F57" s="27">
        <v>9.6999999999999993</v>
      </c>
      <c r="G57" s="27">
        <v>56.1</v>
      </c>
      <c r="H57" s="27">
        <v>3.3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461</v>
      </c>
      <c r="F58" s="16">
        <v>130</v>
      </c>
      <c r="G58" s="16">
        <v>687</v>
      </c>
      <c r="H58" s="16">
        <v>33</v>
      </c>
    </row>
    <row r="59" spans="2:8" ht="15" customHeight="1" x14ac:dyDescent="0.15">
      <c r="B59" s="24"/>
      <c r="C59" s="84"/>
      <c r="D59" s="25">
        <v>100</v>
      </c>
      <c r="E59" s="26">
        <v>35.200000000000003</v>
      </c>
      <c r="F59" s="27">
        <v>9.9</v>
      </c>
      <c r="G59" s="27">
        <v>52.4</v>
      </c>
      <c r="H59" s="27">
        <v>2.5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530</v>
      </c>
      <c r="F60" s="16">
        <v>206</v>
      </c>
      <c r="G60" s="16">
        <v>956</v>
      </c>
      <c r="H60" s="16">
        <v>91</v>
      </c>
    </row>
    <row r="61" spans="2:8" ht="15" customHeight="1" x14ac:dyDescent="0.15">
      <c r="B61" s="24"/>
      <c r="C61" s="84"/>
      <c r="D61" s="25">
        <v>100</v>
      </c>
      <c r="E61" s="26">
        <v>29.7</v>
      </c>
      <c r="F61" s="27">
        <v>11.6</v>
      </c>
      <c r="G61" s="27">
        <v>53.6</v>
      </c>
      <c r="H61" s="27">
        <v>5.0999999999999996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374</v>
      </c>
      <c r="F62" s="16">
        <v>104</v>
      </c>
      <c r="G62" s="16">
        <v>738</v>
      </c>
      <c r="H62" s="16">
        <v>18</v>
      </c>
    </row>
    <row r="63" spans="2:8" ht="15" customHeight="1" x14ac:dyDescent="0.15">
      <c r="B63" s="24"/>
      <c r="C63" s="84"/>
      <c r="D63" s="25">
        <v>100</v>
      </c>
      <c r="E63" s="26">
        <v>30.3</v>
      </c>
      <c r="F63" s="27">
        <v>8.4</v>
      </c>
      <c r="G63" s="27">
        <v>59.8</v>
      </c>
      <c r="H63" s="27">
        <v>1.5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717</v>
      </c>
      <c r="F64" s="16">
        <v>187</v>
      </c>
      <c r="G64" s="16">
        <v>1294</v>
      </c>
      <c r="H64" s="16">
        <v>55</v>
      </c>
    </row>
    <row r="65" spans="2:8" ht="15" customHeight="1" x14ac:dyDescent="0.15">
      <c r="B65" s="24"/>
      <c r="C65" s="84"/>
      <c r="D65" s="25">
        <v>100</v>
      </c>
      <c r="E65" s="26">
        <v>31.8</v>
      </c>
      <c r="F65" s="27">
        <v>8.3000000000000007</v>
      </c>
      <c r="G65" s="27">
        <v>57.4</v>
      </c>
      <c r="H65" s="27">
        <v>2.4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338</v>
      </c>
      <c r="F66" s="16">
        <v>82</v>
      </c>
      <c r="G66" s="16">
        <v>775</v>
      </c>
      <c r="H66" s="16">
        <v>14</v>
      </c>
    </row>
    <row r="67" spans="2:8" ht="15" customHeight="1" x14ac:dyDescent="0.15">
      <c r="B67" s="24"/>
      <c r="C67" s="84"/>
      <c r="D67" s="25">
        <v>100</v>
      </c>
      <c r="E67" s="26">
        <v>28</v>
      </c>
      <c r="F67" s="27">
        <v>6.8</v>
      </c>
      <c r="G67" s="27">
        <v>64.099999999999994</v>
      </c>
      <c r="H67" s="27">
        <v>1.2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542</v>
      </c>
      <c r="F68" s="16">
        <v>150</v>
      </c>
      <c r="G68" s="16">
        <v>1611</v>
      </c>
      <c r="H68" s="16">
        <v>48</v>
      </c>
    </row>
    <row r="69" spans="2:8" ht="15" customHeight="1" x14ac:dyDescent="0.15">
      <c r="B69" s="28"/>
      <c r="C69" s="85"/>
      <c r="D69" s="17">
        <v>100</v>
      </c>
      <c r="E69" s="18">
        <v>23.1</v>
      </c>
      <c r="F69" s="19">
        <v>6.4</v>
      </c>
      <c r="G69" s="19">
        <v>68.5</v>
      </c>
      <c r="H69" s="19">
        <v>2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1750</v>
      </c>
      <c r="F70" s="23">
        <v>338</v>
      </c>
      <c r="G70" s="23">
        <v>592</v>
      </c>
      <c r="H70" s="23">
        <v>70</v>
      </c>
    </row>
    <row r="71" spans="2:8" ht="15" customHeight="1" x14ac:dyDescent="0.15">
      <c r="B71" s="24"/>
      <c r="C71" s="89"/>
      <c r="D71" s="25">
        <v>100</v>
      </c>
      <c r="E71" s="26">
        <v>63.6</v>
      </c>
      <c r="F71" s="27">
        <v>12.3</v>
      </c>
      <c r="G71" s="27">
        <v>21.5</v>
      </c>
      <c r="H71" s="27">
        <v>2.5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1608</v>
      </c>
      <c r="F72" s="16">
        <v>349</v>
      </c>
      <c r="G72" s="16">
        <v>963</v>
      </c>
      <c r="H72" s="16">
        <v>80</v>
      </c>
    </row>
    <row r="73" spans="2:8" ht="15" customHeight="1" x14ac:dyDescent="0.15">
      <c r="B73" s="24"/>
      <c r="C73" s="89"/>
      <c r="D73" s="25">
        <v>100</v>
      </c>
      <c r="E73" s="26">
        <v>53.6</v>
      </c>
      <c r="F73" s="27">
        <v>11.6</v>
      </c>
      <c r="G73" s="27">
        <v>32.1</v>
      </c>
      <c r="H73" s="27">
        <v>2.7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888</v>
      </c>
      <c r="F74" s="16">
        <v>482</v>
      </c>
      <c r="G74" s="16">
        <v>2372</v>
      </c>
      <c r="H74" s="16">
        <v>99</v>
      </c>
    </row>
    <row r="75" spans="2:8" ht="15" customHeight="1" x14ac:dyDescent="0.15">
      <c r="B75" s="24"/>
      <c r="C75" s="89"/>
      <c r="D75" s="25">
        <v>100</v>
      </c>
      <c r="E75" s="26">
        <v>23.1</v>
      </c>
      <c r="F75" s="27">
        <v>12.5</v>
      </c>
      <c r="G75" s="27">
        <v>61.8</v>
      </c>
      <c r="H75" s="27">
        <v>2.6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318</v>
      </c>
      <c r="F76" s="16">
        <v>186</v>
      </c>
      <c r="G76" s="16">
        <v>2255</v>
      </c>
      <c r="H76" s="16">
        <v>58</v>
      </c>
    </row>
    <row r="77" spans="2:8" ht="15" customHeight="1" x14ac:dyDescent="0.15">
      <c r="B77" s="24"/>
      <c r="C77" s="89"/>
      <c r="D77" s="25">
        <v>100</v>
      </c>
      <c r="E77" s="26">
        <v>11.3</v>
      </c>
      <c r="F77" s="27">
        <v>6.6</v>
      </c>
      <c r="G77" s="27">
        <v>80</v>
      </c>
      <c r="H77" s="27">
        <v>2.1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86</v>
      </c>
      <c r="F78" s="16">
        <v>50</v>
      </c>
      <c r="G78" s="16">
        <v>1432</v>
      </c>
      <c r="H78" s="16">
        <v>55</v>
      </c>
    </row>
    <row r="79" spans="2:8" ht="15" customHeight="1" x14ac:dyDescent="0.15">
      <c r="B79" s="24"/>
      <c r="C79" s="89"/>
      <c r="D79" s="25">
        <v>100</v>
      </c>
      <c r="E79" s="26">
        <v>5.3</v>
      </c>
      <c r="F79" s="27">
        <v>3.1</v>
      </c>
      <c r="G79" s="27">
        <v>88.2</v>
      </c>
      <c r="H79" s="27">
        <v>3.4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33</v>
      </c>
      <c r="F80" s="16">
        <v>12</v>
      </c>
      <c r="G80" s="16">
        <v>905</v>
      </c>
      <c r="H80" s="16">
        <v>58</v>
      </c>
    </row>
    <row r="81" spans="2:8" ht="15" customHeight="1" x14ac:dyDescent="0.15">
      <c r="B81" s="24"/>
      <c r="C81" s="89"/>
      <c r="D81" s="25">
        <v>100</v>
      </c>
      <c r="E81" s="26">
        <v>3.3</v>
      </c>
      <c r="F81" s="27">
        <v>1.2</v>
      </c>
      <c r="G81" s="27">
        <v>89.8</v>
      </c>
      <c r="H81" s="27">
        <v>5.8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18</v>
      </c>
      <c r="F82" s="16">
        <v>3</v>
      </c>
      <c r="G82" s="16">
        <v>529</v>
      </c>
      <c r="H82" s="16">
        <v>52</v>
      </c>
    </row>
    <row r="83" spans="2:8" ht="15" customHeight="1" x14ac:dyDescent="0.15">
      <c r="B83" s="24"/>
      <c r="C83" s="86"/>
      <c r="D83" s="34">
        <v>100</v>
      </c>
      <c r="E83" s="35">
        <v>3</v>
      </c>
      <c r="F83" s="36">
        <v>0.5</v>
      </c>
      <c r="G83" s="36">
        <v>87.9</v>
      </c>
      <c r="H83" s="36">
        <v>8.6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1719</v>
      </c>
      <c r="F84" s="23">
        <v>321</v>
      </c>
      <c r="G84" s="23">
        <v>1313</v>
      </c>
      <c r="H84" s="23">
        <v>74</v>
      </c>
    </row>
    <row r="85" spans="2:8" ht="15" customHeight="1" x14ac:dyDescent="0.15">
      <c r="B85" s="24" t="s">
        <v>485</v>
      </c>
      <c r="C85" s="84"/>
      <c r="D85" s="25">
        <v>100</v>
      </c>
      <c r="E85" s="26">
        <v>50.2</v>
      </c>
      <c r="F85" s="27">
        <v>9.4</v>
      </c>
      <c r="G85" s="27">
        <v>38.299999999999997</v>
      </c>
      <c r="H85" s="27">
        <v>2.2000000000000002</v>
      </c>
    </row>
    <row r="86" spans="2:8" ht="15" customHeight="1" x14ac:dyDescent="0.15">
      <c r="B86" s="24" t="s">
        <v>431</v>
      </c>
      <c r="C86" s="82" t="s">
        <v>529</v>
      </c>
      <c r="D86" s="14">
        <v>3344</v>
      </c>
      <c r="E86" s="15">
        <v>1340</v>
      </c>
      <c r="F86" s="16">
        <v>372</v>
      </c>
      <c r="G86" s="16">
        <v>1572</v>
      </c>
      <c r="H86" s="16">
        <v>60</v>
      </c>
    </row>
    <row r="87" spans="2:8" ht="15" customHeight="1" x14ac:dyDescent="0.15">
      <c r="B87" s="24"/>
      <c r="C87" s="84"/>
      <c r="D87" s="25">
        <v>100</v>
      </c>
      <c r="E87" s="26">
        <v>40.1</v>
      </c>
      <c r="F87" s="27">
        <v>11.1</v>
      </c>
      <c r="G87" s="27">
        <v>47</v>
      </c>
      <c r="H87" s="27">
        <v>1.8</v>
      </c>
    </row>
    <row r="88" spans="2:8" ht="15" customHeight="1" x14ac:dyDescent="0.15">
      <c r="B88" s="24"/>
      <c r="C88" s="83" t="s">
        <v>487</v>
      </c>
      <c r="D88" s="29">
        <v>2063</v>
      </c>
      <c r="E88" s="30">
        <v>529</v>
      </c>
      <c r="F88" s="31">
        <v>212</v>
      </c>
      <c r="G88" s="31">
        <v>1272</v>
      </c>
      <c r="H88" s="31">
        <v>50</v>
      </c>
    </row>
    <row r="89" spans="2:8" ht="15" customHeight="1" x14ac:dyDescent="0.15">
      <c r="B89" s="24"/>
      <c r="C89" s="84"/>
      <c r="D89" s="25">
        <v>100</v>
      </c>
      <c r="E89" s="26">
        <v>25.6</v>
      </c>
      <c r="F89" s="27">
        <v>10.3</v>
      </c>
      <c r="G89" s="27">
        <v>61.7</v>
      </c>
      <c r="H89" s="27">
        <v>2.4</v>
      </c>
    </row>
    <row r="90" spans="2:8" ht="15" customHeight="1" x14ac:dyDescent="0.15">
      <c r="B90" s="24"/>
      <c r="C90" s="82" t="s">
        <v>500</v>
      </c>
      <c r="D90" s="14">
        <v>3201</v>
      </c>
      <c r="E90" s="15">
        <v>516</v>
      </c>
      <c r="F90" s="16">
        <v>310</v>
      </c>
      <c r="G90" s="16">
        <v>2313</v>
      </c>
      <c r="H90" s="16">
        <v>62</v>
      </c>
    </row>
    <row r="91" spans="2:8" ht="15" customHeight="1" x14ac:dyDescent="0.15">
      <c r="B91" s="24"/>
      <c r="C91" s="84"/>
      <c r="D91" s="25">
        <v>100</v>
      </c>
      <c r="E91" s="26">
        <v>16.100000000000001</v>
      </c>
      <c r="F91" s="27">
        <v>9.6999999999999993</v>
      </c>
      <c r="G91" s="27">
        <v>72.3</v>
      </c>
      <c r="H91" s="27">
        <v>1.9</v>
      </c>
    </row>
    <row r="92" spans="2:8" ht="15" customHeight="1" x14ac:dyDescent="0.15">
      <c r="B92" s="24"/>
      <c r="C92" s="82" t="s">
        <v>545</v>
      </c>
      <c r="D92" s="14">
        <v>1503</v>
      </c>
      <c r="E92" s="15">
        <v>105</v>
      </c>
      <c r="F92" s="16">
        <v>58</v>
      </c>
      <c r="G92" s="16">
        <v>1298</v>
      </c>
      <c r="H92" s="16">
        <v>42</v>
      </c>
    </row>
    <row r="93" spans="2:8" ht="15" customHeight="1" x14ac:dyDescent="0.15">
      <c r="B93" s="24"/>
      <c r="C93" s="84"/>
      <c r="D93" s="25">
        <v>100</v>
      </c>
      <c r="E93" s="26">
        <v>7</v>
      </c>
      <c r="F93" s="27">
        <v>3.9</v>
      </c>
      <c r="G93" s="27">
        <v>86.4</v>
      </c>
      <c r="H93" s="27">
        <v>2.8</v>
      </c>
    </row>
    <row r="94" spans="2:8" ht="15" customHeight="1" x14ac:dyDescent="0.15">
      <c r="B94" s="24"/>
      <c r="C94" s="82" t="s">
        <v>546</v>
      </c>
      <c r="D94" s="14">
        <v>330</v>
      </c>
      <c r="E94" s="15">
        <v>21</v>
      </c>
      <c r="F94" s="16">
        <v>8</v>
      </c>
      <c r="G94" s="16">
        <v>292</v>
      </c>
      <c r="H94" s="16">
        <v>9</v>
      </c>
    </row>
    <row r="95" spans="2:8" ht="15" customHeight="1" x14ac:dyDescent="0.15">
      <c r="B95" s="24"/>
      <c r="C95" s="82"/>
      <c r="D95" s="34">
        <v>100</v>
      </c>
      <c r="E95" s="35">
        <v>6.4</v>
      </c>
      <c r="F95" s="36">
        <v>2.4</v>
      </c>
      <c r="G95" s="36">
        <v>88.5</v>
      </c>
      <c r="H95" s="36">
        <v>2.7</v>
      </c>
    </row>
    <row r="96" spans="2:8" ht="15" customHeight="1" x14ac:dyDescent="0.15">
      <c r="B96" s="24"/>
      <c r="C96" s="83" t="s">
        <v>447</v>
      </c>
      <c r="D96" s="29">
        <v>359</v>
      </c>
      <c r="E96" s="30">
        <v>10</v>
      </c>
      <c r="F96" s="31">
        <v>8</v>
      </c>
      <c r="G96" s="31">
        <v>323</v>
      </c>
      <c r="H96" s="31">
        <v>18</v>
      </c>
    </row>
    <row r="97" spans="2:8" ht="15" customHeight="1" x14ac:dyDescent="0.15">
      <c r="B97" s="24"/>
      <c r="C97" s="84"/>
      <c r="D97" s="25">
        <v>100</v>
      </c>
      <c r="E97" s="26">
        <v>2.8</v>
      </c>
      <c r="F97" s="27">
        <v>2.2000000000000002</v>
      </c>
      <c r="G97" s="27">
        <v>90</v>
      </c>
      <c r="H97" s="27">
        <v>5</v>
      </c>
    </row>
    <row r="98" spans="2:8" ht="15" customHeight="1" x14ac:dyDescent="0.15">
      <c r="B98" s="24"/>
      <c r="C98" s="82" t="s">
        <v>109</v>
      </c>
      <c r="D98" s="14">
        <v>47</v>
      </c>
      <c r="E98" s="15">
        <v>7</v>
      </c>
      <c r="F98" s="16">
        <v>1</v>
      </c>
      <c r="G98" s="16">
        <v>34</v>
      </c>
      <c r="H98" s="16">
        <v>5</v>
      </c>
    </row>
    <row r="99" spans="2:8" ht="15" customHeight="1" x14ac:dyDescent="0.15">
      <c r="B99" s="24"/>
      <c r="C99" s="84"/>
      <c r="D99" s="25">
        <v>100</v>
      </c>
      <c r="E99" s="26">
        <v>14.9</v>
      </c>
      <c r="F99" s="27">
        <v>2.1</v>
      </c>
      <c r="G99" s="27">
        <v>72.3</v>
      </c>
      <c r="H99" s="27">
        <v>10.6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10</v>
      </c>
      <c r="F100" s="16">
        <v>4</v>
      </c>
      <c r="G100" s="16">
        <v>37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19.2</v>
      </c>
      <c r="F101" s="19">
        <v>7.7</v>
      </c>
      <c r="G101" s="19">
        <v>71.2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3430" priority="1505" rank="1"/>
  </conditionalFormatting>
  <conditionalFormatting sqref="E11:H11">
    <cfRule type="top10" dxfId="3429" priority="1506" rank="1"/>
  </conditionalFormatting>
  <conditionalFormatting sqref="E13:H13">
    <cfRule type="top10" dxfId="3428" priority="1507" rank="1"/>
  </conditionalFormatting>
  <conditionalFormatting sqref="E15:H15">
    <cfRule type="top10" dxfId="3427" priority="1508" rank="1"/>
  </conditionalFormatting>
  <conditionalFormatting sqref="E17:H17">
    <cfRule type="top10" dxfId="3426" priority="1509" rank="1"/>
  </conditionalFormatting>
  <conditionalFormatting sqref="E19:H19">
    <cfRule type="top10" dxfId="3425" priority="1510" rank="1"/>
  </conditionalFormatting>
  <conditionalFormatting sqref="E21:H21">
    <cfRule type="top10" dxfId="3424" priority="1511" rank="1"/>
  </conditionalFormatting>
  <conditionalFormatting sqref="E23:H23">
    <cfRule type="top10" dxfId="3423" priority="1512" rank="1"/>
  </conditionalFormatting>
  <conditionalFormatting sqref="E25:H25">
    <cfRule type="top10" dxfId="3422" priority="1513" rank="1"/>
  </conditionalFormatting>
  <conditionalFormatting sqref="E27:H27">
    <cfRule type="top10" dxfId="3421" priority="1514" rank="1"/>
  </conditionalFormatting>
  <conditionalFormatting sqref="E29:H29">
    <cfRule type="top10" dxfId="3420" priority="1515" rank="1"/>
  </conditionalFormatting>
  <conditionalFormatting sqref="E31:H31">
    <cfRule type="top10" dxfId="3419" priority="1516" rank="1"/>
  </conditionalFormatting>
  <conditionalFormatting sqref="E33:H33">
    <cfRule type="top10" dxfId="3418" priority="1517" rank="1"/>
  </conditionalFormatting>
  <conditionalFormatting sqref="E35:H35">
    <cfRule type="top10" dxfId="3417" priority="1518" rank="1"/>
  </conditionalFormatting>
  <conditionalFormatting sqref="E37:H37">
    <cfRule type="top10" dxfId="3416" priority="1519" rank="1"/>
  </conditionalFormatting>
  <conditionalFormatting sqref="E39:H39">
    <cfRule type="top10" dxfId="3415" priority="1520" rank="1"/>
  </conditionalFormatting>
  <conditionalFormatting sqref="E41:H41">
    <cfRule type="top10" dxfId="3414" priority="1521" rank="1"/>
  </conditionalFormatting>
  <conditionalFormatting sqref="E43:H43">
    <cfRule type="top10" dxfId="3413" priority="1522" rank="1"/>
  </conditionalFormatting>
  <conditionalFormatting sqref="E45:H45">
    <cfRule type="top10" dxfId="3412" priority="1523" rank="1"/>
  </conditionalFormatting>
  <conditionalFormatting sqref="E47:H47">
    <cfRule type="top10" dxfId="3411" priority="1524" rank="1"/>
  </conditionalFormatting>
  <conditionalFormatting sqref="E49:H49">
    <cfRule type="top10" dxfId="3410" priority="1525" rank="1"/>
  </conditionalFormatting>
  <conditionalFormatting sqref="E51:H51">
    <cfRule type="top10" dxfId="3409" priority="1526" rank="1"/>
  </conditionalFormatting>
  <conditionalFormatting sqref="E53:H53">
    <cfRule type="top10" dxfId="3408" priority="1527" rank="1"/>
  </conditionalFormatting>
  <conditionalFormatting sqref="E55:H55">
    <cfRule type="top10" dxfId="3407" priority="1528" rank="1"/>
  </conditionalFormatting>
  <conditionalFormatting sqref="E57:H57">
    <cfRule type="top10" dxfId="3406" priority="1529" rank="1"/>
  </conditionalFormatting>
  <conditionalFormatting sqref="E59:H59">
    <cfRule type="top10" dxfId="3405" priority="1530" rank="1"/>
  </conditionalFormatting>
  <conditionalFormatting sqref="E61:H61">
    <cfRule type="top10" dxfId="3404" priority="1531" rank="1"/>
  </conditionalFormatting>
  <conditionalFormatting sqref="E63:H63">
    <cfRule type="top10" dxfId="3403" priority="1532" rank="1"/>
  </conditionalFormatting>
  <conditionalFormatting sqref="E65:H65">
    <cfRule type="top10" dxfId="3402" priority="1533" rank="1"/>
  </conditionalFormatting>
  <conditionalFormatting sqref="E67:H67">
    <cfRule type="top10" dxfId="3401" priority="1534" rank="1"/>
  </conditionalFormatting>
  <conditionalFormatting sqref="E69:H69">
    <cfRule type="top10" dxfId="3400" priority="1535" rank="1"/>
  </conditionalFormatting>
  <conditionalFormatting sqref="E71:H71">
    <cfRule type="top10" dxfId="3399" priority="1536" rank="1"/>
  </conditionalFormatting>
  <conditionalFormatting sqref="E73:H73">
    <cfRule type="top10" dxfId="3398" priority="1537" rank="1"/>
  </conditionalFormatting>
  <conditionalFormatting sqref="E75:H75">
    <cfRule type="top10" dxfId="3397" priority="1538" rank="1"/>
  </conditionalFormatting>
  <conditionalFormatting sqref="E77:H77">
    <cfRule type="top10" dxfId="3396" priority="1539" rank="1"/>
  </conditionalFormatting>
  <conditionalFormatting sqref="E79:H79">
    <cfRule type="top10" dxfId="3395" priority="1540" rank="1"/>
  </conditionalFormatting>
  <conditionalFormatting sqref="E81:H81">
    <cfRule type="top10" dxfId="3394" priority="1541" rank="1"/>
  </conditionalFormatting>
  <conditionalFormatting sqref="E83:H83">
    <cfRule type="top10" dxfId="3393" priority="1542" rank="1"/>
  </conditionalFormatting>
  <conditionalFormatting sqref="E85:H85">
    <cfRule type="top10" dxfId="3392" priority="1543" rank="1"/>
  </conditionalFormatting>
  <conditionalFormatting sqref="E87:H87">
    <cfRule type="top10" dxfId="3391" priority="1544" rank="1"/>
  </conditionalFormatting>
  <conditionalFormatting sqref="E89:H89">
    <cfRule type="top10" dxfId="3390" priority="1545" rank="1"/>
  </conditionalFormatting>
  <conditionalFormatting sqref="E91:H91">
    <cfRule type="top10" dxfId="3389" priority="1546" rank="1"/>
  </conditionalFormatting>
  <conditionalFormatting sqref="E93:H93">
    <cfRule type="top10" dxfId="3388" priority="1547" rank="1"/>
  </conditionalFormatting>
  <conditionalFormatting sqref="E95:H95">
    <cfRule type="top10" dxfId="3387" priority="1548" rank="1"/>
  </conditionalFormatting>
  <conditionalFormatting sqref="E97:H97">
    <cfRule type="top10" dxfId="3386" priority="1549" rank="1"/>
  </conditionalFormatting>
  <conditionalFormatting sqref="E99:H99">
    <cfRule type="top10" dxfId="3385" priority="1550" rank="1"/>
  </conditionalFormatting>
  <conditionalFormatting sqref="E101:H101">
    <cfRule type="top10" dxfId="3384" priority="155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662</v>
      </c>
    </row>
    <row r="4" spans="2:24" x14ac:dyDescent="0.15">
      <c r="B4" s="1" t="s">
        <v>663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4984</v>
      </c>
      <c r="F8" s="16">
        <v>1877</v>
      </c>
      <c r="G8" s="16">
        <v>8571</v>
      </c>
      <c r="H8" s="16">
        <v>490</v>
      </c>
    </row>
    <row r="9" spans="2:24" ht="15" customHeight="1" x14ac:dyDescent="0.15">
      <c r="B9" s="93"/>
      <c r="C9" s="91"/>
      <c r="D9" s="17">
        <v>100</v>
      </c>
      <c r="E9" s="18">
        <v>31.3</v>
      </c>
      <c r="F9" s="19">
        <v>11.8</v>
      </c>
      <c r="G9" s="19">
        <v>53.8</v>
      </c>
      <c r="H9" s="19">
        <v>3.1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1182</v>
      </c>
      <c r="F10" s="23">
        <v>707</v>
      </c>
      <c r="G10" s="23">
        <v>2906</v>
      </c>
      <c r="H10" s="23">
        <v>150</v>
      </c>
    </row>
    <row r="11" spans="2:24" ht="15" customHeight="1" x14ac:dyDescent="0.15">
      <c r="B11" s="24"/>
      <c r="C11" s="89"/>
      <c r="D11" s="25">
        <v>100</v>
      </c>
      <c r="E11" s="26">
        <v>23.9</v>
      </c>
      <c r="F11" s="27">
        <v>14.3</v>
      </c>
      <c r="G11" s="27">
        <v>58.8</v>
      </c>
      <c r="H11" s="27">
        <v>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3771</v>
      </c>
      <c r="F12" s="16">
        <v>1158</v>
      </c>
      <c r="G12" s="16">
        <v>5582</v>
      </c>
      <c r="H12" s="16">
        <v>331</v>
      </c>
    </row>
    <row r="13" spans="2:24" ht="15" customHeight="1" x14ac:dyDescent="0.15">
      <c r="B13" s="28"/>
      <c r="C13" s="91"/>
      <c r="D13" s="17">
        <v>100</v>
      </c>
      <c r="E13" s="18">
        <v>34.799999999999997</v>
      </c>
      <c r="F13" s="19">
        <v>10.7</v>
      </c>
      <c r="G13" s="19">
        <v>51.5</v>
      </c>
      <c r="H13" s="19">
        <v>3.1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99</v>
      </c>
      <c r="F14" s="23">
        <v>53</v>
      </c>
      <c r="G14" s="23">
        <v>187</v>
      </c>
      <c r="H14" s="23">
        <v>14</v>
      </c>
    </row>
    <row r="15" spans="2:24" ht="15" customHeight="1" x14ac:dyDescent="0.15">
      <c r="B15" s="24"/>
      <c r="C15" s="84"/>
      <c r="D15" s="25">
        <v>100</v>
      </c>
      <c r="E15" s="26">
        <v>28</v>
      </c>
      <c r="F15" s="27">
        <v>15</v>
      </c>
      <c r="G15" s="27">
        <v>53</v>
      </c>
      <c r="H15" s="27">
        <v>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201</v>
      </c>
      <c r="F16" s="31">
        <v>75</v>
      </c>
      <c r="G16" s="31">
        <v>327</v>
      </c>
      <c r="H16" s="31">
        <v>17</v>
      </c>
    </row>
    <row r="17" spans="2:8" ht="15" customHeight="1" x14ac:dyDescent="0.15">
      <c r="B17" s="24"/>
      <c r="C17" s="84"/>
      <c r="D17" s="25">
        <v>100</v>
      </c>
      <c r="E17" s="26">
        <v>32.4</v>
      </c>
      <c r="F17" s="27">
        <v>12.1</v>
      </c>
      <c r="G17" s="27">
        <v>52.7</v>
      </c>
      <c r="H17" s="27">
        <v>2.7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300</v>
      </c>
      <c r="F18" s="16">
        <v>115</v>
      </c>
      <c r="G18" s="16">
        <v>474</v>
      </c>
      <c r="H18" s="16">
        <v>33</v>
      </c>
    </row>
    <row r="19" spans="2:8" ht="15" customHeight="1" x14ac:dyDescent="0.15">
      <c r="B19" s="24"/>
      <c r="C19" s="84"/>
      <c r="D19" s="25">
        <v>100</v>
      </c>
      <c r="E19" s="26">
        <v>32.5</v>
      </c>
      <c r="F19" s="27">
        <v>12.5</v>
      </c>
      <c r="G19" s="27">
        <v>51.4</v>
      </c>
      <c r="H19" s="27">
        <v>3.6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552</v>
      </c>
      <c r="F20" s="16">
        <v>218</v>
      </c>
      <c r="G20" s="16">
        <v>794</v>
      </c>
      <c r="H20" s="16">
        <v>52</v>
      </c>
    </row>
    <row r="21" spans="2:8" ht="15" customHeight="1" x14ac:dyDescent="0.15">
      <c r="B21" s="24"/>
      <c r="C21" s="84"/>
      <c r="D21" s="25">
        <v>100</v>
      </c>
      <c r="E21" s="26">
        <v>34.200000000000003</v>
      </c>
      <c r="F21" s="27">
        <v>13.5</v>
      </c>
      <c r="G21" s="27">
        <v>49.1</v>
      </c>
      <c r="H21" s="27">
        <v>3.2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1162</v>
      </c>
      <c r="F22" s="16">
        <v>408</v>
      </c>
      <c r="G22" s="16">
        <v>1485</v>
      </c>
      <c r="H22" s="16">
        <v>85</v>
      </c>
    </row>
    <row r="23" spans="2:8" ht="15" customHeight="1" x14ac:dyDescent="0.15">
      <c r="B23" s="24"/>
      <c r="C23" s="84"/>
      <c r="D23" s="25">
        <v>100</v>
      </c>
      <c r="E23" s="26">
        <v>37</v>
      </c>
      <c r="F23" s="27">
        <v>13</v>
      </c>
      <c r="G23" s="27">
        <v>47.3</v>
      </c>
      <c r="H23" s="27">
        <v>2.7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1531</v>
      </c>
      <c r="F24" s="16">
        <v>526</v>
      </c>
      <c r="G24" s="16">
        <v>2330</v>
      </c>
      <c r="H24" s="16">
        <v>119</v>
      </c>
    </row>
    <row r="25" spans="2:8" ht="15" customHeight="1" x14ac:dyDescent="0.15">
      <c r="B25" s="24"/>
      <c r="C25" s="84"/>
      <c r="D25" s="25">
        <v>100</v>
      </c>
      <c r="E25" s="26">
        <v>34</v>
      </c>
      <c r="F25" s="27">
        <v>11.7</v>
      </c>
      <c r="G25" s="27">
        <v>51.7</v>
      </c>
      <c r="H25" s="27">
        <v>2.6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1039</v>
      </c>
      <c r="F26" s="16">
        <v>450</v>
      </c>
      <c r="G26" s="16">
        <v>2791</v>
      </c>
      <c r="H26" s="16">
        <v>158</v>
      </c>
    </row>
    <row r="27" spans="2:8" ht="15" customHeight="1" x14ac:dyDescent="0.15">
      <c r="B27" s="28"/>
      <c r="C27" s="85"/>
      <c r="D27" s="17">
        <v>100</v>
      </c>
      <c r="E27" s="18">
        <v>23.4</v>
      </c>
      <c r="F27" s="19">
        <v>10.1</v>
      </c>
      <c r="G27" s="19">
        <v>62.9</v>
      </c>
      <c r="H27" s="19">
        <v>3.6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2890</v>
      </c>
      <c r="F28" s="16">
        <v>531</v>
      </c>
      <c r="G28" s="16">
        <v>2132</v>
      </c>
      <c r="H28" s="16">
        <v>113</v>
      </c>
    </row>
    <row r="29" spans="2:8" ht="15" customHeight="1" x14ac:dyDescent="0.15">
      <c r="B29" s="24"/>
      <c r="C29" s="84"/>
      <c r="D29" s="25">
        <v>100</v>
      </c>
      <c r="E29" s="26">
        <v>51</v>
      </c>
      <c r="F29" s="27">
        <v>9.4</v>
      </c>
      <c r="G29" s="27">
        <v>37.6</v>
      </c>
      <c r="H29" s="27">
        <v>2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1027</v>
      </c>
      <c r="F30" s="16">
        <v>611</v>
      </c>
      <c r="G30" s="16">
        <v>2214</v>
      </c>
      <c r="H30" s="16">
        <v>72</v>
      </c>
    </row>
    <row r="31" spans="2:8" ht="15" customHeight="1" x14ac:dyDescent="0.15">
      <c r="B31" s="24"/>
      <c r="C31" s="84"/>
      <c r="D31" s="25">
        <v>100</v>
      </c>
      <c r="E31" s="26">
        <v>26.2</v>
      </c>
      <c r="F31" s="27">
        <v>15.6</v>
      </c>
      <c r="G31" s="27">
        <v>56.4</v>
      </c>
      <c r="H31" s="27">
        <v>1.8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62</v>
      </c>
      <c r="F32" s="31">
        <v>48</v>
      </c>
      <c r="G32" s="31">
        <v>193</v>
      </c>
      <c r="H32" s="31">
        <v>3</v>
      </c>
    </row>
    <row r="33" spans="2:8" ht="15" customHeight="1" x14ac:dyDescent="0.15">
      <c r="B33" s="24"/>
      <c r="C33" s="84"/>
      <c r="D33" s="25">
        <v>100</v>
      </c>
      <c r="E33" s="26">
        <v>20.3</v>
      </c>
      <c r="F33" s="27">
        <v>15.7</v>
      </c>
      <c r="G33" s="27">
        <v>63.1</v>
      </c>
      <c r="H33" s="27">
        <v>1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511</v>
      </c>
      <c r="F34" s="16">
        <v>353</v>
      </c>
      <c r="G34" s="16">
        <v>2137</v>
      </c>
      <c r="H34" s="16">
        <v>41</v>
      </c>
    </row>
    <row r="35" spans="2:8" ht="15" customHeight="1" x14ac:dyDescent="0.15">
      <c r="B35" s="24"/>
      <c r="C35" s="84"/>
      <c r="D35" s="25">
        <v>100</v>
      </c>
      <c r="E35" s="26">
        <v>16.8</v>
      </c>
      <c r="F35" s="27">
        <v>11.6</v>
      </c>
      <c r="G35" s="27">
        <v>70.2</v>
      </c>
      <c r="H35" s="27">
        <v>1.3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365</v>
      </c>
      <c r="F36" s="16">
        <v>299</v>
      </c>
      <c r="G36" s="16">
        <v>1703</v>
      </c>
      <c r="H36" s="16">
        <v>42</v>
      </c>
    </row>
    <row r="37" spans="2:8" ht="15" customHeight="1" x14ac:dyDescent="0.15">
      <c r="B37" s="33"/>
      <c r="C37" s="82"/>
      <c r="D37" s="34">
        <v>100</v>
      </c>
      <c r="E37" s="35">
        <v>15.2</v>
      </c>
      <c r="F37" s="36">
        <v>12.4</v>
      </c>
      <c r="G37" s="36">
        <v>70.7</v>
      </c>
      <c r="H37" s="36">
        <v>1.7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885</v>
      </c>
      <c r="F38" s="23">
        <v>168</v>
      </c>
      <c r="G38" s="23">
        <v>182</v>
      </c>
      <c r="H38" s="23">
        <v>23</v>
      </c>
    </row>
    <row r="39" spans="2:8" ht="15" customHeight="1" x14ac:dyDescent="0.15">
      <c r="B39" s="24"/>
      <c r="C39" s="89"/>
      <c r="D39" s="25">
        <v>100</v>
      </c>
      <c r="E39" s="26">
        <v>70.3</v>
      </c>
      <c r="F39" s="27">
        <v>13.4</v>
      </c>
      <c r="G39" s="27">
        <v>14.5</v>
      </c>
      <c r="H39" s="27">
        <v>1.8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735</v>
      </c>
      <c r="F40" s="16">
        <v>220</v>
      </c>
      <c r="G40" s="16">
        <v>358</v>
      </c>
      <c r="H40" s="16">
        <v>46</v>
      </c>
    </row>
    <row r="41" spans="2:8" ht="15" customHeight="1" x14ac:dyDescent="0.15">
      <c r="B41" s="24"/>
      <c r="C41" s="89"/>
      <c r="D41" s="25">
        <v>100</v>
      </c>
      <c r="E41" s="26">
        <v>54.1</v>
      </c>
      <c r="F41" s="27">
        <v>16.2</v>
      </c>
      <c r="G41" s="27">
        <v>26.3</v>
      </c>
      <c r="H41" s="27">
        <v>3.4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3155</v>
      </c>
      <c r="F42" s="16">
        <v>1420</v>
      </c>
      <c r="G42" s="16">
        <v>7883</v>
      </c>
      <c r="H42" s="16">
        <v>178</v>
      </c>
    </row>
    <row r="43" spans="2:8" ht="15" customHeight="1" x14ac:dyDescent="0.15">
      <c r="B43" s="28"/>
      <c r="C43" s="91"/>
      <c r="D43" s="17">
        <v>100</v>
      </c>
      <c r="E43" s="18">
        <v>25</v>
      </c>
      <c r="F43" s="19">
        <v>11.2</v>
      </c>
      <c r="G43" s="19">
        <v>62.4</v>
      </c>
      <c r="H43" s="19">
        <v>1.4</v>
      </c>
    </row>
    <row r="44" spans="2:8" ht="15" customHeight="1" x14ac:dyDescent="0.15">
      <c r="B44" s="20" t="s">
        <v>70</v>
      </c>
      <c r="C44" s="88" t="s">
        <v>467</v>
      </c>
      <c r="D44" s="21">
        <v>567</v>
      </c>
      <c r="E44" s="22">
        <v>176</v>
      </c>
      <c r="F44" s="23">
        <v>71</v>
      </c>
      <c r="G44" s="23">
        <v>312</v>
      </c>
      <c r="H44" s="23">
        <v>8</v>
      </c>
    </row>
    <row r="45" spans="2:8" ht="15" customHeight="1" x14ac:dyDescent="0.15">
      <c r="B45" s="24"/>
      <c r="C45" s="89"/>
      <c r="D45" s="25">
        <v>100</v>
      </c>
      <c r="E45" s="26">
        <v>31</v>
      </c>
      <c r="F45" s="27">
        <v>12.5</v>
      </c>
      <c r="G45" s="27">
        <v>55</v>
      </c>
      <c r="H45" s="27">
        <v>1.4</v>
      </c>
    </row>
    <row r="46" spans="2:8" ht="15" customHeight="1" x14ac:dyDescent="0.15">
      <c r="B46" s="24"/>
      <c r="C46" s="86" t="s">
        <v>547</v>
      </c>
      <c r="D46" s="14">
        <v>8280</v>
      </c>
      <c r="E46" s="15">
        <v>2625</v>
      </c>
      <c r="F46" s="16">
        <v>1028</v>
      </c>
      <c r="G46" s="16">
        <v>4529</v>
      </c>
      <c r="H46" s="16">
        <v>98</v>
      </c>
    </row>
    <row r="47" spans="2:8" ht="15" customHeight="1" x14ac:dyDescent="0.15">
      <c r="B47" s="24"/>
      <c r="C47" s="89"/>
      <c r="D47" s="25">
        <v>100</v>
      </c>
      <c r="E47" s="26">
        <v>31.7</v>
      </c>
      <c r="F47" s="27">
        <v>12.4</v>
      </c>
      <c r="G47" s="27">
        <v>54.7</v>
      </c>
      <c r="H47" s="27">
        <v>1.2</v>
      </c>
    </row>
    <row r="48" spans="2:8" ht="15" customHeight="1" x14ac:dyDescent="0.15">
      <c r="B48" s="24"/>
      <c r="C48" s="86" t="s">
        <v>439</v>
      </c>
      <c r="D48" s="14">
        <v>4863</v>
      </c>
      <c r="E48" s="15">
        <v>1677</v>
      </c>
      <c r="F48" s="16">
        <v>586</v>
      </c>
      <c r="G48" s="16">
        <v>2527</v>
      </c>
      <c r="H48" s="16">
        <v>73</v>
      </c>
    </row>
    <row r="49" spans="2:8" ht="15" customHeight="1" x14ac:dyDescent="0.15">
      <c r="B49" s="24"/>
      <c r="C49" s="89"/>
      <c r="D49" s="25">
        <v>100</v>
      </c>
      <c r="E49" s="26">
        <v>34.5</v>
      </c>
      <c r="F49" s="27">
        <v>12.1</v>
      </c>
      <c r="G49" s="27">
        <v>52</v>
      </c>
      <c r="H49" s="27">
        <v>1.5</v>
      </c>
    </row>
    <row r="50" spans="2:8" ht="15" customHeight="1" x14ac:dyDescent="0.15">
      <c r="B50" s="24"/>
      <c r="C50" s="86" t="s">
        <v>503</v>
      </c>
      <c r="D50" s="14">
        <v>1583</v>
      </c>
      <c r="E50" s="15">
        <v>396</v>
      </c>
      <c r="F50" s="16">
        <v>146</v>
      </c>
      <c r="G50" s="16">
        <v>1006</v>
      </c>
      <c r="H50" s="16">
        <v>35</v>
      </c>
    </row>
    <row r="51" spans="2:8" ht="15" customHeight="1" x14ac:dyDescent="0.15">
      <c r="B51" s="28"/>
      <c r="C51" s="91"/>
      <c r="D51" s="17">
        <v>100</v>
      </c>
      <c r="E51" s="18">
        <v>25</v>
      </c>
      <c r="F51" s="19">
        <v>9.1999999999999993</v>
      </c>
      <c r="G51" s="19">
        <v>63.6</v>
      </c>
      <c r="H51" s="19">
        <v>2.2000000000000002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1052</v>
      </c>
      <c r="F52" s="23">
        <v>388</v>
      </c>
      <c r="G52" s="23">
        <v>1359</v>
      </c>
      <c r="H52" s="23">
        <v>182</v>
      </c>
    </row>
    <row r="53" spans="2:8" ht="15" customHeight="1" x14ac:dyDescent="0.15">
      <c r="B53" s="24"/>
      <c r="C53" s="84"/>
      <c r="D53" s="25">
        <v>100</v>
      </c>
      <c r="E53" s="26">
        <v>35.299999999999997</v>
      </c>
      <c r="F53" s="27">
        <v>13</v>
      </c>
      <c r="G53" s="27">
        <v>45.6</v>
      </c>
      <c r="H53" s="27">
        <v>6.1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676</v>
      </c>
      <c r="F54" s="31">
        <v>248</v>
      </c>
      <c r="G54" s="31">
        <v>1007</v>
      </c>
      <c r="H54" s="31">
        <v>15</v>
      </c>
    </row>
    <row r="55" spans="2:8" ht="15" customHeight="1" x14ac:dyDescent="0.15">
      <c r="B55" s="24"/>
      <c r="C55" s="84"/>
      <c r="D55" s="25">
        <v>100</v>
      </c>
      <c r="E55" s="26">
        <v>34.700000000000003</v>
      </c>
      <c r="F55" s="27">
        <v>12.7</v>
      </c>
      <c r="G55" s="27">
        <v>51.7</v>
      </c>
      <c r="H55" s="27">
        <v>0.8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262</v>
      </c>
      <c r="F56" s="16">
        <v>108</v>
      </c>
      <c r="G56" s="16">
        <v>456</v>
      </c>
      <c r="H56" s="16">
        <v>28</v>
      </c>
    </row>
    <row r="57" spans="2:8" ht="15" customHeight="1" x14ac:dyDescent="0.15">
      <c r="B57" s="24"/>
      <c r="C57" s="84"/>
      <c r="D57" s="25">
        <v>100</v>
      </c>
      <c r="E57" s="26">
        <v>30.7</v>
      </c>
      <c r="F57" s="27">
        <v>12.6</v>
      </c>
      <c r="G57" s="27">
        <v>53.4</v>
      </c>
      <c r="H57" s="27">
        <v>3.3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476</v>
      </c>
      <c r="F58" s="16">
        <v>170</v>
      </c>
      <c r="G58" s="16">
        <v>638</v>
      </c>
      <c r="H58" s="16">
        <v>27</v>
      </c>
    </row>
    <row r="59" spans="2:8" ht="15" customHeight="1" x14ac:dyDescent="0.15">
      <c r="B59" s="24"/>
      <c r="C59" s="84"/>
      <c r="D59" s="25">
        <v>100</v>
      </c>
      <c r="E59" s="26">
        <v>36.299999999999997</v>
      </c>
      <c r="F59" s="27">
        <v>13</v>
      </c>
      <c r="G59" s="27">
        <v>48.7</v>
      </c>
      <c r="H59" s="27">
        <v>2.1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598</v>
      </c>
      <c r="F60" s="16">
        <v>238</v>
      </c>
      <c r="G60" s="16">
        <v>863</v>
      </c>
      <c r="H60" s="16">
        <v>84</v>
      </c>
    </row>
    <row r="61" spans="2:8" ht="15" customHeight="1" x14ac:dyDescent="0.15">
      <c r="B61" s="24"/>
      <c r="C61" s="84"/>
      <c r="D61" s="25">
        <v>100</v>
      </c>
      <c r="E61" s="26">
        <v>33.5</v>
      </c>
      <c r="F61" s="27">
        <v>13.3</v>
      </c>
      <c r="G61" s="27">
        <v>48.4</v>
      </c>
      <c r="H61" s="27">
        <v>4.7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350</v>
      </c>
      <c r="F62" s="16">
        <v>126</v>
      </c>
      <c r="G62" s="16">
        <v>738</v>
      </c>
      <c r="H62" s="16">
        <v>20</v>
      </c>
    </row>
    <row r="63" spans="2:8" ht="15" customHeight="1" x14ac:dyDescent="0.15">
      <c r="B63" s="24"/>
      <c r="C63" s="84"/>
      <c r="D63" s="25">
        <v>100</v>
      </c>
      <c r="E63" s="26">
        <v>28.4</v>
      </c>
      <c r="F63" s="27">
        <v>10.199999999999999</v>
      </c>
      <c r="G63" s="27">
        <v>59.8</v>
      </c>
      <c r="H63" s="27">
        <v>1.6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745</v>
      </c>
      <c r="F64" s="16">
        <v>270</v>
      </c>
      <c r="G64" s="16">
        <v>1175</v>
      </c>
      <c r="H64" s="16">
        <v>63</v>
      </c>
    </row>
    <row r="65" spans="2:8" ht="15" customHeight="1" x14ac:dyDescent="0.15">
      <c r="B65" s="24"/>
      <c r="C65" s="84"/>
      <c r="D65" s="25">
        <v>100</v>
      </c>
      <c r="E65" s="26">
        <v>33.1</v>
      </c>
      <c r="F65" s="27">
        <v>12</v>
      </c>
      <c r="G65" s="27">
        <v>52.2</v>
      </c>
      <c r="H65" s="27">
        <v>2.8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302</v>
      </c>
      <c r="F66" s="16">
        <v>106</v>
      </c>
      <c r="G66" s="16">
        <v>786</v>
      </c>
      <c r="H66" s="16">
        <v>15</v>
      </c>
    </row>
    <row r="67" spans="2:8" ht="15" customHeight="1" x14ac:dyDescent="0.15">
      <c r="B67" s="24"/>
      <c r="C67" s="84"/>
      <c r="D67" s="25">
        <v>100</v>
      </c>
      <c r="E67" s="26">
        <v>25</v>
      </c>
      <c r="F67" s="27">
        <v>8.8000000000000007</v>
      </c>
      <c r="G67" s="27">
        <v>65</v>
      </c>
      <c r="H67" s="27">
        <v>1.2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523</v>
      </c>
      <c r="F68" s="16">
        <v>223</v>
      </c>
      <c r="G68" s="16">
        <v>1549</v>
      </c>
      <c r="H68" s="16">
        <v>56</v>
      </c>
    </row>
    <row r="69" spans="2:8" ht="15" customHeight="1" x14ac:dyDescent="0.15">
      <c r="B69" s="28"/>
      <c r="C69" s="85"/>
      <c r="D69" s="17">
        <v>100</v>
      </c>
      <c r="E69" s="18">
        <v>22.2</v>
      </c>
      <c r="F69" s="19">
        <v>9.5</v>
      </c>
      <c r="G69" s="19">
        <v>65.900000000000006</v>
      </c>
      <c r="H69" s="19">
        <v>2.4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1780</v>
      </c>
      <c r="F70" s="23">
        <v>393</v>
      </c>
      <c r="G70" s="23">
        <v>502</v>
      </c>
      <c r="H70" s="23">
        <v>75</v>
      </c>
    </row>
    <row r="71" spans="2:8" ht="15" customHeight="1" x14ac:dyDescent="0.15">
      <c r="B71" s="24"/>
      <c r="C71" s="89"/>
      <c r="D71" s="25">
        <v>100</v>
      </c>
      <c r="E71" s="26">
        <v>64.7</v>
      </c>
      <c r="F71" s="27">
        <v>14.3</v>
      </c>
      <c r="G71" s="27">
        <v>18.3</v>
      </c>
      <c r="H71" s="27">
        <v>2.7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1756</v>
      </c>
      <c r="F72" s="16">
        <v>453</v>
      </c>
      <c r="G72" s="16">
        <v>722</v>
      </c>
      <c r="H72" s="16">
        <v>69</v>
      </c>
    </row>
    <row r="73" spans="2:8" ht="15" customHeight="1" x14ac:dyDescent="0.15">
      <c r="B73" s="24"/>
      <c r="C73" s="89"/>
      <c r="D73" s="25">
        <v>100</v>
      </c>
      <c r="E73" s="26">
        <v>58.5</v>
      </c>
      <c r="F73" s="27">
        <v>15.1</v>
      </c>
      <c r="G73" s="27">
        <v>24.1</v>
      </c>
      <c r="H73" s="27">
        <v>2.2999999999999998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801</v>
      </c>
      <c r="F74" s="16">
        <v>549</v>
      </c>
      <c r="G74" s="16">
        <v>2391</v>
      </c>
      <c r="H74" s="16">
        <v>100</v>
      </c>
    </row>
    <row r="75" spans="2:8" ht="15" customHeight="1" x14ac:dyDescent="0.15">
      <c r="B75" s="24"/>
      <c r="C75" s="89"/>
      <c r="D75" s="25">
        <v>100</v>
      </c>
      <c r="E75" s="26">
        <v>20.9</v>
      </c>
      <c r="F75" s="27">
        <v>14.3</v>
      </c>
      <c r="G75" s="27">
        <v>62.2</v>
      </c>
      <c r="H75" s="27">
        <v>2.6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374</v>
      </c>
      <c r="F76" s="16">
        <v>293</v>
      </c>
      <c r="G76" s="16">
        <v>2082</v>
      </c>
      <c r="H76" s="16">
        <v>68</v>
      </c>
    </row>
    <row r="77" spans="2:8" ht="15" customHeight="1" x14ac:dyDescent="0.15">
      <c r="B77" s="24"/>
      <c r="C77" s="89"/>
      <c r="D77" s="25">
        <v>100</v>
      </c>
      <c r="E77" s="26">
        <v>13.3</v>
      </c>
      <c r="F77" s="27">
        <v>10.4</v>
      </c>
      <c r="G77" s="27">
        <v>73.900000000000006</v>
      </c>
      <c r="H77" s="27">
        <v>2.4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113</v>
      </c>
      <c r="F78" s="16">
        <v>110</v>
      </c>
      <c r="G78" s="16">
        <v>1343</v>
      </c>
      <c r="H78" s="16">
        <v>57</v>
      </c>
    </row>
    <row r="79" spans="2:8" ht="15" customHeight="1" x14ac:dyDescent="0.15">
      <c r="B79" s="24"/>
      <c r="C79" s="89"/>
      <c r="D79" s="25">
        <v>100</v>
      </c>
      <c r="E79" s="26">
        <v>7</v>
      </c>
      <c r="F79" s="27">
        <v>6.8</v>
      </c>
      <c r="G79" s="27">
        <v>82.7</v>
      </c>
      <c r="H79" s="27">
        <v>3.5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41</v>
      </c>
      <c r="F80" s="16">
        <v>38</v>
      </c>
      <c r="G80" s="16">
        <v>874</v>
      </c>
      <c r="H80" s="16">
        <v>55</v>
      </c>
    </row>
    <row r="81" spans="2:8" ht="15" customHeight="1" x14ac:dyDescent="0.15">
      <c r="B81" s="24"/>
      <c r="C81" s="89"/>
      <c r="D81" s="25">
        <v>100</v>
      </c>
      <c r="E81" s="26">
        <v>4.0999999999999996</v>
      </c>
      <c r="F81" s="27">
        <v>3.8</v>
      </c>
      <c r="G81" s="27">
        <v>86.7</v>
      </c>
      <c r="H81" s="27">
        <v>5.5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23</v>
      </c>
      <c r="F82" s="16">
        <v>9</v>
      </c>
      <c r="G82" s="16">
        <v>518</v>
      </c>
      <c r="H82" s="16">
        <v>52</v>
      </c>
    </row>
    <row r="83" spans="2:8" ht="15" customHeight="1" x14ac:dyDescent="0.15">
      <c r="B83" s="24"/>
      <c r="C83" s="86"/>
      <c r="D83" s="34">
        <v>100</v>
      </c>
      <c r="E83" s="35">
        <v>3.8</v>
      </c>
      <c r="F83" s="36">
        <v>1.5</v>
      </c>
      <c r="G83" s="36">
        <v>86</v>
      </c>
      <c r="H83" s="36">
        <v>8.6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1866</v>
      </c>
      <c r="F84" s="23">
        <v>510</v>
      </c>
      <c r="G84" s="23">
        <v>975</v>
      </c>
      <c r="H84" s="23">
        <v>76</v>
      </c>
    </row>
    <row r="85" spans="2:8" ht="15" customHeight="1" x14ac:dyDescent="0.15">
      <c r="B85" s="24" t="s">
        <v>485</v>
      </c>
      <c r="C85" s="84"/>
      <c r="D85" s="25">
        <v>100</v>
      </c>
      <c r="E85" s="26">
        <v>54.4</v>
      </c>
      <c r="F85" s="27">
        <v>14.9</v>
      </c>
      <c r="G85" s="27">
        <v>28.5</v>
      </c>
      <c r="H85" s="27">
        <v>2.2000000000000002</v>
      </c>
    </row>
    <row r="86" spans="2:8" ht="15" customHeight="1" x14ac:dyDescent="0.15">
      <c r="B86" s="24" t="s">
        <v>476</v>
      </c>
      <c r="C86" s="82" t="s">
        <v>499</v>
      </c>
      <c r="D86" s="14">
        <v>3344</v>
      </c>
      <c r="E86" s="15">
        <v>1472</v>
      </c>
      <c r="F86" s="16">
        <v>493</v>
      </c>
      <c r="G86" s="16">
        <v>1311</v>
      </c>
      <c r="H86" s="16">
        <v>68</v>
      </c>
    </row>
    <row r="87" spans="2:8" ht="15" customHeight="1" x14ac:dyDescent="0.15">
      <c r="B87" s="24"/>
      <c r="C87" s="84"/>
      <c r="D87" s="25">
        <v>100</v>
      </c>
      <c r="E87" s="26">
        <v>44</v>
      </c>
      <c r="F87" s="27">
        <v>14.7</v>
      </c>
      <c r="G87" s="27">
        <v>39.200000000000003</v>
      </c>
      <c r="H87" s="27">
        <v>2</v>
      </c>
    </row>
    <row r="88" spans="2:8" ht="15" customHeight="1" x14ac:dyDescent="0.15">
      <c r="B88" s="24"/>
      <c r="C88" s="83" t="s">
        <v>487</v>
      </c>
      <c r="D88" s="29">
        <v>2063</v>
      </c>
      <c r="E88" s="30">
        <v>497</v>
      </c>
      <c r="F88" s="31">
        <v>283</v>
      </c>
      <c r="G88" s="31">
        <v>1235</v>
      </c>
      <c r="H88" s="31">
        <v>48</v>
      </c>
    </row>
    <row r="89" spans="2:8" ht="15" customHeight="1" x14ac:dyDescent="0.15">
      <c r="B89" s="24"/>
      <c r="C89" s="84"/>
      <c r="D89" s="25">
        <v>100</v>
      </c>
      <c r="E89" s="26">
        <v>24.1</v>
      </c>
      <c r="F89" s="27">
        <v>13.7</v>
      </c>
      <c r="G89" s="27">
        <v>59.9</v>
      </c>
      <c r="H89" s="27">
        <v>2.2999999999999998</v>
      </c>
    </row>
    <row r="90" spans="2:8" ht="15" customHeight="1" x14ac:dyDescent="0.15">
      <c r="B90" s="24"/>
      <c r="C90" s="82" t="s">
        <v>500</v>
      </c>
      <c r="D90" s="14">
        <v>3201</v>
      </c>
      <c r="E90" s="15">
        <v>446</v>
      </c>
      <c r="F90" s="16">
        <v>316</v>
      </c>
      <c r="G90" s="16">
        <v>2376</v>
      </c>
      <c r="H90" s="16">
        <v>63</v>
      </c>
    </row>
    <row r="91" spans="2:8" ht="15" customHeight="1" x14ac:dyDescent="0.15">
      <c r="B91" s="24"/>
      <c r="C91" s="84"/>
      <c r="D91" s="25">
        <v>100</v>
      </c>
      <c r="E91" s="26">
        <v>13.9</v>
      </c>
      <c r="F91" s="27">
        <v>9.9</v>
      </c>
      <c r="G91" s="27">
        <v>74.2</v>
      </c>
      <c r="H91" s="27">
        <v>2</v>
      </c>
    </row>
    <row r="92" spans="2:8" ht="15" customHeight="1" x14ac:dyDescent="0.15">
      <c r="B92" s="24"/>
      <c r="C92" s="82" t="s">
        <v>545</v>
      </c>
      <c r="D92" s="14">
        <v>1503</v>
      </c>
      <c r="E92" s="15">
        <v>92</v>
      </c>
      <c r="F92" s="16">
        <v>54</v>
      </c>
      <c r="G92" s="16">
        <v>1313</v>
      </c>
      <c r="H92" s="16">
        <v>44</v>
      </c>
    </row>
    <row r="93" spans="2:8" ht="15" customHeight="1" x14ac:dyDescent="0.15">
      <c r="B93" s="24"/>
      <c r="C93" s="84"/>
      <c r="D93" s="25">
        <v>100</v>
      </c>
      <c r="E93" s="26">
        <v>6.1</v>
      </c>
      <c r="F93" s="27">
        <v>3.6</v>
      </c>
      <c r="G93" s="27">
        <v>87.4</v>
      </c>
      <c r="H93" s="27">
        <v>2.9</v>
      </c>
    </row>
    <row r="94" spans="2:8" ht="15" customHeight="1" x14ac:dyDescent="0.15">
      <c r="B94" s="24"/>
      <c r="C94" s="82" t="s">
        <v>473</v>
      </c>
      <c r="D94" s="14">
        <v>330</v>
      </c>
      <c r="E94" s="15">
        <v>19</v>
      </c>
      <c r="F94" s="16">
        <v>10</v>
      </c>
      <c r="G94" s="16">
        <v>292</v>
      </c>
      <c r="H94" s="16">
        <v>9</v>
      </c>
    </row>
    <row r="95" spans="2:8" ht="15" customHeight="1" x14ac:dyDescent="0.15">
      <c r="B95" s="24"/>
      <c r="C95" s="82"/>
      <c r="D95" s="34">
        <v>100</v>
      </c>
      <c r="E95" s="35">
        <v>5.8</v>
      </c>
      <c r="F95" s="36">
        <v>3</v>
      </c>
      <c r="G95" s="36">
        <v>88.5</v>
      </c>
      <c r="H95" s="36">
        <v>2.7</v>
      </c>
    </row>
    <row r="96" spans="2:8" ht="15" customHeight="1" x14ac:dyDescent="0.15">
      <c r="B96" s="24"/>
      <c r="C96" s="83" t="s">
        <v>490</v>
      </c>
      <c r="D96" s="29">
        <v>359</v>
      </c>
      <c r="E96" s="30">
        <v>10</v>
      </c>
      <c r="F96" s="31">
        <v>6</v>
      </c>
      <c r="G96" s="31">
        <v>327</v>
      </c>
      <c r="H96" s="31">
        <v>16</v>
      </c>
    </row>
    <row r="97" spans="2:8" ht="15" customHeight="1" x14ac:dyDescent="0.15">
      <c r="B97" s="24"/>
      <c r="C97" s="84"/>
      <c r="D97" s="25">
        <v>100</v>
      </c>
      <c r="E97" s="26">
        <v>2.8</v>
      </c>
      <c r="F97" s="27">
        <v>1.7</v>
      </c>
      <c r="G97" s="27">
        <v>91.1</v>
      </c>
      <c r="H97" s="27">
        <v>4.5</v>
      </c>
    </row>
    <row r="98" spans="2:8" ht="15" customHeight="1" x14ac:dyDescent="0.15">
      <c r="B98" s="24"/>
      <c r="C98" s="82" t="s">
        <v>438</v>
      </c>
      <c r="D98" s="14">
        <v>47</v>
      </c>
      <c r="E98" s="15">
        <v>7</v>
      </c>
      <c r="F98" s="16">
        <v>1</v>
      </c>
      <c r="G98" s="16">
        <v>34</v>
      </c>
      <c r="H98" s="16">
        <v>5</v>
      </c>
    </row>
    <row r="99" spans="2:8" ht="15" customHeight="1" x14ac:dyDescent="0.15">
      <c r="B99" s="24"/>
      <c r="C99" s="84"/>
      <c r="D99" s="25">
        <v>100</v>
      </c>
      <c r="E99" s="26">
        <v>14.9</v>
      </c>
      <c r="F99" s="27">
        <v>2.1</v>
      </c>
      <c r="G99" s="27">
        <v>72.3</v>
      </c>
      <c r="H99" s="27">
        <v>10.6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13</v>
      </c>
      <c r="F100" s="16">
        <v>5</v>
      </c>
      <c r="G100" s="16">
        <v>34</v>
      </c>
      <c r="H100" s="16">
        <v>0</v>
      </c>
    </row>
    <row r="101" spans="2:8" ht="15" customHeight="1" x14ac:dyDescent="0.15">
      <c r="B101" s="28"/>
      <c r="C101" s="85"/>
      <c r="D101" s="17">
        <v>100</v>
      </c>
      <c r="E101" s="18">
        <v>25</v>
      </c>
      <c r="F101" s="19">
        <v>9.6</v>
      </c>
      <c r="G101" s="19">
        <v>65.400000000000006</v>
      </c>
      <c r="H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3383" priority="1552" rank="1"/>
  </conditionalFormatting>
  <conditionalFormatting sqref="E11:H11">
    <cfRule type="top10" dxfId="3382" priority="1553" rank="1"/>
  </conditionalFormatting>
  <conditionalFormatting sqref="E13:H13">
    <cfRule type="top10" dxfId="3381" priority="1554" rank="1"/>
  </conditionalFormatting>
  <conditionalFormatting sqref="E15:H15">
    <cfRule type="top10" dxfId="3380" priority="1555" rank="1"/>
  </conditionalFormatting>
  <conditionalFormatting sqref="E17:H17">
    <cfRule type="top10" dxfId="3379" priority="1556" rank="1"/>
  </conditionalFormatting>
  <conditionalFormatting sqref="E19:H19">
    <cfRule type="top10" dxfId="3378" priority="1557" rank="1"/>
  </conditionalFormatting>
  <conditionalFormatting sqref="E21:H21">
    <cfRule type="top10" dxfId="3377" priority="1558" rank="1"/>
  </conditionalFormatting>
  <conditionalFormatting sqref="E23:H23">
    <cfRule type="top10" dxfId="3376" priority="1559" rank="1"/>
  </conditionalFormatting>
  <conditionalFormatting sqref="E25:H25">
    <cfRule type="top10" dxfId="3375" priority="1560" rank="1"/>
  </conditionalFormatting>
  <conditionalFormatting sqref="E27:H27">
    <cfRule type="top10" dxfId="3374" priority="1561" rank="1"/>
  </conditionalFormatting>
  <conditionalFormatting sqref="E29:H29">
    <cfRule type="top10" dxfId="3373" priority="1562" rank="1"/>
  </conditionalFormatting>
  <conditionalFormatting sqref="E31:H31">
    <cfRule type="top10" dxfId="3372" priority="1563" rank="1"/>
  </conditionalFormatting>
  <conditionalFormatting sqref="E33:H33">
    <cfRule type="top10" dxfId="3371" priority="1564" rank="1"/>
  </conditionalFormatting>
  <conditionalFormatting sqref="E35:H35">
    <cfRule type="top10" dxfId="3370" priority="1565" rank="1"/>
  </conditionalFormatting>
  <conditionalFormatting sqref="E37:H37">
    <cfRule type="top10" dxfId="3369" priority="1566" rank="1"/>
  </conditionalFormatting>
  <conditionalFormatting sqref="E39:H39">
    <cfRule type="top10" dxfId="3368" priority="1567" rank="1"/>
  </conditionalFormatting>
  <conditionalFormatting sqref="E41:H41">
    <cfRule type="top10" dxfId="3367" priority="1568" rank="1"/>
  </conditionalFormatting>
  <conditionalFormatting sqref="E43:H43">
    <cfRule type="top10" dxfId="3366" priority="1569" rank="1"/>
  </conditionalFormatting>
  <conditionalFormatting sqref="E45:H45">
    <cfRule type="top10" dxfId="3365" priority="1570" rank="1"/>
  </conditionalFormatting>
  <conditionalFormatting sqref="E47:H47">
    <cfRule type="top10" dxfId="3364" priority="1571" rank="1"/>
  </conditionalFormatting>
  <conditionalFormatting sqref="E49:H49">
    <cfRule type="top10" dxfId="3363" priority="1572" rank="1"/>
  </conditionalFormatting>
  <conditionalFormatting sqref="E51:H51">
    <cfRule type="top10" dxfId="3362" priority="1573" rank="1"/>
  </conditionalFormatting>
  <conditionalFormatting sqref="E53:H53">
    <cfRule type="top10" dxfId="3361" priority="1574" rank="1"/>
  </conditionalFormatting>
  <conditionalFormatting sqref="E55:H55">
    <cfRule type="top10" dxfId="3360" priority="1575" rank="1"/>
  </conditionalFormatting>
  <conditionalFormatting sqref="E57:H57">
    <cfRule type="top10" dxfId="3359" priority="1576" rank="1"/>
  </conditionalFormatting>
  <conditionalFormatting sqref="E59:H59">
    <cfRule type="top10" dxfId="3358" priority="1577" rank="1"/>
  </conditionalFormatting>
  <conditionalFormatting sqref="E61:H61">
    <cfRule type="top10" dxfId="3357" priority="1578" rank="1"/>
  </conditionalFormatting>
  <conditionalFormatting sqref="E63:H63">
    <cfRule type="top10" dxfId="3356" priority="1579" rank="1"/>
  </conditionalFormatting>
  <conditionalFormatting sqref="E65:H65">
    <cfRule type="top10" dxfId="3355" priority="1580" rank="1"/>
  </conditionalFormatting>
  <conditionalFormatting sqref="E67:H67">
    <cfRule type="top10" dxfId="3354" priority="1581" rank="1"/>
  </conditionalFormatting>
  <conditionalFormatting sqref="E69:H69">
    <cfRule type="top10" dxfId="3353" priority="1582" rank="1"/>
  </conditionalFormatting>
  <conditionalFormatting sqref="E71:H71">
    <cfRule type="top10" dxfId="3352" priority="1583" rank="1"/>
  </conditionalFormatting>
  <conditionalFormatting sqref="E73:H73">
    <cfRule type="top10" dxfId="3351" priority="1584" rank="1"/>
  </conditionalFormatting>
  <conditionalFormatting sqref="E75:H75">
    <cfRule type="top10" dxfId="3350" priority="1585" rank="1"/>
  </conditionalFormatting>
  <conditionalFormatting sqref="E77:H77">
    <cfRule type="top10" dxfId="3349" priority="1586" rank="1"/>
  </conditionalFormatting>
  <conditionalFormatting sqref="E79:H79">
    <cfRule type="top10" dxfId="3348" priority="1587" rank="1"/>
  </conditionalFormatting>
  <conditionalFormatting sqref="E81:H81">
    <cfRule type="top10" dxfId="3347" priority="1588" rank="1"/>
  </conditionalFormatting>
  <conditionalFormatting sqref="E83:H83">
    <cfRule type="top10" dxfId="3346" priority="1589" rank="1"/>
  </conditionalFormatting>
  <conditionalFormatting sqref="E85:H85">
    <cfRule type="top10" dxfId="3345" priority="1590" rank="1"/>
  </conditionalFormatting>
  <conditionalFormatting sqref="E87:H87">
    <cfRule type="top10" dxfId="3344" priority="1591" rank="1"/>
  </conditionalFormatting>
  <conditionalFormatting sqref="E89:H89">
    <cfRule type="top10" dxfId="3343" priority="1592" rank="1"/>
  </conditionalFormatting>
  <conditionalFormatting sqref="E91:H91">
    <cfRule type="top10" dxfId="3342" priority="1593" rank="1"/>
  </conditionalFormatting>
  <conditionalFormatting sqref="E93:H93">
    <cfRule type="top10" dxfId="3341" priority="1594" rank="1"/>
  </conditionalFormatting>
  <conditionalFormatting sqref="E95:H95">
    <cfRule type="top10" dxfId="3340" priority="1595" rank="1"/>
  </conditionalFormatting>
  <conditionalFormatting sqref="E97:H97">
    <cfRule type="top10" dxfId="3339" priority="1596" rank="1"/>
  </conditionalFormatting>
  <conditionalFormatting sqref="E99:H99">
    <cfRule type="top10" dxfId="3338" priority="1597" rank="1"/>
  </conditionalFormatting>
  <conditionalFormatting sqref="E101:H101">
    <cfRule type="top10" dxfId="3337" priority="159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662</v>
      </c>
    </row>
    <row r="4" spans="2:24" x14ac:dyDescent="0.15">
      <c r="B4" s="1" t="s">
        <v>664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354</v>
      </c>
      <c r="F7" s="69" t="s">
        <v>34</v>
      </c>
      <c r="G7" s="69" t="s">
        <v>355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3913</v>
      </c>
      <c r="F8" s="16">
        <v>2354</v>
      </c>
      <c r="G8" s="16">
        <v>9197</v>
      </c>
      <c r="H8" s="16">
        <v>458</v>
      </c>
    </row>
    <row r="9" spans="2:24" ht="15" customHeight="1" x14ac:dyDescent="0.15">
      <c r="B9" s="93"/>
      <c r="C9" s="91"/>
      <c r="D9" s="17">
        <v>100</v>
      </c>
      <c r="E9" s="18">
        <v>24.6</v>
      </c>
      <c r="F9" s="19">
        <v>14.8</v>
      </c>
      <c r="G9" s="19">
        <v>57.8</v>
      </c>
      <c r="H9" s="19">
        <v>2.9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1046</v>
      </c>
      <c r="F10" s="23">
        <v>761</v>
      </c>
      <c r="G10" s="23">
        <v>2994</v>
      </c>
      <c r="H10" s="23">
        <v>144</v>
      </c>
    </row>
    <row r="11" spans="2:24" ht="15" customHeight="1" x14ac:dyDescent="0.15">
      <c r="B11" s="24"/>
      <c r="C11" s="89"/>
      <c r="D11" s="25">
        <v>100</v>
      </c>
      <c r="E11" s="26">
        <v>21.2</v>
      </c>
      <c r="F11" s="27">
        <v>15.4</v>
      </c>
      <c r="G11" s="27">
        <v>60.5</v>
      </c>
      <c r="H11" s="27">
        <v>2.9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2845</v>
      </c>
      <c r="F12" s="16">
        <v>1577</v>
      </c>
      <c r="G12" s="16">
        <v>6115</v>
      </c>
      <c r="H12" s="16">
        <v>305</v>
      </c>
    </row>
    <row r="13" spans="2:24" ht="15" customHeight="1" x14ac:dyDescent="0.15">
      <c r="B13" s="28"/>
      <c r="C13" s="91"/>
      <c r="D13" s="17">
        <v>100</v>
      </c>
      <c r="E13" s="18">
        <v>26.2</v>
      </c>
      <c r="F13" s="19">
        <v>14.5</v>
      </c>
      <c r="G13" s="19">
        <v>56.4</v>
      </c>
      <c r="H13" s="19">
        <v>2.8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86</v>
      </c>
      <c r="F14" s="23">
        <v>54</v>
      </c>
      <c r="G14" s="23">
        <v>199</v>
      </c>
      <c r="H14" s="23">
        <v>14</v>
      </c>
    </row>
    <row r="15" spans="2:24" ht="15" customHeight="1" x14ac:dyDescent="0.15">
      <c r="B15" s="24"/>
      <c r="C15" s="84"/>
      <c r="D15" s="25">
        <v>100</v>
      </c>
      <c r="E15" s="26">
        <v>24.4</v>
      </c>
      <c r="F15" s="27">
        <v>15.3</v>
      </c>
      <c r="G15" s="27">
        <v>56.4</v>
      </c>
      <c r="H15" s="27">
        <v>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170</v>
      </c>
      <c r="F16" s="31">
        <v>106</v>
      </c>
      <c r="G16" s="31">
        <v>327</v>
      </c>
      <c r="H16" s="31">
        <v>17</v>
      </c>
    </row>
    <row r="17" spans="2:8" ht="15" customHeight="1" x14ac:dyDescent="0.15">
      <c r="B17" s="24"/>
      <c r="C17" s="84"/>
      <c r="D17" s="25">
        <v>100</v>
      </c>
      <c r="E17" s="26">
        <v>27.4</v>
      </c>
      <c r="F17" s="27">
        <v>17.100000000000001</v>
      </c>
      <c r="G17" s="27">
        <v>52.7</v>
      </c>
      <c r="H17" s="27">
        <v>2.7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254</v>
      </c>
      <c r="F18" s="16">
        <v>141</v>
      </c>
      <c r="G18" s="16">
        <v>494</v>
      </c>
      <c r="H18" s="16">
        <v>33</v>
      </c>
    </row>
    <row r="19" spans="2:8" ht="15" customHeight="1" x14ac:dyDescent="0.15">
      <c r="B19" s="24"/>
      <c r="C19" s="84"/>
      <c r="D19" s="25">
        <v>100</v>
      </c>
      <c r="E19" s="26">
        <v>27.5</v>
      </c>
      <c r="F19" s="27">
        <v>15.3</v>
      </c>
      <c r="G19" s="27">
        <v>53.6</v>
      </c>
      <c r="H19" s="27">
        <v>3.6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477</v>
      </c>
      <c r="F20" s="16">
        <v>264</v>
      </c>
      <c r="G20" s="16">
        <v>838</v>
      </c>
      <c r="H20" s="16">
        <v>37</v>
      </c>
    </row>
    <row r="21" spans="2:8" ht="15" customHeight="1" x14ac:dyDescent="0.15">
      <c r="B21" s="24"/>
      <c r="C21" s="84"/>
      <c r="D21" s="25">
        <v>100</v>
      </c>
      <c r="E21" s="26">
        <v>29.5</v>
      </c>
      <c r="F21" s="27">
        <v>16.3</v>
      </c>
      <c r="G21" s="27">
        <v>51.9</v>
      </c>
      <c r="H21" s="27">
        <v>2.2999999999999998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951</v>
      </c>
      <c r="F22" s="16">
        <v>490</v>
      </c>
      <c r="G22" s="16">
        <v>1614</v>
      </c>
      <c r="H22" s="16">
        <v>85</v>
      </c>
    </row>
    <row r="23" spans="2:8" ht="15" customHeight="1" x14ac:dyDescent="0.15">
      <c r="B23" s="24"/>
      <c r="C23" s="84"/>
      <c r="D23" s="25">
        <v>100</v>
      </c>
      <c r="E23" s="26">
        <v>30.3</v>
      </c>
      <c r="F23" s="27">
        <v>15.6</v>
      </c>
      <c r="G23" s="27">
        <v>51.4</v>
      </c>
      <c r="H23" s="27">
        <v>2.7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1179</v>
      </c>
      <c r="F24" s="16">
        <v>681</v>
      </c>
      <c r="G24" s="16">
        <v>2534</v>
      </c>
      <c r="H24" s="16">
        <v>112</v>
      </c>
    </row>
    <row r="25" spans="2:8" ht="15" customHeight="1" x14ac:dyDescent="0.15">
      <c r="B25" s="24"/>
      <c r="C25" s="84"/>
      <c r="D25" s="25">
        <v>100</v>
      </c>
      <c r="E25" s="26">
        <v>26.2</v>
      </c>
      <c r="F25" s="27">
        <v>15.1</v>
      </c>
      <c r="G25" s="27">
        <v>56.2</v>
      </c>
      <c r="H25" s="27">
        <v>2.5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719</v>
      </c>
      <c r="F26" s="16">
        <v>577</v>
      </c>
      <c r="G26" s="16">
        <v>2997</v>
      </c>
      <c r="H26" s="16">
        <v>145</v>
      </c>
    </row>
    <row r="27" spans="2:8" ht="15" customHeight="1" x14ac:dyDescent="0.15">
      <c r="B27" s="28"/>
      <c r="C27" s="85"/>
      <c r="D27" s="17">
        <v>100</v>
      </c>
      <c r="E27" s="18">
        <v>16.2</v>
      </c>
      <c r="F27" s="19">
        <v>13</v>
      </c>
      <c r="G27" s="19">
        <v>67.5</v>
      </c>
      <c r="H27" s="19">
        <v>3.3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2225</v>
      </c>
      <c r="F28" s="16">
        <v>844</v>
      </c>
      <c r="G28" s="16">
        <v>2506</v>
      </c>
      <c r="H28" s="16">
        <v>91</v>
      </c>
    </row>
    <row r="29" spans="2:8" ht="15" customHeight="1" x14ac:dyDescent="0.15">
      <c r="B29" s="24"/>
      <c r="C29" s="84"/>
      <c r="D29" s="25">
        <v>100</v>
      </c>
      <c r="E29" s="26">
        <v>39.299999999999997</v>
      </c>
      <c r="F29" s="27">
        <v>14.9</v>
      </c>
      <c r="G29" s="27">
        <v>44.2</v>
      </c>
      <c r="H29" s="27">
        <v>1.6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868</v>
      </c>
      <c r="F30" s="16">
        <v>677</v>
      </c>
      <c r="G30" s="16">
        <v>2317</v>
      </c>
      <c r="H30" s="16">
        <v>62</v>
      </c>
    </row>
    <row r="31" spans="2:8" ht="15" customHeight="1" x14ac:dyDescent="0.15">
      <c r="B31" s="24"/>
      <c r="C31" s="84"/>
      <c r="D31" s="25">
        <v>100</v>
      </c>
      <c r="E31" s="26">
        <v>22.1</v>
      </c>
      <c r="F31" s="27">
        <v>17.3</v>
      </c>
      <c r="G31" s="27">
        <v>59</v>
      </c>
      <c r="H31" s="27">
        <v>1.6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51</v>
      </c>
      <c r="F32" s="31">
        <v>53</v>
      </c>
      <c r="G32" s="31">
        <v>199</v>
      </c>
      <c r="H32" s="31">
        <v>3</v>
      </c>
    </row>
    <row r="33" spans="2:8" ht="15" customHeight="1" x14ac:dyDescent="0.15">
      <c r="B33" s="24"/>
      <c r="C33" s="84"/>
      <c r="D33" s="25">
        <v>100</v>
      </c>
      <c r="E33" s="26">
        <v>16.7</v>
      </c>
      <c r="F33" s="27">
        <v>17.3</v>
      </c>
      <c r="G33" s="27">
        <v>65</v>
      </c>
      <c r="H33" s="27">
        <v>1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373</v>
      </c>
      <c r="F34" s="16">
        <v>407</v>
      </c>
      <c r="G34" s="16">
        <v>2218</v>
      </c>
      <c r="H34" s="16">
        <v>44</v>
      </c>
    </row>
    <row r="35" spans="2:8" ht="15" customHeight="1" x14ac:dyDescent="0.15">
      <c r="B35" s="24"/>
      <c r="C35" s="84"/>
      <c r="D35" s="25">
        <v>100</v>
      </c>
      <c r="E35" s="26">
        <v>12.3</v>
      </c>
      <c r="F35" s="27">
        <v>13.4</v>
      </c>
      <c r="G35" s="27">
        <v>72.900000000000006</v>
      </c>
      <c r="H35" s="27">
        <v>1.4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289</v>
      </c>
      <c r="F36" s="16">
        <v>322</v>
      </c>
      <c r="G36" s="16">
        <v>1754</v>
      </c>
      <c r="H36" s="16">
        <v>44</v>
      </c>
    </row>
    <row r="37" spans="2:8" ht="15" customHeight="1" x14ac:dyDescent="0.15">
      <c r="B37" s="33"/>
      <c r="C37" s="82"/>
      <c r="D37" s="34">
        <v>100</v>
      </c>
      <c r="E37" s="35">
        <v>12</v>
      </c>
      <c r="F37" s="36">
        <v>13.4</v>
      </c>
      <c r="G37" s="36">
        <v>72.8</v>
      </c>
      <c r="H37" s="36">
        <v>1.8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775</v>
      </c>
      <c r="F38" s="23">
        <v>240</v>
      </c>
      <c r="G38" s="23">
        <v>228</v>
      </c>
      <c r="H38" s="23">
        <v>15</v>
      </c>
    </row>
    <row r="39" spans="2:8" ht="15" customHeight="1" x14ac:dyDescent="0.15">
      <c r="B39" s="24"/>
      <c r="C39" s="89"/>
      <c r="D39" s="25">
        <v>100</v>
      </c>
      <c r="E39" s="26">
        <v>61.6</v>
      </c>
      <c r="F39" s="27">
        <v>19.100000000000001</v>
      </c>
      <c r="G39" s="27">
        <v>18.100000000000001</v>
      </c>
      <c r="H39" s="27">
        <v>1.2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645</v>
      </c>
      <c r="F40" s="16">
        <v>276</v>
      </c>
      <c r="G40" s="16">
        <v>402</v>
      </c>
      <c r="H40" s="16">
        <v>36</v>
      </c>
    </row>
    <row r="41" spans="2:8" ht="15" customHeight="1" x14ac:dyDescent="0.15">
      <c r="B41" s="24"/>
      <c r="C41" s="89"/>
      <c r="D41" s="25">
        <v>100</v>
      </c>
      <c r="E41" s="26">
        <v>47.5</v>
      </c>
      <c r="F41" s="27">
        <v>20.3</v>
      </c>
      <c r="G41" s="27">
        <v>29.6</v>
      </c>
      <c r="H41" s="27">
        <v>2.6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2319</v>
      </c>
      <c r="F42" s="16">
        <v>1741</v>
      </c>
      <c r="G42" s="16">
        <v>8406</v>
      </c>
      <c r="H42" s="16">
        <v>170</v>
      </c>
    </row>
    <row r="43" spans="2:8" ht="15" customHeight="1" x14ac:dyDescent="0.15">
      <c r="B43" s="28"/>
      <c r="C43" s="91"/>
      <c r="D43" s="17">
        <v>100</v>
      </c>
      <c r="E43" s="18">
        <v>18.399999999999999</v>
      </c>
      <c r="F43" s="19">
        <v>13.8</v>
      </c>
      <c r="G43" s="19">
        <v>66.5</v>
      </c>
      <c r="H43" s="19">
        <v>1.3</v>
      </c>
    </row>
    <row r="44" spans="2:8" ht="15" customHeight="1" x14ac:dyDescent="0.15">
      <c r="B44" s="20" t="s">
        <v>70</v>
      </c>
      <c r="C44" s="88" t="s">
        <v>507</v>
      </c>
      <c r="D44" s="21">
        <v>567</v>
      </c>
      <c r="E44" s="22">
        <v>145</v>
      </c>
      <c r="F44" s="23">
        <v>82</v>
      </c>
      <c r="G44" s="23">
        <v>330</v>
      </c>
      <c r="H44" s="23">
        <v>10</v>
      </c>
    </row>
    <row r="45" spans="2:8" ht="15" customHeight="1" x14ac:dyDescent="0.15">
      <c r="B45" s="24"/>
      <c r="C45" s="89"/>
      <c r="D45" s="25">
        <v>100</v>
      </c>
      <c r="E45" s="26">
        <v>25.6</v>
      </c>
      <c r="F45" s="27">
        <v>14.5</v>
      </c>
      <c r="G45" s="27">
        <v>58.2</v>
      </c>
      <c r="H45" s="27">
        <v>1.8</v>
      </c>
    </row>
    <row r="46" spans="2:8" ht="15" customHeight="1" x14ac:dyDescent="0.15">
      <c r="B46" s="24"/>
      <c r="C46" s="86" t="s">
        <v>468</v>
      </c>
      <c r="D46" s="14">
        <v>8280</v>
      </c>
      <c r="E46" s="15">
        <v>2070</v>
      </c>
      <c r="F46" s="16">
        <v>1266</v>
      </c>
      <c r="G46" s="16">
        <v>4848</v>
      </c>
      <c r="H46" s="16">
        <v>96</v>
      </c>
    </row>
    <row r="47" spans="2:8" ht="15" customHeight="1" x14ac:dyDescent="0.15">
      <c r="B47" s="24"/>
      <c r="C47" s="89"/>
      <c r="D47" s="25">
        <v>100</v>
      </c>
      <c r="E47" s="26">
        <v>25</v>
      </c>
      <c r="F47" s="27">
        <v>15.3</v>
      </c>
      <c r="G47" s="27">
        <v>58.6</v>
      </c>
      <c r="H47" s="27">
        <v>1.2</v>
      </c>
    </row>
    <row r="48" spans="2:8" ht="15" customHeight="1" x14ac:dyDescent="0.15">
      <c r="B48" s="24"/>
      <c r="C48" s="86" t="s">
        <v>484</v>
      </c>
      <c r="D48" s="14">
        <v>4863</v>
      </c>
      <c r="E48" s="15">
        <v>1291</v>
      </c>
      <c r="F48" s="16">
        <v>771</v>
      </c>
      <c r="G48" s="16">
        <v>2748</v>
      </c>
      <c r="H48" s="16">
        <v>53</v>
      </c>
    </row>
    <row r="49" spans="2:8" ht="15" customHeight="1" x14ac:dyDescent="0.15">
      <c r="B49" s="24"/>
      <c r="C49" s="89"/>
      <c r="D49" s="25">
        <v>100</v>
      </c>
      <c r="E49" s="26">
        <v>26.5</v>
      </c>
      <c r="F49" s="27">
        <v>15.9</v>
      </c>
      <c r="G49" s="27">
        <v>56.5</v>
      </c>
      <c r="H49" s="27">
        <v>1.1000000000000001</v>
      </c>
    </row>
    <row r="50" spans="2:8" ht="15" customHeight="1" x14ac:dyDescent="0.15">
      <c r="B50" s="24"/>
      <c r="C50" s="86" t="s">
        <v>440</v>
      </c>
      <c r="D50" s="14">
        <v>1583</v>
      </c>
      <c r="E50" s="15">
        <v>304</v>
      </c>
      <c r="F50" s="16">
        <v>183</v>
      </c>
      <c r="G50" s="16">
        <v>1066</v>
      </c>
      <c r="H50" s="16">
        <v>30</v>
      </c>
    </row>
    <row r="51" spans="2:8" ht="15" customHeight="1" x14ac:dyDescent="0.15">
      <c r="B51" s="28"/>
      <c r="C51" s="91"/>
      <c r="D51" s="17">
        <v>100</v>
      </c>
      <c r="E51" s="18">
        <v>19.2</v>
      </c>
      <c r="F51" s="19">
        <v>11.6</v>
      </c>
      <c r="G51" s="19">
        <v>67.3</v>
      </c>
      <c r="H51" s="19">
        <v>1.9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890</v>
      </c>
      <c r="F52" s="23">
        <v>491</v>
      </c>
      <c r="G52" s="23">
        <v>1423</v>
      </c>
      <c r="H52" s="23">
        <v>177</v>
      </c>
    </row>
    <row r="53" spans="2:8" ht="15" customHeight="1" x14ac:dyDescent="0.15">
      <c r="B53" s="24"/>
      <c r="C53" s="84"/>
      <c r="D53" s="25">
        <v>100</v>
      </c>
      <c r="E53" s="26">
        <v>29.9</v>
      </c>
      <c r="F53" s="27">
        <v>16.5</v>
      </c>
      <c r="G53" s="27">
        <v>47.7</v>
      </c>
      <c r="H53" s="27">
        <v>5.9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480</v>
      </c>
      <c r="F54" s="31">
        <v>314</v>
      </c>
      <c r="G54" s="31">
        <v>1137</v>
      </c>
      <c r="H54" s="31">
        <v>15</v>
      </c>
    </row>
    <row r="55" spans="2:8" ht="15" customHeight="1" x14ac:dyDescent="0.15">
      <c r="B55" s="24"/>
      <c r="C55" s="84"/>
      <c r="D55" s="25">
        <v>100</v>
      </c>
      <c r="E55" s="26">
        <v>24.7</v>
      </c>
      <c r="F55" s="27">
        <v>16.100000000000001</v>
      </c>
      <c r="G55" s="27">
        <v>58.4</v>
      </c>
      <c r="H55" s="27">
        <v>0.8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203</v>
      </c>
      <c r="F56" s="16">
        <v>144</v>
      </c>
      <c r="G56" s="16">
        <v>480</v>
      </c>
      <c r="H56" s="16">
        <v>27</v>
      </c>
    </row>
    <row r="57" spans="2:8" ht="15" customHeight="1" x14ac:dyDescent="0.15">
      <c r="B57" s="24"/>
      <c r="C57" s="84"/>
      <c r="D57" s="25">
        <v>100</v>
      </c>
      <c r="E57" s="26">
        <v>23.8</v>
      </c>
      <c r="F57" s="27">
        <v>16.899999999999999</v>
      </c>
      <c r="G57" s="27">
        <v>56.2</v>
      </c>
      <c r="H57" s="27">
        <v>3.2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376</v>
      </c>
      <c r="F58" s="16">
        <v>214</v>
      </c>
      <c r="G58" s="16">
        <v>701</v>
      </c>
      <c r="H58" s="16">
        <v>20</v>
      </c>
    </row>
    <row r="59" spans="2:8" ht="15" customHeight="1" x14ac:dyDescent="0.15">
      <c r="B59" s="24"/>
      <c r="C59" s="84"/>
      <c r="D59" s="25">
        <v>100</v>
      </c>
      <c r="E59" s="26">
        <v>28.7</v>
      </c>
      <c r="F59" s="27">
        <v>16.3</v>
      </c>
      <c r="G59" s="27">
        <v>53.5</v>
      </c>
      <c r="H59" s="27">
        <v>1.5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488</v>
      </c>
      <c r="F60" s="16">
        <v>309</v>
      </c>
      <c r="G60" s="16">
        <v>904</v>
      </c>
      <c r="H60" s="16">
        <v>82</v>
      </c>
    </row>
    <row r="61" spans="2:8" ht="15" customHeight="1" x14ac:dyDescent="0.15">
      <c r="B61" s="24"/>
      <c r="C61" s="84"/>
      <c r="D61" s="25">
        <v>100</v>
      </c>
      <c r="E61" s="26">
        <v>27.4</v>
      </c>
      <c r="F61" s="27">
        <v>17.3</v>
      </c>
      <c r="G61" s="27">
        <v>50.7</v>
      </c>
      <c r="H61" s="27">
        <v>4.5999999999999996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258</v>
      </c>
      <c r="F62" s="16">
        <v>151</v>
      </c>
      <c r="G62" s="16">
        <v>805</v>
      </c>
      <c r="H62" s="16">
        <v>20</v>
      </c>
    </row>
    <row r="63" spans="2:8" ht="15" customHeight="1" x14ac:dyDescent="0.15">
      <c r="B63" s="24"/>
      <c r="C63" s="84"/>
      <c r="D63" s="25">
        <v>100</v>
      </c>
      <c r="E63" s="26">
        <v>20.9</v>
      </c>
      <c r="F63" s="27">
        <v>12.2</v>
      </c>
      <c r="G63" s="27">
        <v>65.2</v>
      </c>
      <c r="H63" s="27">
        <v>1.6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559</v>
      </c>
      <c r="F64" s="16">
        <v>354</v>
      </c>
      <c r="G64" s="16">
        <v>1286</v>
      </c>
      <c r="H64" s="16">
        <v>54</v>
      </c>
    </row>
    <row r="65" spans="2:8" ht="15" customHeight="1" x14ac:dyDescent="0.15">
      <c r="B65" s="24"/>
      <c r="C65" s="84"/>
      <c r="D65" s="25">
        <v>100</v>
      </c>
      <c r="E65" s="26">
        <v>24.8</v>
      </c>
      <c r="F65" s="27">
        <v>15.7</v>
      </c>
      <c r="G65" s="27">
        <v>57.1</v>
      </c>
      <c r="H65" s="27">
        <v>2.4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235</v>
      </c>
      <c r="F66" s="16">
        <v>138</v>
      </c>
      <c r="G66" s="16">
        <v>822</v>
      </c>
      <c r="H66" s="16">
        <v>14</v>
      </c>
    </row>
    <row r="67" spans="2:8" ht="15" customHeight="1" x14ac:dyDescent="0.15">
      <c r="B67" s="24"/>
      <c r="C67" s="84"/>
      <c r="D67" s="25">
        <v>100</v>
      </c>
      <c r="E67" s="26">
        <v>19.399999999999999</v>
      </c>
      <c r="F67" s="27">
        <v>11.4</v>
      </c>
      <c r="G67" s="27">
        <v>68</v>
      </c>
      <c r="H67" s="27">
        <v>1.2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424</v>
      </c>
      <c r="F68" s="16">
        <v>239</v>
      </c>
      <c r="G68" s="16">
        <v>1639</v>
      </c>
      <c r="H68" s="16">
        <v>49</v>
      </c>
    </row>
    <row r="69" spans="2:8" ht="15" customHeight="1" x14ac:dyDescent="0.15">
      <c r="B69" s="28"/>
      <c r="C69" s="85"/>
      <c r="D69" s="17">
        <v>100</v>
      </c>
      <c r="E69" s="18">
        <v>18</v>
      </c>
      <c r="F69" s="19">
        <v>10.199999999999999</v>
      </c>
      <c r="G69" s="19">
        <v>69.7</v>
      </c>
      <c r="H69" s="19">
        <v>2.1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1546</v>
      </c>
      <c r="F70" s="23">
        <v>533</v>
      </c>
      <c r="G70" s="23">
        <v>614</v>
      </c>
      <c r="H70" s="23">
        <v>57</v>
      </c>
    </row>
    <row r="71" spans="2:8" ht="15" customHeight="1" x14ac:dyDescent="0.15">
      <c r="B71" s="24"/>
      <c r="C71" s="89"/>
      <c r="D71" s="25">
        <v>100</v>
      </c>
      <c r="E71" s="26">
        <v>56.2</v>
      </c>
      <c r="F71" s="27">
        <v>19.399999999999999</v>
      </c>
      <c r="G71" s="27">
        <v>22.3</v>
      </c>
      <c r="H71" s="27">
        <v>2.1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1357</v>
      </c>
      <c r="F72" s="16">
        <v>640</v>
      </c>
      <c r="G72" s="16">
        <v>943</v>
      </c>
      <c r="H72" s="16">
        <v>60</v>
      </c>
    </row>
    <row r="73" spans="2:8" ht="15" customHeight="1" x14ac:dyDescent="0.15">
      <c r="B73" s="24"/>
      <c r="C73" s="89"/>
      <c r="D73" s="25">
        <v>100</v>
      </c>
      <c r="E73" s="26">
        <v>45.2</v>
      </c>
      <c r="F73" s="27">
        <v>21.3</v>
      </c>
      <c r="G73" s="27">
        <v>31.4</v>
      </c>
      <c r="H73" s="27">
        <v>2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573</v>
      </c>
      <c r="F74" s="16">
        <v>633</v>
      </c>
      <c r="G74" s="16">
        <v>2540</v>
      </c>
      <c r="H74" s="16">
        <v>95</v>
      </c>
    </row>
    <row r="75" spans="2:8" ht="15" customHeight="1" x14ac:dyDescent="0.15">
      <c r="B75" s="24"/>
      <c r="C75" s="89"/>
      <c r="D75" s="25">
        <v>100</v>
      </c>
      <c r="E75" s="26">
        <v>14.9</v>
      </c>
      <c r="F75" s="27">
        <v>16.5</v>
      </c>
      <c r="G75" s="27">
        <v>66.099999999999994</v>
      </c>
      <c r="H75" s="27">
        <v>2.5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240</v>
      </c>
      <c r="F76" s="16">
        <v>339</v>
      </c>
      <c r="G76" s="16">
        <v>2177</v>
      </c>
      <c r="H76" s="16">
        <v>61</v>
      </c>
    </row>
    <row r="77" spans="2:8" ht="15" customHeight="1" x14ac:dyDescent="0.15">
      <c r="B77" s="24"/>
      <c r="C77" s="89"/>
      <c r="D77" s="25">
        <v>100</v>
      </c>
      <c r="E77" s="26">
        <v>8.5</v>
      </c>
      <c r="F77" s="27">
        <v>12</v>
      </c>
      <c r="G77" s="27">
        <v>77.3</v>
      </c>
      <c r="H77" s="27">
        <v>2.2000000000000002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71</v>
      </c>
      <c r="F78" s="16">
        <v>121</v>
      </c>
      <c r="G78" s="16">
        <v>1370</v>
      </c>
      <c r="H78" s="16">
        <v>61</v>
      </c>
    </row>
    <row r="79" spans="2:8" ht="15" customHeight="1" x14ac:dyDescent="0.15">
      <c r="B79" s="24"/>
      <c r="C79" s="89"/>
      <c r="D79" s="25">
        <v>100</v>
      </c>
      <c r="E79" s="26">
        <v>4.4000000000000004</v>
      </c>
      <c r="F79" s="27">
        <v>7.5</v>
      </c>
      <c r="G79" s="27">
        <v>84.4</v>
      </c>
      <c r="H79" s="27">
        <v>3.8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25</v>
      </c>
      <c r="F80" s="16">
        <v>39</v>
      </c>
      <c r="G80" s="16">
        <v>886</v>
      </c>
      <c r="H80" s="16">
        <v>58</v>
      </c>
    </row>
    <row r="81" spans="2:8" ht="15" customHeight="1" x14ac:dyDescent="0.15">
      <c r="B81" s="24"/>
      <c r="C81" s="89"/>
      <c r="D81" s="25">
        <v>100</v>
      </c>
      <c r="E81" s="26">
        <v>2.5</v>
      </c>
      <c r="F81" s="27">
        <v>3.9</v>
      </c>
      <c r="G81" s="27">
        <v>87.9</v>
      </c>
      <c r="H81" s="27">
        <v>5.8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18</v>
      </c>
      <c r="F82" s="16">
        <v>7</v>
      </c>
      <c r="G82" s="16">
        <v>523</v>
      </c>
      <c r="H82" s="16">
        <v>54</v>
      </c>
    </row>
    <row r="83" spans="2:8" ht="15" customHeight="1" x14ac:dyDescent="0.15">
      <c r="B83" s="24"/>
      <c r="C83" s="86"/>
      <c r="D83" s="34">
        <v>100</v>
      </c>
      <c r="E83" s="35">
        <v>3</v>
      </c>
      <c r="F83" s="36">
        <v>1.2</v>
      </c>
      <c r="G83" s="36">
        <v>86.9</v>
      </c>
      <c r="H83" s="36">
        <v>9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1515</v>
      </c>
      <c r="F84" s="23">
        <v>675</v>
      </c>
      <c r="G84" s="23">
        <v>1176</v>
      </c>
      <c r="H84" s="23">
        <v>61</v>
      </c>
    </row>
    <row r="85" spans="2:8" ht="15" customHeight="1" x14ac:dyDescent="0.15">
      <c r="B85" s="24" t="s">
        <v>107</v>
      </c>
      <c r="C85" s="84"/>
      <c r="D85" s="25">
        <v>100</v>
      </c>
      <c r="E85" s="26">
        <v>44.2</v>
      </c>
      <c r="F85" s="27">
        <v>19.7</v>
      </c>
      <c r="G85" s="27">
        <v>34.299999999999997</v>
      </c>
      <c r="H85" s="27">
        <v>1.8</v>
      </c>
    </row>
    <row r="86" spans="2:8" ht="15" customHeight="1" x14ac:dyDescent="0.15">
      <c r="B86" s="24" t="s">
        <v>486</v>
      </c>
      <c r="C86" s="82" t="s">
        <v>453</v>
      </c>
      <c r="D86" s="14">
        <v>3344</v>
      </c>
      <c r="E86" s="15">
        <v>1100</v>
      </c>
      <c r="F86" s="16">
        <v>659</v>
      </c>
      <c r="G86" s="16">
        <v>1527</v>
      </c>
      <c r="H86" s="16">
        <v>58</v>
      </c>
    </row>
    <row r="87" spans="2:8" ht="15" customHeight="1" x14ac:dyDescent="0.15">
      <c r="B87" s="24"/>
      <c r="C87" s="84"/>
      <c r="D87" s="25">
        <v>100</v>
      </c>
      <c r="E87" s="26">
        <v>32.9</v>
      </c>
      <c r="F87" s="27">
        <v>19.7</v>
      </c>
      <c r="G87" s="27">
        <v>45.7</v>
      </c>
      <c r="H87" s="27">
        <v>1.7</v>
      </c>
    </row>
    <row r="88" spans="2:8" ht="15" customHeight="1" x14ac:dyDescent="0.15">
      <c r="B88" s="24"/>
      <c r="C88" s="83" t="s">
        <v>106</v>
      </c>
      <c r="D88" s="29">
        <v>2063</v>
      </c>
      <c r="E88" s="30">
        <v>358</v>
      </c>
      <c r="F88" s="31">
        <v>332</v>
      </c>
      <c r="G88" s="31">
        <v>1324</v>
      </c>
      <c r="H88" s="31">
        <v>49</v>
      </c>
    </row>
    <row r="89" spans="2:8" ht="15" customHeight="1" x14ac:dyDescent="0.15">
      <c r="B89" s="24"/>
      <c r="C89" s="84"/>
      <c r="D89" s="25">
        <v>100</v>
      </c>
      <c r="E89" s="26">
        <v>17.399999999999999</v>
      </c>
      <c r="F89" s="27">
        <v>16.100000000000001</v>
      </c>
      <c r="G89" s="27">
        <v>64.2</v>
      </c>
      <c r="H89" s="27">
        <v>2.4</v>
      </c>
    </row>
    <row r="90" spans="2:8" ht="15" customHeight="1" x14ac:dyDescent="0.15">
      <c r="B90" s="24"/>
      <c r="C90" s="82" t="s">
        <v>500</v>
      </c>
      <c r="D90" s="14">
        <v>3201</v>
      </c>
      <c r="E90" s="15">
        <v>320</v>
      </c>
      <c r="F90" s="16">
        <v>353</v>
      </c>
      <c r="G90" s="16">
        <v>2464</v>
      </c>
      <c r="H90" s="16">
        <v>64</v>
      </c>
    </row>
    <row r="91" spans="2:8" ht="15" customHeight="1" x14ac:dyDescent="0.15">
      <c r="B91" s="24"/>
      <c r="C91" s="84"/>
      <c r="D91" s="25">
        <v>100</v>
      </c>
      <c r="E91" s="26">
        <v>10</v>
      </c>
      <c r="F91" s="27">
        <v>11</v>
      </c>
      <c r="G91" s="27">
        <v>77</v>
      </c>
      <c r="H91" s="27">
        <v>2</v>
      </c>
    </row>
    <row r="92" spans="2:8" ht="15" customHeight="1" x14ac:dyDescent="0.15">
      <c r="B92" s="24"/>
      <c r="C92" s="82" t="s">
        <v>545</v>
      </c>
      <c r="D92" s="14">
        <v>1503</v>
      </c>
      <c r="E92" s="15">
        <v>68</v>
      </c>
      <c r="F92" s="16">
        <v>63</v>
      </c>
      <c r="G92" s="16">
        <v>1331</v>
      </c>
      <c r="H92" s="16">
        <v>41</v>
      </c>
    </row>
    <row r="93" spans="2:8" ht="15" customHeight="1" x14ac:dyDescent="0.15">
      <c r="B93" s="24"/>
      <c r="C93" s="84"/>
      <c r="D93" s="25">
        <v>100</v>
      </c>
      <c r="E93" s="26">
        <v>4.5</v>
      </c>
      <c r="F93" s="27">
        <v>4.2</v>
      </c>
      <c r="G93" s="27">
        <v>88.6</v>
      </c>
      <c r="H93" s="27">
        <v>2.7</v>
      </c>
    </row>
    <row r="94" spans="2:8" ht="15" customHeight="1" x14ac:dyDescent="0.15">
      <c r="B94" s="24"/>
      <c r="C94" s="82" t="s">
        <v>457</v>
      </c>
      <c r="D94" s="14">
        <v>330</v>
      </c>
      <c r="E94" s="15">
        <v>17</v>
      </c>
      <c r="F94" s="16">
        <v>14</v>
      </c>
      <c r="G94" s="16">
        <v>290</v>
      </c>
      <c r="H94" s="16">
        <v>9</v>
      </c>
    </row>
    <row r="95" spans="2:8" ht="15" customHeight="1" x14ac:dyDescent="0.15">
      <c r="B95" s="24"/>
      <c r="C95" s="82"/>
      <c r="D95" s="34">
        <v>100</v>
      </c>
      <c r="E95" s="35">
        <v>5.2</v>
      </c>
      <c r="F95" s="36">
        <v>4.2</v>
      </c>
      <c r="G95" s="36">
        <v>87.9</v>
      </c>
      <c r="H95" s="36">
        <v>2.7</v>
      </c>
    </row>
    <row r="96" spans="2:8" ht="15" customHeight="1" x14ac:dyDescent="0.15">
      <c r="B96" s="24"/>
      <c r="C96" s="83" t="s">
        <v>437</v>
      </c>
      <c r="D96" s="29">
        <v>359</v>
      </c>
      <c r="E96" s="30">
        <v>5</v>
      </c>
      <c r="F96" s="31">
        <v>7</v>
      </c>
      <c r="G96" s="31">
        <v>330</v>
      </c>
      <c r="H96" s="31">
        <v>17</v>
      </c>
    </row>
    <row r="97" spans="2:8" ht="15" customHeight="1" x14ac:dyDescent="0.15">
      <c r="B97" s="24"/>
      <c r="C97" s="84"/>
      <c r="D97" s="25">
        <v>100</v>
      </c>
      <c r="E97" s="26">
        <v>1.4</v>
      </c>
      <c r="F97" s="27">
        <v>1.9</v>
      </c>
      <c r="G97" s="27">
        <v>91.9</v>
      </c>
      <c r="H97" s="27">
        <v>4.7</v>
      </c>
    </row>
    <row r="98" spans="2:8" ht="15" customHeight="1" x14ac:dyDescent="0.15">
      <c r="B98" s="24"/>
      <c r="C98" s="82" t="s">
        <v>466</v>
      </c>
      <c r="D98" s="14">
        <v>47</v>
      </c>
      <c r="E98" s="15">
        <v>7</v>
      </c>
      <c r="F98" s="16">
        <v>1</v>
      </c>
      <c r="G98" s="16">
        <v>34</v>
      </c>
      <c r="H98" s="16">
        <v>5</v>
      </c>
    </row>
    <row r="99" spans="2:8" ht="15" customHeight="1" x14ac:dyDescent="0.15">
      <c r="B99" s="24"/>
      <c r="C99" s="84"/>
      <c r="D99" s="25">
        <v>100</v>
      </c>
      <c r="E99" s="26">
        <v>14.9</v>
      </c>
      <c r="F99" s="27">
        <v>2.1</v>
      </c>
      <c r="G99" s="27">
        <v>72.3</v>
      </c>
      <c r="H99" s="27">
        <v>10.6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4</v>
      </c>
      <c r="F100" s="16">
        <v>11</v>
      </c>
      <c r="G100" s="16">
        <v>37</v>
      </c>
      <c r="H100" s="16">
        <v>0</v>
      </c>
    </row>
    <row r="101" spans="2:8" ht="15" customHeight="1" x14ac:dyDescent="0.15">
      <c r="B101" s="28"/>
      <c r="C101" s="85"/>
      <c r="D101" s="17">
        <v>100</v>
      </c>
      <c r="E101" s="18">
        <v>7.7</v>
      </c>
      <c r="F101" s="19">
        <v>21.2</v>
      </c>
      <c r="G101" s="19">
        <v>71.2</v>
      </c>
      <c r="H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3336" priority="1599" rank="1"/>
  </conditionalFormatting>
  <conditionalFormatting sqref="E11:H11">
    <cfRule type="top10" dxfId="3335" priority="1600" rank="1"/>
  </conditionalFormatting>
  <conditionalFormatting sqref="E13:H13">
    <cfRule type="top10" dxfId="3334" priority="1601" rank="1"/>
  </conditionalFormatting>
  <conditionalFormatting sqref="E15:H15">
    <cfRule type="top10" dxfId="3333" priority="1602" rank="1"/>
  </conditionalFormatting>
  <conditionalFormatting sqref="E17:H17">
    <cfRule type="top10" dxfId="3332" priority="1603" rank="1"/>
  </conditionalFormatting>
  <conditionalFormatting sqref="E19:H19">
    <cfRule type="top10" dxfId="3331" priority="1604" rank="1"/>
  </conditionalFormatting>
  <conditionalFormatting sqref="E21:H21">
    <cfRule type="top10" dxfId="3330" priority="1605" rank="1"/>
  </conditionalFormatting>
  <conditionalFormatting sqref="E23:H23">
    <cfRule type="top10" dxfId="3329" priority="1606" rank="1"/>
  </conditionalFormatting>
  <conditionalFormatting sqref="E25:H25">
    <cfRule type="top10" dxfId="3328" priority="1607" rank="1"/>
  </conditionalFormatting>
  <conditionalFormatting sqref="E27:H27">
    <cfRule type="top10" dxfId="3327" priority="1608" rank="1"/>
  </conditionalFormatting>
  <conditionalFormatting sqref="E29:H29">
    <cfRule type="top10" dxfId="3326" priority="1609" rank="1"/>
  </conditionalFormatting>
  <conditionalFormatting sqref="E31:H31">
    <cfRule type="top10" dxfId="3325" priority="1610" rank="1"/>
  </conditionalFormatting>
  <conditionalFormatting sqref="E33:H33">
    <cfRule type="top10" dxfId="3324" priority="1611" rank="1"/>
  </conditionalFormatting>
  <conditionalFormatting sqref="E35:H35">
    <cfRule type="top10" dxfId="3323" priority="1612" rank="1"/>
  </conditionalFormatting>
  <conditionalFormatting sqref="E37:H37">
    <cfRule type="top10" dxfId="3322" priority="1613" rank="1"/>
  </conditionalFormatting>
  <conditionalFormatting sqref="E39:H39">
    <cfRule type="top10" dxfId="3321" priority="1614" rank="1"/>
  </conditionalFormatting>
  <conditionalFormatting sqref="E41:H41">
    <cfRule type="top10" dxfId="3320" priority="1615" rank="1"/>
  </conditionalFormatting>
  <conditionalFormatting sqref="E43:H43">
    <cfRule type="top10" dxfId="3319" priority="1616" rank="1"/>
  </conditionalFormatting>
  <conditionalFormatting sqref="E45:H45">
    <cfRule type="top10" dxfId="3318" priority="1617" rank="1"/>
  </conditionalFormatting>
  <conditionalFormatting sqref="E47:H47">
    <cfRule type="top10" dxfId="3317" priority="1618" rank="1"/>
  </conditionalFormatting>
  <conditionalFormatting sqref="E49:H49">
    <cfRule type="top10" dxfId="3316" priority="1619" rank="1"/>
  </conditionalFormatting>
  <conditionalFormatting sqref="E51:H51">
    <cfRule type="top10" dxfId="3315" priority="1620" rank="1"/>
  </conditionalFormatting>
  <conditionalFormatting sqref="E53:H53">
    <cfRule type="top10" dxfId="3314" priority="1621" rank="1"/>
  </conditionalFormatting>
  <conditionalFormatting sqref="E55:H55">
    <cfRule type="top10" dxfId="3313" priority="1622" rank="1"/>
  </conditionalFormatting>
  <conditionalFormatting sqref="E57:H57">
    <cfRule type="top10" dxfId="3312" priority="1623" rank="1"/>
  </conditionalFormatting>
  <conditionalFormatting sqref="E59:H59">
    <cfRule type="top10" dxfId="3311" priority="1624" rank="1"/>
  </conditionalFormatting>
  <conditionalFormatting sqref="E61:H61">
    <cfRule type="top10" dxfId="3310" priority="1625" rank="1"/>
  </conditionalFormatting>
  <conditionalFormatting sqref="E63:H63">
    <cfRule type="top10" dxfId="3309" priority="1626" rank="1"/>
  </conditionalFormatting>
  <conditionalFormatting sqref="E65:H65">
    <cfRule type="top10" dxfId="3308" priority="1627" rank="1"/>
  </conditionalFormatting>
  <conditionalFormatting sqref="E67:H67">
    <cfRule type="top10" dxfId="3307" priority="1628" rank="1"/>
  </conditionalFormatting>
  <conditionalFormatting sqref="E69:H69">
    <cfRule type="top10" dxfId="3306" priority="1629" rank="1"/>
  </conditionalFormatting>
  <conditionalFormatting sqref="E71:H71">
    <cfRule type="top10" dxfId="3305" priority="1630" rank="1"/>
  </conditionalFormatting>
  <conditionalFormatting sqref="E73:H73">
    <cfRule type="top10" dxfId="3304" priority="1631" rank="1"/>
  </conditionalFormatting>
  <conditionalFormatting sqref="E75:H75">
    <cfRule type="top10" dxfId="3303" priority="1632" rank="1"/>
  </conditionalFormatting>
  <conditionalFormatting sqref="E77:H77">
    <cfRule type="top10" dxfId="3302" priority="1633" rank="1"/>
  </conditionalFormatting>
  <conditionalFormatting sqref="E79:H79">
    <cfRule type="top10" dxfId="3301" priority="1634" rank="1"/>
  </conditionalFormatting>
  <conditionalFormatting sqref="E81:H81">
    <cfRule type="top10" dxfId="3300" priority="1635" rank="1"/>
  </conditionalFormatting>
  <conditionalFormatting sqref="E83:H83">
    <cfRule type="top10" dxfId="3299" priority="1636" rank="1"/>
  </conditionalFormatting>
  <conditionalFormatting sqref="E85:H85">
    <cfRule type="top10" dxfId="3298" priority="1637" rank="1"/>
  </conditionalFormatting>
  <conditionalFormatting sqref="E87:H87">
    <cfRule type="top10" dxfId="3297" priority="1638" rank="1"/>
  </conditionalFormatting>
  <conditionalFormatting sqref="E89:H89">
    <cfRule type="top10" dxfId="3296" priority="1639" rank="1"/>
  </conditionalFormatting>
  <conditionalFormatting sqref="E91:H91">
    <cfRule type="top10" dxfId="3295" priority="1640" rank="1"/>
  </conditionalFormatting>
  <conditionalFormatting sqref="E93:H93">
    <cfRule type="top10" dxfId="3294" priority="1641" rank="1"/>
  </conditionalFormatting>
  <conditionalFormatting sqref="E95:H95">
    <cfRule type="top10" dxfId="3293" priority="1642" rank="1"/>
  </conditionalFormatting>
  <conditionalFormatting sqref="E97:H97">
    <cfRule type="top10" dxfId="3292" priority="1643" rank="1"/>
  </conditionalFormatting>
  <conditionalFormatting sqref="E99:H99">
    <cfRule type="top10" dxfId="3291" priority="1644" rank="1"/>
  </conditionalFormatting>
  <conditionalFormatting sqref="E101:H101">
    <cfRule type="top10" dxfId="3290" priority="164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665</v>
      </c>
    </row>
    <row r="4" spans="2:24" x14ac:dyDescent="0.15">
      <c r="B4" s="1" t="s">
        <v>666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4627</v>
      </c>
      <c r="F8" s="16">
        <v>10433</v>
      </c>
      <c r="G8" s="16">
        <v>862</v>
      </c>
    </row>
    <row r="9" spans="2:24" ht="15" customHeight="1" x14ac:dyDescent="0.15">
      <c r="B9" s="93"/>
      <c r="C9" s="91"/>
      <c r="D9" s="17">
        <v>100</v>
      </c>
      <c r="E9" s="18">
        <v>29.1</v>
      </c>
      <c r="F9" s="19">
        <v>65.5</v>
      </c>
      <c r="G9" s="19">
        <v>5.4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1462</v>
      </c>
      <c r="F10" s="23">
        <v>3207</v>
      </c>
      <c r="G10" s="23">
        <v>276</v>
      </c>
    </row>
    <row r="11" spans="2:24" ht="15" customHeight="1" x14ac:dyDescent="0.15">
      <c r="B11" s="24"/>
      <c r="C11" s="89"/>
      <c r="D11" s="25">
        <v>100</v>
      </c>
      <c r="E11" s="26">
        <v>29.6</v>
      </c>
      <c r="F11" s="27">
        <v>64.900000000000006</v>
      </c>
      <c r="G11" s="27">
        <v>5.6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3144</v>
      </c>
      <c r="F12" s="16">
        <v>7122</v>
      </c>
      <c r="G12" s="16">
        <v>576</v>
      </c>
    </row>
    <row r="13" spans="2:24" ht="15" customHeight="1" x14ac:dyDescent="0.15">
      <c r="B13" s="28"/>
      <c r="C13" s="91"/>
      <c r="D13" s="17">
        <v>100</v>
      </c>
      <c r="E13" s="18">
        <v>29</v>
      </c>
      <c r="F13" s="19">
        <v>65.7</v>
      </c>
      <c r="G13" s="19">
        <v>5.3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124</v>
      </c>
      <c r="F14" s="23">
        <v>214</v>
      </c>
      <c r="G14" s="23">
        <v>15</v>
      </c>
    </row>
    <row r="15" spans="2:24" ht="15" customHeight="1" x14ac:dyDescent="0.15">
      <c r="B15" s="24"/>
      <c r="C15" s="84"/>
      <c r="D15" s="25">
        <v>100</v>
      </c>
      <c r="E15" s="26">
        <v>35.1</v>
      </c>
      <c r="F15" s="27">
        <v>60.6</v>
      </c>
      <c r="G15" s="27">
        <v>4.2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243</v>
      </c>
      <c r="F16" s="31">
        <v>346</v>
      </c>
      <c r="G16" s="31">
        <v>31</v>
      </c>
    </row>
    <row r="17" spans="2:7" ht="15" customHeight="1" x14ac:dyDescent="0.15">
      <c r="B17" s="24"/>
      <c r="C17" s="84"/>
      <c r="D17" s="25">
        <v>100</v>
      </c>
      <c r="E17" s="26">
        <v>39.200000000000003</v>
      </c>
      <c r="F17" s="27">
        <v>55.8</v>
      </c>
      <c r="G17" s="27">
        <v>5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339</v>
      </c>
      <c r="F18" s="16">
        <v>520</v>
      </c>
      <c r="G18" s="16">
        <v>63</v>
      </c>
    </row>
    <row r="19" spans="2:7" ht="15" customHeight="1" x14ac:dyDescent="0.15">
      <c r="B19" s="24"/>
      <c r="C19" s="84"/>
      <c r="D19" s="25">
        <v>100</v>
      </c>
      <c r="E19" s="26">
        <v>36.799999999999997</v>
      </c>
      <c r="F19" s="27">
        <v>56.4</v>
      </c>
      <c r="G19" s="27">
        <v>6.8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559</v>
      </c>
      <c r="F20" s="16">
        <v>971</v>
      </c>
      <c r="G20" s="16">
        <v>86</v>
      </c>
    </row>
    <row r="21" spans="2:7" ht="15" customHeight="1" x14ac:dyDescent="0.15">
      <c r="B21" s="24"/>
      <c r="C21" s="84"/>
      <c r="D21" s="25">
        <v>100</v>
      </c>
      <c r="E21" s="26">
        <v>34.6</v>
      </c>
      <c r="F21" s="27">
        <v>60.1</v>
      </c>
      <c r="G21" s="27">
        <v>5.3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1063</v>
      </c>
      <c r="F22" s="16">
        <v>1915</v>
      </c>
      <c r="G22" s="16">
        <v>162</v>
      </c>
    </row>
    <row r="23" spans="2:7" ht="15" customHeight="1" x14ac:dyDescent="0.15">
      <c r="B23" s="24"/>
      <c r="C23" s="84"/>
      <c r="D23" s="25">
        <v>100</v>
      </c>
      <c r="E23" s="26">
        <v>33.9</v>
      </c>
      <c r="F23" s="27">
        <v>61</v>
      </c>
      <c r="G23" s="27">
        <v>5.2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1300</v>
      </c>
      <c r="F24" s="16">
        <v>2977</v>
      </c>
      <c r="G24" s="16">
        <v>229</v>
      </c>
    </row>
    <row r="25" spans="2:7" ht="15" customHeight="1" x14ac:dyDescent="0.15">
      <c r="B25" s="24"/>
      <c r="C25" s="84"/>
      <c r="D25" s="25">
        <v>100</v>
      </c>
      <c r="E25" s="26">
        <v>28.9</v>
      </c>
      <c r="F25" s="27">
        <v>66.099999999999994</v>
      </c>
      <c r="G25" s="27">
        <v>5.0999999999999996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915</v>
      </c>
      <c r="F26" s="16">
        <v>3261</v>
      </c>
      <c r="G26" s="16">
        <v>262</v>
      </c>
    </row>
    <row r="27" spans="2:7" ht="15" customHeight="1" x14ac:dyDescent="0.15">
      <c r="B27" s="28"/>
      <c r="C27" s="85"/>
      <c r="D27" s="17">
        <v>100</v>
      </c>
      <c r="E27" s="18">
        <v>20.6</v>
      </c>
      <c r="F27" s="19">
        <v>73.5</v>
      </c>
      <c r="G27" s="19">
        <v>5.9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2112</v>
      </c>
      <c r="F28" s="16">
        <v>3318</v>
      </c>
      <c r="G28" s="16">
        <v>236</v>
      </c>
    </row>
    <row r="29" spans="2:7" ht="15" customHeight="1" x14ac:dyDescent="0.15">
      <c r="B29" s="24"/>
      <c r="C29" s="84"/>
      <c r="D29" s="25">
        <v>100</v>
      </c>
      <c r="E29" s="26">
        <v>37.299999999999997</v>
      </c>
      <c r="F29" s="27">
        <v>58.6</v>
      </c>
      <c r="G29" s="27">
        <v>4.2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1239</v>
      </c>
      <c r="F30" s="16">
        <v>2509</v>
      </c>
      <c r="G30" s="16">
        <v>176</v>
      </c>
    </row>
    <row r="31" spans="2:7" ht="15" customHeight="1" x14ac:dyDescent="0.15">
      <c r="B31" s="24"/>
      <c r="C31" s="84"/>
      <c r="D31" s="25">
        <v>100</v>
      </c>
      <c r="E31" s="26">
        <v>31.6</v>
      </c>
      <c r="F31" s="27">
        <v>63.9</v>
      </c>
      <c r="G31" s="27">
        <v>4.5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103</v>
      </c>
      <c r="F32" s="31">
        <v>193</v>
      </c>
      <c r="G32" s="31">
        <v>10</v>
      </c>
    </row>
    <row r="33" spans="2:7" ht="15" customHeight="1" x14ac:dyDescent="0.15">
      <c r="B33" s="24"/>
      <c r="C33" s="84"/>
      <c r="D33" s="25">
        <v>100</v>
      </c>
      <c r="E33" s="26">
        <v>33.700000000000003</v>
      </c>
      <c r="F33" s="27">
        <v>63.1</v>
      </c>
      <c r="G33" s="27">
        <v>3.3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566</v>
      </c>
      <c r="F34" s="16">
        <v>2337</v>
      </c>
      <c r="G34" s="16">
        <v>139</v>
      </c>
    </row>
    <row r="35" spans="2:7" ht="15" customHeight="1" x14ac:dyDescent="0.15">
      <c r="B35" s="24"/>
      <c r="C35" s="84"/>
      <c r="D35" s="25">
        <v>100</v>
      </c>
      <c r="E35" s="26">
        <v>18.600000000000001</v>
      </c>
      <c r="F35" s="27">
        <v>76.8</v>
      </c>
      <c r="G35" s="27">
        <v>4.5999999999999996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486</v>
      </c>
      <c r="F36" s="16">
        <v>1839</v>
      </c>
      <c r="G36" s="16">
        <v>84</v>
      </c>
    </row>
    <row r="37" spans="2:7" ht="15" customHeight="1" x14ac:dyDescent="0.15">
      <c r="B37" s="33"/>
      <c r="C37" s="82"/>
      <c r="D37" s="34">
        <v>100</v>
      </c>
      <c r="E37" s="35">
        <v>20.2</v>
      </c>
      <c r="F37" s="36">
        <v>76.3</v>
      </c>
      <c r="G37" s="36">
        <v>3.5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783</v>
      </c>
      <c r="F38" s="23">
        <v>422</v>
      </c>
      <c r="G38" s="23">
        <v>53</v>
      </c>
    </row>
    <row r="39" spans="2:7" ht="15" customHeight="1" x14ac:dyDescent="0.15">
      <c r="B39" s="24"/>
      <c r="C39" s="89"/>
      <c r="D39" s="25">
        <v>100</v>
      </c>
      <c r="E39" s="26">
        <v>62.2</v>
      </c>
      <c r="F39" s="27">
        <v>33.5</v>
      </c>
      <c r="G39" s="27">
        <v>4.2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670</v>
      </c>
      <c r="F40" s="16">
        <v>605</v>
      </c>
      <c r="G40" s="16">
        <v>84</v>
      </c>
    </row>
    <row r="41" spans="2:7" ht="15" customHeight="1" x14ac:dyDescent="0.15">
      <c r="B41" s="24"/>
      <c r="C41" s="89"/>
      <c r="D41" s="25">
        <v>100</v>
      </c>
      <c r="E41" s="26">
        <v>49.3</v>
      </c>
      <c r="F41" s="27">
        <v>44.5</v>
      </c>
      <c r="G41" s="27">
        <v>6.2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2972</v>
      </c>
      <c r="F42" s="16">
        <v>9191</v>
      </c>
      <c r="G42" s="16">
        <v>473</v>
      </c>
    </row>
    <row r="43" spans="2:7" ht="15" customHeight="1" x14ac:dyDescent="0.15">
      <c r="B43" s="28"/>
      <c r="C43" s="91"/>
      <c r="D43" s="17">
        <v>100</v>
      </c>
      <c r="E43" s="18">
        <v>23.5</v>
      </c>
      <c r="F43" s="19">
        <v>72.7</v>
      </c>
      <c r="G43" s="19">
        <v>3.7</v>
      </c>
    </row>
    <row r="44" spans="2:7" ht="15" customHeight="1" x14ac:dyDescent="0.15">
      <c r="B44" s="20" t="s">
        <v>70</v>
      </c>
      <c r="C44" s="88" t="s">
        <v>467</v>
      </c>
      <c r="D44" s="21">
        <v>567</v>
      </c>
      <c r="E44" s="22">
        <v>168</v>
      </c>
      <c r="F44" s="23">
        <v>382</v>
      </c>
      <c r="G44" s="23">
        <v>17</v>
      </c>
    </row>
    <row r="45" spans="2:7" ht="15" customHeight="1" x14ac:dyDescent="0.15">
      <c r="B45" s="24"/>
      <c r="C45" s="89"/>
      <c r="D45" s="25">
        <v>100</v>
      </c>
      <c r="E45" s="26">
        <v>29.6</v>
      </c>
      <c r="F45" s="27">
        <v>67.400000000000006</v>
      </c>
      <c r="G45" s="27">
        <v>3</v>
      </c>
    </row>
    <row r="46" spans="2:7" ht="15" customHeight="1" x14ac:dyDescent="0.15">
      <c r="B46" s="24"/>
      <c r="C46" s="86" t="s">
        <v>468</v>
      </c>
      <c r="D46" s="14">
        <v>8280</v>
      </c>
      <c r="E46" s="15">
        <v>2494</v>
      </c>
      <c r="F46" s="16">
        <v>5470</v>
      </c>
      <c r="G46" s="16">
        <v>316</v>
      </c>
    </row>
    <row r="47" spans="2:7" ht="15" customHeight="1" x14ac:dyDescent="0.15">
      <c r="B47" s="24"/>
      <c r="C47" s="89"/>
      <c r="D47" s="25">
        <v>100</v>
      </c>
      <c r="E47" s="26">
        <v>30.1</v>
      </c>
      <c r="F47" s="27">
        <v>66.099999999999994</v>
      </c>
      <c r="G47" s="27">
        <v>3.8</v>
      </c>
    </row>
    <row r="48" spans="2:7" ht="15" customHeight="1" x14ac:dyDescent="0.15">
      <c r="B48" s="24"/>
      <c r="C48" s="86" t="s">
        <v>484</v>
      </c>
      <c r="D48" s="14">
        <v>4863</v>
      </c>
      <c r="E48" s="15">
        <v>1462</v>
      </c>
      <c r="F48" s="16">
        <v>3215</v>
      </c>
      <c r="G48" s="16">
        <v>186</v>
      </c>
    </row>
    <row r="49" spans="2:7" ht="15" customHeight="1" x14ac:dyDescent="0.15">
      <c r="B49" s="24"/>
      <c r="C49" s="89"/>
      <c r="D49" s="25">
        <v>100</v>
      </c>
      <c r="E49" s="26">
        <v>30.1</v>
      </c>
      <c r="F49" s="27">
        <v>66.099999999999994</v>
      </c>
      <c r="G49" s="27">
        <v>3.8</v>
      </c>
    </row>
    <row r="50" spans="2:7" ht="15" customHeight="1" x14ac:dyDescent="0.15">
      <c r="B50" s="24"/>
      <c r="C50" s="86" t="s">
        <v>429</v>
      </c>
      <c r="D50" s="14">
        <v>1583</v>
      </c>
      <c r="E50" s="15">
        <v>385</v>
      </c>
      <c r="F50" s="16">
        <v>1137</v>
      </c>
      <c r="G50" s="16">
        <v>61</v>
      </c>
    </row>
    <row r="51" spans="2:7" ht="15" customHeight="1" x14ac:dyDescent="0.15">
      <c r="B51" s="28"/>
      <c r="C51" s="91"/>
      <c r="D51" s="17">
        <v>100</v>
      </c>
      <c r="E51" s="18">
        <v>24.3</v>
      </c>
      <c r="F51" s="19">
        <v>71.8</v>
      </c>
      <c r="G51" s="19">
        <v>3.9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1087</v>
      </c>
      <c r="F52" s="23">
        <v>1716</v>
      </c>
      <c r="G52" s="23">
        <v>178</v>
      </c>
    </row>
    <row r="53" spans="2:7" ht="15" customHeight="1" x14ac:dyDescent="0.15">
      <c r="B53" s="24"/>
      <c r="C53" s="84"/>
      <c r="D53" s="25">
        <v>100</v>
      </c>
      <c r="E53" s="26">
        <v>36.5</v>
      </c>
      <c r="F53" s="27">
        <v>57.6</v>
      </c>
      <c r="G53" s="27">
        <v>6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433</v>
      </c>
      <c r="F54" s="31">
        <v>1098</v>
      </c>
      <c r="G54" s="31">
        <v>415</v>
      </c>
    </row>
    <row r="55" spans="2:7" ht="15" customHeight="1" x14ac:dyDescent="0.15">
      <c r="B55" s="24"/>
      <c r="C55" s="84"/>
      <c r="D55" s="25">
        <v>100</v>
      </c>
      <c r="E55" s="26">
        <v>22.3</v>
      </c>
      <c r="F55" s="27">
        <v>56.4</v>
      </c>
      <c r="G55" s="27">
        <v>21.3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250</v>
      </c>
      <c r="F56" s="16">
        <v>576</v>
      </c>
      <c r="G56" s="16">
        <v>28</v>
      </c>
    </row>
    <row r="57" spans="2:7" ht="15" customHeight="1" x14ac:dyDescent="0.15">
      <c r="B57" s="24"/>
      <c r="C57" s="84"/>
      <c r="D57" s="25">
        <v>100</v>
      </c>
      <c r="E57" s="26">
        <v>29.3</v>
      </c>
      <c r="F57" s="27">
        <v>67.400000000000006</v>
      </c>
      <c r="G57" s="27">
        <v>3.3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452</v>
      </c>
      <c r="F58" s="16">
        <v>835</v>
      </c>
      <c r="G58" s="16">
        <v>24</v>
      </c>
    </row>
    <row r="59" spans="2:7" ht="15" customHeight="1" x14ac:dyDescent="0.15">
      <c r="B59" s="24"/>
      <c r="C59" s="84"/>
      <c r="D59" s="25">
        <v>100</v>
      </c>
      <c r="E59" s="26">
        <v>34.5</v>
      </c>
      <c r="F59" s="27">
        <v>63.7</v>
      </c>
      <c r="G59" s="27">
        <v>1.8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641</v>
      </c>
      <c r="F60" s="16">
        <v>1057</v>
      </c>
      <c r="G60" s="16">
        <v>85</v>
      </c>
    </row>
    <row r="61" spans="2:7" ht="15" customHeight="1" x14ac:dyDescent="0.15">
      <c r="B61" s="24"/>
      <c r="C61" s="84"/>
      <c r="D61" s="25">
        <v>100</v>
      </c>
      <c r="E61" s="26">
        <v>36</v>
      </c>
      <c r="F61" s="27">
        <v>59.3</v>
      </c>
      <c r="G61" s="27">
        <v>4.8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317</v>
      </c>
      <c r="F62" s="16">
        <v>903</v>
      </c>
      <c r="G62" s="16">
        <v>14</v>
      </c>
    </row>
    <row r="63" spans="2:7" ht="15" customHeight="1" x14ac:dyDescent="0.15">
      <c r="B63" s="24"/>
      <c r="C63" s="84"/>
      <c r="D63" s="25">
        <v>100</v>
      </c>
      <c r="E63" s="26">
        <v>25.7</v>
      </c>
      <c r="F63" s="27">
        <v>73.2</v>
      </c>
      <c r="G63" s="27">
        <v>1.1000000000000001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690</v>
      </c>
      <c r="F64" s="16">
        <v>1503</v>
      </c>
      <c r="G64" s="16">
        <v>60</v>
      </c>
    </row>
    <row r="65" spans="2:7" ht="15" customHeight="1" x14ac:dyDescent="0.15">
      <c r="B65" s="24"/>
      <c r="C65" s="84"/>
      <c r="D65" s="25">
        <v>100</v>
      </c>
      <c r="E65" s="26">
        <v>30.6</v>
      </c>
      <c r="F65" s="27">
        <v>66.7</v>
      </c>
      <c r="G65" s="27">
        <v>2.7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264</v>
      </c>
      <c r="F66" s="16">
        <v>933</v>
      </c>
      <c r="G66" s="16">
        <v>12</v>
      </c>
    </row>
    <row r="67" spans="2:7" ht="15" customHeight="1" x14ac:dyDescent="0.15">
      <c r="B67" s="24"/>
      <c r="C67" s="84"/>
      <c r="D67" s="25">
        <v>100</v>
      </c>
      <c r="E67" s="26">
        <v>21.8</v>
      </c>
      <c r="F67" s="27">
        <v>77.2</v>
      </c>
      <c r="G67" s="27">
        <v>1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493</v>
      </c>
      <c r="F68" s="16">
        <v>1812</v>
      </c>
      <c r="G68" s="16">
        <v>46</v>
      </c>
    </row>
    <row r="69" spans="2:7" ht="15" customHeight="1" x14ac:dyDescent="0.15">
      <c r="B69" s="28"/>
      <c r="C69" s="85"/>
      <c r="D69" s="17">
        <v>100</v>
      </c>
      <c r="E69" s="18">
        <v>21</v>
      </c>
      <c r="F69" s="19">
        <v>77.099999999999994</v>
      </c>
      <c r="G69" s="19">
        <v>2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1607</v>
      </c>
      <c r="F70" s="23">
        <v>1008</v>
      </c>
      <c r="G70" s="23">
        <v>135</v>
      </c>
    </row>
    <row r="71" spans="2:7" ht="15" customHeight="1" x14ac:dyDescent="0.15">
      <c r="B71" s="24"/>
      <c r="C71" s="89"/>
      <c r="D71" s="25">
        <v>100</v>
      </c>
      <c r="E71" s="26">
        <v>58.4</v>
      </c>
      <c r="F71" s="27">
        <v>36.700000000000003</v>
      </c>
      <c r="G71" s="27">
        <v>4.9000000000000004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1428</v>
      </c>
      <c r="F72" s="16">
        <v>1403</v>
      </c>
      <c r="G72" s="16">
        <v>169</v>
      </c>
    </row>
    <row r="73" spans="2:7" ht="15" customHeight="1" x14ac:dyDescent="0.15">
      <c r="B73" s="24"/>
      <c r="C73" s="89"/>
      <c r="D73" s="25">
        <v>100</v>
      </c>
      <c r="E73" s="26">
        <v>47.6</v>
      </c>
      <c r="F73" s="27">
        <v>46.8</v>
      </c>
      <c r="G73" s="27">
        <v>5.6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792</v>
      </c>
      <c r="F74" s="16">
        <v>2867</v>
      </c>
      <c r="G74" s="16">
        <v>182</v>
      </c>
    </row>
    <row r="75" spans="2:7" ht="15" customHeight="1" x14ac:dyDescent="0.15">
      <c r="B75" s="24"/>
      <c r="C75" s="89"/>
      <c r="D75" s="25">
        <v>100</v>
      </c>
      <c r="E75" s="26">
        <v>20.6</v>
      </c>
      <c r="F75" s="27">
        <v>74.599999999999994</v>
      </c>
      <c r="G75" s="27">
        <v>4.7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447</v>
      </c>
      <c r="F76" s="16">
        <v>2246</v>
      </c>
      <c r="G76" s="16">
        <v>124</v>
      </c>
    </row>
    <row r="77" spans="2:7" ht="15" customHeight="1" x14ac:dyDescent="0.15">
      <c r="B77" s="24"/>
      <c r="C77" s="89"/>
      <c r="D77" s="25">
        <v>100</v>
      </c>
      <c r="E77" s="26">
        <v>15.9</v>
      </c>
      <c r="F77" s="27">
        <v>79.7</v>
      </c>
      <c r="G77" s="27">
        <v>4.4000000000000004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172</v>
      </c>
      <c r="F78" s="16">
        <v>1347</v>
      </c>
      <c r="G78" s="16">
        <v>104</v>
      </c>
    </row>
    <row r="79" spans="2:7" ht="15" customHeight="1" x14ac:dyDescent="0.15">
      <c r="B79" s="24"/>
      <c r="C79" s="89"/>
      <c r="D79" s="25">
        <v>100</v>
      </c>
      <c r="E79" s="26">
        <v>10.6</v>
      </c>
      <c r="F79" s="27">
        <v>83</v>
      </c>
      <c r="G79" s="27">
        <v>6.4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70</v>
      </c>
      <c r="F80" s="16">
        <v>864</v>
      </c>
      <c r="G80" s="16">
        <v>74</v>
      </c>
    </row>
    <row r="81" spans="2:7" ht="15" customHeight="1" x14ac:dyDescent="0.15">
      <c r="B81" s="24"/>
      <c r="C81" s="89"/>
      <c r="D81" s="25">
        <v>100</v>
      </c>
      <c r="E81" s="26">
        <v>6.9</v>
      </c>
      <c r="F81" s="27">
        <v>85.7</v>
      </c>
      <c r="G81" s="27">
        <v>7.3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27</v>
      </c>
      <c r="F82" s="16">
        <v>514</v>
      </c>
      <c r="G82" s="16">
        <v>61</v>
      </c>
    </row>
    <row r="83" spans="2:7" ht="15" customHeight="1" x14ac:dyDescent="0.15">
      <c r="B83" s="24"/>
      <c r="C83" s="86"/>
      <c r="D83" s="34">
        <v>100</v>
      </c>
      <c r="E83" s="35">
        <v>4.5</v>
      </c>
      <c r="F83" s="36">
        <v>85.4</v>
      </c>
      <c r="G83" s="36">
        <v>10.1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1745</v>
      </c>
      <c r="F84" s="23">
        <v>1522</v>
      </c>
      <c r="G84" s="23">
        <v>160</v>
      </c>
    </row>
    <row r="85" spans="2:7" ht="15" customHeight="1" x14ac:dyDescent="0.15">
      <c r="B85" s="24" t="s">
        <v>430</v>
      </c>
      <c r="C85" s="84"/>
      <c r="D85" s="25">
        <v>100</v>
      </c>
      <c r="E85" s="26">
        <v>50.9</v>
      </c>
      <c r="F85" s="27">
        <v>44.4</v>
      </c>
      <c r="G85" s="27">
        <v>4.7</v>
      </c>
    </row>
    <row r="86" spans="2:7" ht="15" customHeight="1" x14ac:dyDescent="0.15">
      <c r="B86" s="24" t="s">
        <v>110</v>
      </c>
      <c r="C86" s="82" t="s">
        <v>463</v>
      </c>
      <c r="D86" s="14">
        <v>3344</v>
      </c>
      <c r="E86" s="15">
        <v>1219</v>
      </c>
      <c r="F86" s="16">
        <v>1968</v>
      </c>
      <c r="G86" s="16">
        <v>157</v>
      </c>
    </row>
    <row r="87" spans="2:7" ht="15" customHeight="1" x14ac:dyDescent="0.15">
      <c r="B87" s="24"/>
      <c r="C87" s="84"/>
      <c r="D87" s="25">
        <v>100</v>
      </c>
      <c r="E87" s="26">
        <v>36.5</v>
      </c>
      <c r="F87" s="27">
        <v>58.9</v>
      </c>
      <c r="G87" s="27">
        <v>4.7</v>
      </c>
    </row>
    <row r="88" spans="2:7" ht="15" customHeight="1" x14ac:dyDescent="0.15">
      <c r="B88" s="24"/>
      <c r="C88" s="83" t="s">
        <v>539</v>
      </c>
      <c r="D88" s="29">
        <v>2063</v>
      </c>
      <c r="E88" s="30">
        <v>436</v>
      </c>
      <c r="F88" s="31">
        <v>1523</v>
      </c>
      <c r="G88" s="31">
        <v>104</v>
      </c>
    </row>
    <row r="89" spans="2:7" ht="15" customHeight="1" x14ac:dyDescent="0.15">
      <c r="B89" s="24"/>
      <c r="C89" s="84"/>
      <c r="D89" s="25">
        <v>100</v>
      </c>
      <c r="E89" s="26">
        <v>21.1</v>
      </c>
      <c r="F89" s="27">
        <v>73.8</v>
      </c>
      <c r="G89" s="27">
        <v>5</v>
      </c>
    </row>
    <row r="90" spans="2:7" ht="15" customHeight="1" x14ac:dyDescent="0.15">
      <c r="B90" s="24"/>
      <c r="C90" s="82" t="s">
        <v>471</v>
      </c>
      <c r="D90" s="14">
        <v>3201</v>
      </c>
      <c r="E90" s="15">
        <v>475</v>
      </c>
      <c r="F90" s="16">
        <v>2591</v>
      </c>
      <c r="G90" s="16">
        <v>135</v>
      </c>
    </row>
    <row r="91" spans="2:7" ht="15" customHeight="1" x14ac:dyDescent="0.15">
      <c r="B91" s="24"/>
      <c r="C91" s="84"/>
      <c r="D91" s="25">
        <v>100</v>
      </c>
      <c r="E91" s="26">
        <v>14.8</v>
      </c>
      <c r="F91" s="27">
        <v>80.900000000000006</v>
      </c>
      <c r="G91" s="27">
        <v>4.2</v>
      </c>
    </row>
    <row r="92" spans="2:7" ht="15" customHeight="1" x14ac:dyDescent="0.15">
      <c r="B92" s="24"/>
      <c r="C92" s="82" t="s">
        <v>543</v>
      </c>
      <c r="D92" s="14">
        <v>1503</v>
      </c>
      <c r="E92" s="15">
        <v>103</v>
      </c>
      <c r="F92" s="16">
        <v>1314</v>
      </c>
      <c r="G92" s="16">
        <v>86</v>
      </c>
    </row>
    <row r="93" spans="2:7" ht="15" customHeight="1" x14ac:dyDescent="0.15">
      <c r="B93" s="24"/>
      <c r="C93" s="84"/>
      <c r="D93" s="25">
        <v>100</v>
      </c>
      <c r="E93" s="26">
        <v>6.9</v>
      </c>
      <c r="F93" s="27">
        <v>87.4</v>
      </c>
      <c r="G93" s="27">
        <v>5.7</v>
      </c>
    </row>
    <row r="94" spans="2:7" ht="15" customHeight="1" x14ac:dyDescent="0.15">
      <c r="B94" s="24"/>
      <c r="C94" s="82" t="s">
        <v>548</v>
      </c>
      <c r="D94" s="14">
        <v>330</v>
      </c>
      <c r="E94" s="15">
        <v>22</v>
      </c>
      <c r="F94" s="16">
        <v>283</v>
      </c>
      <c r="G94" s="16">
        <v>25</v>
      </c>
    </row>
    <row r="95" spans="2:7" ht="15" customHeight="1" x14ac:dyDescent="0.15">
      <c r="B95" s="24"/>
      <c r="C95" s="82"/>
      <c r="D95" s="34">
        <v>100</v>
      </c>
      <c r="E95" s="35">
        <v>6.7</v>
      </c>
      <c r="F95" s="36">
        <v>85.8</v>
      </c>
      <c r="G95" s="36">
        <v>7.6</v>
      </c>
    </row>
    <row r="96" spans="2:7" ht="15" customHeight="1" x14ac:dyDescent="0.15">
      <c r="B96" s="24"/>
      <c r="C96" s="83" t="s">
        <v>111</v>
      </c>
      <c r="D96" s="29">
        <v>359</v>
      </c>
      <c r="E96" s="30">
        <v>12</v>
      </c>
      <c r="F96" s="31">
        <v>319</v>
      </c>
      <c r="G96" s="31">
        <v>28</v>
      </c>
    </row>
    <row r="97" spans="2:7" ht="15" customHeight="1" x14ac:dyDescent="0.15">
      <c r="B97" s="24"/>
      <c r="C97" s="84"/>
      <c r="D97" s="25">
        <v>100</v>
      </c>
      <c r="E97" s="26">
        <v>3.3</v>
      </c>
      <c r="F97" s="27">
        <v>88.9</v>
      </c>
      <c r="G97" s="27">
        <v>7.8</v>
      </c>
    </row>
    <row r="98" spans="2:7" ht="15" customHeight="1" x14ac:dyDescent="0.15">
      <c r="B98" s="24"/>
      <c r="C98" s="82" t="s">
        <v>541</v>
      </c>
      <c r="D98" s="14">
        <v>47</v>
      </c>
      <c r="E98" s="15">
        <v>4</v>
      </c>
      <c r="F98" s="16">
        <v>36</v>
      </c>
      <c r="G98" s="16">
        <v>7</v>
      </c>
    </row>
    <row r="99" spans="2:7" ht="15" customHeight="1" x14ac:dyDescent="0.15">
      <c r="B99" s="24"/>
      <c r="C99" s="84"/>
      <c r="D99" s="25">
        <v>100</v>
      </c>
      <c r="E99" s="26">
        <v>8.5</v>
      </c>
      <c r="F99" s="27">
        <v>76.599999999999994</v>
      </c>
      <c r="G99" s="27">
        <v>14.9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10</v>
      </c>
      <c r="F100" s="16">
        <v>42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19.2</v>
      </c>
      <c r="F101" s="19">
        <v>80.8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101:G101">
    <cfRule type="top10" dxfId="3289" priority="1646" rank="1"/>
  </conditionalFormatting>
  <conditionalFormatting sqref="E9:G9">
    <cfRule type="top10" dxfId="3288" priority="1647" rank="1"/>
  </conditionalFormatting>
  <conditionalFormatting sqref="E11:G11">
    <cfRule type="top10" dxfId="3287" priority="1648" rank="1"/>
  </conditionalFormatting>
  <conditionalFormatting sqref="E13:G13">
    <cfRule type="top10" dxfId="3286" priority="1649" rank="1"/>
  </conditionalFormatting>
  <conditionalFormatting sqref="E15:G15">
    <cfRule type="top10" dxfId="3285" priority="1650" rank="1"/>
  </conditionalFormatting>
  <conditionalFormatting sqref="E17:G17">
    <cfRule type="top10" dxfId="3284" priority="1651" rank="1"/>
  </conditionalFormatting>
  <conditionalFormatting sqref="E19:G19">
    <cfRule type="top10" dxfId="3283" priority="1652" rank="1"/>
  </conditionalFormatting>
  <conditionalFormatting sqref="E21:G21">
    <cfRule type="top10" dxfId="3282" priority="1653" rank="1"/>
  </conditionalFormatting>
  <conditionalFormatting sqref="E23:G23">
    <cfRule type="top10" dxfId="3281" priority="1654" rank="1"/>
  </conditionalFormatting>
  <conditionalFormatting sqref="E25:G25">
    <cfRule type="top10" dxfId="3280" priority="1655" rank="1"/>
  </conditionalFormatting>
  <conditionalFormatting sqref="E27:G27">
    <cfRule type="top10" dxfId="3279" priority="1656" rank="1"/>
  </conditionalFormatting>
  <conditionalFormatting sqref="E29:G29">
    <cfRule type="top10" dxfId="3278" priority="1657" rank="1"/>
  </conditionalFormatting>
  <conditionalFormatting sqref="E31:G31">
    <cfRule type="top10" dxfId="3277" priority="1658" rank="1"/>
  </conditionalFormatting>
  <conditionalFormatting sqref="E33:G33">
    <cfRule type="top10" dxfId="3276" priority="1659" rank="1"/>
  </conditionalFormatting>
  <conditionalFormatting sqref="E35:G35">
    <cfRule type="top10" dxfId="3275" priority="1660" rank="1"/>
  </conditionalFormatting>
  <conditionalFormatting sqref="E37:G37">
    <cfRule type="top10" dxfId="3274" priority="1661" rank="1"/>
  </conditionalFormatting>
  <conditionalFormatting sqref="E39:G39">
    <cfRule type="top10" dxfId="3273" priority="1662" rank="1"/>
  </conditionalFormatting>
  <conditionalFormatting sqref="E41:G41">
    <cfRule type="top10" dxfId="3272" priority="1663" rank="1"/>
  </conditionalFormatting>
  <conditionalFormatting sqref="E43:G43">
    <cfRule type="top10" dxfId="3271" priority="1664" rank="1"/>
  </conditionalFormatting>
  <conditionalFormatting sqref="E45:G45">
    <cfRule type="top10" dxfId="3270" priority="1665" rank="1"/>
  </conditionalFormatting>
  <conditionalFormatting sqref="E47:G47">
    <cfRule type="top10" dxfId="3269" priority="1666" rank="1"/>
  </conditionalFormatting>
  <conditionalFormatting sqref="E49:G49">
    <cfRule type="top10" dxfId="3268" priority="1667" rank="1"/>
  </conditionalFormatting>
  <conditionalFormatting sqref="E51:G51">
    <cfRule type="top10" dxfId="3267" priority="1668" rank="1"/>
  </conditionalFormatting>
  <conditionalFormatting sqref="E53:G53">
    <cfRule type="top10" dxfId="3266" priority="1669" rank="1"/>
  </conditionalFormatting>
  <conditionalFormatting sqref="E55:G55">
    <cfRule type="top10" dxfId="3265" priority="1670" rank="1"/>
  </conditionalFormatting>
  <conditionalFormatting sqref="E57:G57">
    <cfRule type="top10" dxfId="3264" priority="1671" rank="1"/>
  </conditionalFormatting>
  <conditionalFormatting sqref="E59:G59">
    <cfRule type="top10" dxfId="3263" priority="1672" rank="1"/>
  </conditionalFormatting>
  <conditionalFormatting sqref="E61:G61">
    <cfRule type="top10" dxfId="3262" priority="1673" rank="1"/>
  </conditionalFormatting>
  <conditionalFormatting sqref="E63:G63">
    <cfRule type="top10" dxfId="3261" priority="1674" rank="1"/>
  </conditionalFormatting>
  <conditionalFormatting sqref="E65:G65">
    <cfRule type="top10" dxfId="3260" priority="1675" rank="1"/>
  </conditionalFormatting>
  <conditionalFormatting sqref="E67:G67">
    <cfRule type="top10" dxfId="3259" priority="1676" rank="1"/>
  </conditionalFormatting>
  <conditionalFormatting sqref="E69:G69">
    <cfRule type="top10" dxfId="3258" priority="1677" rank="1"/>
  </conditionalFormatting>
  <conditionalFormatting sqref="E71:G71">
    <cfRule type="top10" dxfId="3257" priority="1678" rank="1"/>
  </conditionalFormatting>
  <conditionalFormatting sqref="E73:G73">
    <cfRule type="top10" dxfId="3256" priority="1679" rank="1"/>
  </conditionalFormatting>
  <conditionalFormatting sqref="E75:G75">
    <cfRule type="top10" dxfId="3255" priority="1680" rank="1"/>
  </conditionalFormatting>
  <conditionalFormatting sqref="E77:G77">
    <cfRule type="top10" dxfId="3254" priority="1681" rank="1"/>
  </conditionalFormatting>
  <conditionalFormatting sqref="E79:G79">
    <cfRule type="top10" dxfId="3253" priority="1682" rank="1"/>
  </conditionalFormatting>
  <conditionalFormatting sqref="E81:G81">
    <cfRule type="top10" dxfId="3252" priority="1683" rank="1"/>
  </conditionalFormatting>
  <conditionalFormatting sqref="E83:G83">
    <cfRule type="top10" dxfId="3251" priority="1684" rank="1"/>
  </conditionalFormatting>
  <conditionalFormatting sqref="E85:G85">
    <cfRule type="top10" dxfId="3250" priority="1685" rank="1"/>
  </conditionalFormatting>
  <conditionalFormatting sqref="E87:G87">
    <cfRule type="top10" dxfId="3249" priority="1686" rank="1"/>
  </conditionalFormatting>
  <conditionalFormatting sqref="E89:G89">
    <cfRule type="top10" dxfId="3248" priority="1687" rank="1"/>
  </conditionalFormatting>
  <conditionalFormatting sqref="E91:G91">
    <cfRule type="top10" dxfId="3247" priority="1688" rank="1"/>
  </conditionalFormatting>
  <conditionalFormatting sqref="E93:G93">
    <cfRule type="top10" dxfId="3246" priority="1689" rank="1"/>
  </conditionalFormatting>
  <conditionalFormatting sqref="E95:G95">
    <cfRule type="top10" dxfId="3245" priority="1690" rank="1"/>
  </conditionalFormatting>
  <conditionalFormatting sqref="E97:G97">
    <cfRule type="top10" dxfId="3244" priority="1691" rank="1"/>
  </conditionalFormatting>
  <conditionalFormatting sqref="E99:G99">
    <cfRule type="top10" dxfId="3243" priority="169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656</v>
      </c>
    </row>
    <row r="4" spans="2:24" x14ac:dyDescent="0.15">
      <c r="B4" s="1" t="s">
        <v>667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353</v>
      </c>
      <c r="F7" s="69" t="s">
        <v>352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5912</v>
      </c>
      <c r="F8" s="16">
        <v>8435</v>
      </c>
      <c r="G8" s="16">
        <v>1575</v>
      </c>
    </row>
    <row r="9" spans="2:24" ht="15" customHeight="1" x14ac:dyDescent="0.15">
      <c r="B9" s="93"/>
      <c r="C9" s="91"/>
      <c r="D9" s="17">
        <v>100</v>
      </c>
      <c r="E9" s="18">
        <v>37.1</v>
      </c>
      <c r="F9" s="19">
        <v>53</v>
      </c>
      <c r="G9" s="19">
        <v>9.9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1832</v>
      </c>
      <c r="F10" s="23">
        <v>2595</v>
      </c>
      <c r="G10" s="23">
        <v>518</v>
      </c>
    </row>
    <row r="11" spans="2:24" ht="15" customHeight="1" x14ac:dyDescent="0.15">
      <c r="B11" s="24"/>
      <c r="C11" s="89"/>
      <c r="D11" s="25">
        <v>100</v>
      </c>
      <c r="E11" s="26">
        <v>37</v>
      </c>
      <c r="F11" s="27">
        <v>52.5</v>
      </c>
      <c r="G11" s="27">
        <v>10.5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4046</v>
      </c>
      <c r="F12" s="16">
        <v>5758</v>
      </c>
      <c r="G12" s="16">
        <v>1038</v>
      </c>
    </row>
    <row r="13" spans="2:24" ht="15" customHeight="1" x14ac:dyDescent="0.15">
      <c r="B13" s="28"/>
      <c r="C13" s="91"/>
      <c r="D13" s="17">
        <v>100</v>
      </c>
      <c r="E13" s="18">
        <v>37.299999999999997</v>
      </c>
      <c r="F13" s="19">
        <v>53.1</v>
      </c>
      <c r="G13" s="19">
        <v>9.6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130</v>
      </c>
      <c r="F14" s="23">
        <v>198</v>
      </c>
      <c r="G14" s="23">
        <v>25</v>
      </c>
    </row>
    <row r="15" spans="2:24" ht="15" customHeight="1" x14ac:dyDescent="0.15">
      <c r="B15" s="24"/>
      <c r="C15" s="84"/>
      <c r="D15" s="25">
        <v>100</v>
      </c>
      <c r="E15" s="26">
        <v>36.799999999999997</v>
      </c>
      <c r="F15" s="27">
        <v>56.1</v>
      </c>
      <c r="G15" s="27">
        <v>7.1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282</v>
      </c>
      <c r="F16" s="31">
        <v>283</v>
      </c>
      <c r="G16" s="31">
        <v>55</v>
      </c>
    </row>
    <row r="17" spans="2:7" ht="15" customHeight="1" x14ac:dyDescent="0.15">
      <c r="B17" s="24"/>
      <c r="C17" s="84"/>
      <c r="D17" s="25">
        <v>100</v>
      </c>
      <c r="E17" s="26">
        <v>45.5</v>
      </c>
      <c r="F17" s="27">
        <v>45.6</v>
      </c>
      <c r="G17" s="27">
        <v>8.9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377</v>
      </c>
      <c r="F18" s="16">
        <v>445</v>
      </c>
      <c r="G18" s="16">
        <v>100</v>
      </c>
    </row>
    <row r="19" spans="2:7" ht="15" customHeight="1" x14ac:dyDescent="0.15">
      <c r="B19" s="24"/>
      <c r="C19" s="84"/>
      <c r="D19" s="25">
        <v>100</v>
      </c>
      <c r="E19" s="26">
        <v>40.9</v>
      </c>
      <c r="F19" s="27">
        <v>48.3</v>
      </c>
      <c r="G19" s="27">
        <v>10.8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660</v>
      </c>
      <c r="F20" s="16">
        <v>788</v>
      </c>
      <c r="G20" s="16">
        <v>168</v>
      </c>
    </row>
    <row r="21" spans="2:7" ht="15" customHeight="1" x14ac:dyDescent="0.15">
      <c r="B21" s="24"/>
      <c r="C21" s="84"/>
      <c r="D21" s="25">
        <v>100</v>
      </c>
      <c r="E21" s="26">
        <v>40.799999999999997</v>
      </c>
      <c r="F21" s="27">
        <v>48.8</v>
      </c>
      <c r="G21" s="27">
        <v>10.4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1242</v>
      </c>
      <c r="F22" s="16">
        <v>1576</v>
      </c>
      <c r="G22" s="16">
        <v>322</v>
      </c>
    </row>
    <row r="23" spans="2:7" ht="15" customHeight="1" x14ac:dyDescent="0.15">
      <c r="B23" s="24"/>
      <c r="C23" s="84"/>
      <c r="D23" s="25">
        <v>100</v>
      </c>
      <c r="E23" s="26">
        <v>39.6</v>
      </c>
      <c r="F23" s="27">
        <v>50.2</v>
      </c>
      <c r="G23" s="27">
        <v>10.3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1636</v>
      </c>
      <c r="F24" s="16">
        <v>2452</v>
      </c>
      <c r="G24" s="16">
        <v>418</v>
      </c>
    </row>
    <row r="25" spans="2:7" ht="15" customHeight="1" x14ac:dyDescent="0.15">
      <c r="B25" s="24"/>
      <c r="C25" s="84"/>
      <c r="D25" s="25">
        <v>100</v>
      </c>
      <c r="E25" s="26">
        <v>36.299999999999997</v>
      </c>
      <c r="F25" s="27">
        <v>54.4</v>
      </c>
      <c r="G25" s="27">
        <v>9.3000000000000007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1485</v>
      </c>
      <c r="F26" s="16">
        <v>2497</v>
      </c>
      <c r="G26" s="16">
        <v>456</v>
      </c>
    </row>
    <row r="27" spans="2:7" ht="15" customHeight="1" x14ac:dyDescent="0.15">
      <c r="B27" s="28"/>
      <c r="C27" s="85"/>
      <c r="D27" s="17">
        <v>100</v>
      </c>
      <c r="E27" s="18">
        <v>33.5</v>
      </c>
      <c r="F27" s="19">
        <v>56.3</v>
      </c>
      <c r="G27" s="19">
        <v>10.3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2433</v>
      </c>
      <c r="F28" s="16">
        <v>2790</v>
      </c>
      <c r="G28" s="16">
        <v>443</v>
      </c>
    </row>
    <row r="29" spans="2:7" ht="15" customHeight="1" x14ac:dyDescent="0.15">
      <c r="B29" s="24"/>
      <c r="C29" s="84"/>
      <c r="D29" s="25">
        <v>100</v>
      </c>
      <c r="E29" s="26">
        <v>42.9</v>
      </c>
      <c r="F29" s="27">
        <v>49.2</v>
      </c>
      <c r="G29" s="27">
        <v>7.8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1459</v>
      </c>
      <c r="F30" s="16">
        <v>2063</v>
      </c>
      <c r="G30" s="16">
        <v>402</v>
      </c>
    </row>
    <row r="31" spans="2:7" ht="15" customHeight="1" x14ac:dyDescent="0.15">
      <c r="B31" s="24"/>
      <c r="C31" s="84"/>
      <c r="D31" s="25">
        <v>100</v>
      </c>
      <c r="E31" s="26">
        <v>37.200000000000003</v>
      </c>
      <c r="F31" s="27">
        <v>52.6</v>
      </c>
      <c r="G31" s="27">
        <v>10.199999999999999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113</v>
      </c>
      <c r="F32" s="31">
        <v>157</v>
      </c>
      <c r="G32" s="31">
        <v>36</v>
      </c>
    </row>
    <row r="33" spans="2:7" ht="15" customHeight="1" x14ac:dyDescent="0.15">
      <c r="B33" s="24"/>
      <c r="C33" s="84"/>
      <c r="D33" s="25">
        <v>100</v>
      </c>
      <c r="E33" s="26">
        <v>36.9</v>
      </c>
      <c r="F33" s="27">
        <v>51.3</v>
      </c>
      <c r="G33" s="27">
        <v>11.8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1004</v>
      </c>
      <c r="F34" s="16">
        <v>1791</v>
      </c>
      <c r="G34" s="16">
        <v>247</v>
      </c>
    </row>
    <row r="35" spans="2:7" ht="15" customHeight="1" x14ac:dyDescent="0.15">
      <c r="B35" s="24"/>
      <c r="C35" s="84"/>
      <c r="D35" s="25">
        <v>100</v>
      </c>
      <c r="E35" s="26">
        <v>33</v>
      </c>
      <c r="F35" s="27">
        <v>58.9</v>
      </c>
      <c r="G35" s="27">
        <v>8.1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776</v>
      </c>
      <c r="F36" s="16">
        <v>1460</v>
      </c>
      <c r="G36" s="16">
        <v>173</v>
      </c>
    </row>
    <row r="37" spans="2:7" ht="15" customHeight="1" x14ac:dyDescent="0.15">
      <c r="B37" s="33"/>
      <c r="C37" s="82"/>
      <c r="D37" s="34">
        <v>100</v>
      </c>
      <c r="E37" s="35">
        <v>32.200000000000003</v>
      </c>
      <c r="F37" s="36">
        <v>60.6</v>
      </c>
      <c r="G37" s="36">
        <v>7.2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690</v>
      </c>
      <c r="F38" s="23">
        <v>451</v>
      </c>
      <c r="G38" s="23">
        <v>117</v>
      </c>
    </row>
    <row r="39" spans="2:7" ht="15" customHeight="1" x14ac:dyDescent="0.15">
      <c r="B39" s="24"/>
      <c r="C39" s="89"/>
      <c r="D39" s="25">
        <v>100</v>
      </c>
      <c r="E39" s="26">
        <v>54.8</v>
      </c>
      <c r="F39" s="27">
        <v>35.9</v>
      </c>
      <c r="G39" s="27">
        <v>9.3000000000000007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567</v>
      </c>
      <c r="F40" s="16">
        <v>622</v>
      </c>
      <c r="G40" s="16">
        <v>170</v>
      </c>
    </row>
    <row r="41" spans="2:7" ht="15" customHeight="1" x14ac:dyDescent="0.15">
      <c r="B41" s="24"/>
      <c r="C41" s="89"/>
      <c r="D41" s="25">
        <v>100</v>
      </c>
      <c r="E41" s="26">
        <v>41.7</v>
      </c>
      <c r="F41" s="27">
        <v>45.8</v>
      </c>
      <c r="G41" s="27">
        <v>12.5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4477</v>
      </c>
      <c r="F42" s="16">
        <v>7178</v>
      </c>
      <c r="G42" s="16">
        <v>981</v>
      </c>
    </row>
    <row r="43" spans="2:7" ht="15" customHeight="1" x14ac:dyDescent="0.15">
      <c r="B43" s="28"/>
      <c r="C43" s="91"/>
      <c r="D43" s="17">
        <v>100</v>
      </c>
      <c r="E43" s="18">
        <v>35.4</v>
      </c>
      <c r="F43" s="19">
        <v>56.8</v>
      </c>
      <c r="G43" s="19">
        <v>7.8</v>
      </c>
    </row>
    <row r="44" spans="2:7" ht="15" customHeight="1" x14ac:dyDescent="0.15">
      <c r="B44" s="20" t="s">
        <v>70</v>
      </c>
      <c r="C44" s="88" t="s">
        <v>496</v>
      </c>
      <c r="D44" s="21">
        <v>567</v>
      </c>
      <c r="E44" s="22">
        <v>292</v>
      </c>
      <c r="F44" s="23">
        <v>245</v>
      </c>
      <c r="G44" s="23">
        <v>30</v>
      </c>
    </row>
    <row r="45" spans="2:7" ht="15" customHeight="1" x14ac:dyDescent="0.15">
      <c r="B45" s="24"/>
      <c r="C45" s="89"/>
      <c r="D45" s="25">
        <v>100</v>
      </c>
      <c r="E45" s="26">
        <v>51.5</v>
      </c>
      <c r="F45" s="27">
        <v>43.2</v>
      </c>
      <c r="G45" s="27">
        <v>5.3</v>
      </c>
    </row>
    <row r="46" spans="2:7" ht="15" customHeight="1" x14ac:dyDescent="0.15">
      <c r="B46" s="24"/>
      <c r="C46" s="86" t="s">
        <v>480</v>
      </c>
      <c r="D46" s="14">
        <v>8280</v>
      </c>
      <c r="E46" s="15">
        <v>3406</v>
      </c>
      <c r="F46" s="16">
        <v>4271</v>
      </c>
      <c r="G46" s="16">
        <v>603</v>
      </c>
    </row>
    <row r="47" spans="2:7" ht="15" customHeight="1" x14ac:dyDescent="0.15">
      <c r="B47" s="24"/>
      <c r="C47" s="89"/>
      <c r="D47" s="25">
        <v>100</v>
      </c>
      <c r="E47" s="26">
        <v>41.1</v>
      </c>
      <c r="F47" s="27">
        <v>51.6</v>
      </c>
      <c r="G47" s="27">
        <v>7.3</v>
      </c>
    </row>
    <row r="48" spans="2:7" ht="15" customHeight="1" x14ac:dyDescent="0.15">
      <c r="B48" s="24"/>
      <c r="C48" s="86" t="s">
        <v>521</v>
      </c>
      <c r="D48" s="14">
        <v>4863</v>
      </c>
      <c r="E48" s="15">
        <v>1665</v>
      </c>
      <c r="F48" s="16">
        <v>2798</v>
      </c>
      <c r="G48" s="16">
        <v>400</v>
      </c>
    </row>
    <row r="49" spans="2:7" ht="15" customHeight="1" x14ac:dyDescent="0.15">
      <c r="B49" s="24"/>
      <c r="C49" s="89"/>
      <c r="D49" s="25">
        <v>100</v>
      </c>
      <c r="E49" s="26">
        <v>34.200000000000003</v>
      </c>
      <c r="F49" s="27">
        <v>57.5</v>
      </c>
      <c r="G49" s="27">
        <v>8.1999999999999993</v>
      </c>
    </row>
    <row r="50" spans="2:7" ht="15" customHeight="1" x14ac:dyDescent="0.15">
      <c r="B50" s="24"/>
      <c r="C50" s="86" t="s">
        <v>429</v>
      </c>
      <c r="D50" s="14">
        <v>1583</v>
      </c>
      <c r="E50" s="15">
        <v>447</v>
      </c>
      <c r="F50" s="16">
        <v>963</v>
      </c>
      <c r="G50" s="16">
        <v>173</v>
      </c>
    </row>
    <row r="51" spans="2:7" ht="15" customHeight="1" x14ac:dyDescent="0.15">
      <c r="B51" s="28"/>
      <c r="C51" s="91"/>
      <c r="D51" s="17">
        <v>100</v>
      </c>
      <c r="E51" s="18">
        <v>28.2</v>
      </c>
      <c r="F51" s="19">
        <v>60.8</v>
      </c>
      <c r="G51" s="19">
        <v>10.9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1289</v>
      </c>
      <c r="F52" s="23">
        <v>1406</v>
      </c>
      <c r="G52" s="23">
        <v>286</v>
      </c>
    </row>
    <row r="53" spans="2:7" ht="15" customHeight="1" x14ac:dyDescent="0.15">
      <c r="B53" s="24"/>
      <c r="C53" s="84"/>
      <c r="D53" s="25">
        <v>100</v>
      </c>
      <c r="E53" s="26">
        <v>43.2</v>
      </c>
      <c r="F53" s="27">
        <v>47.2</v>
      </c>
      <c r="G53" s="27">
        <v>9.6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623</v>
      </c>
      <c r="F54" s="31">
        <v>878</v>
      </c>
      <c r="G54" s="31">
        <v>445</v>
      </c>
    </row>
    <row r="55" spans="2:7" ht="15" customHeight="1" x14ac:dyDescent="0.15">
      <c r="B55" s="24"/>
      <c r="C55" s="84"/>
      <c r="D55" s="25">
        <v>100</v>
      </c>
      <c r="E55" s="26">
        <v>32</v>
      </c>
      <c r="F55" s="27">
        <v>45.1</v>
      </c>
      <c r="G55" s="27">
        <v>22.9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326</v>
      </c>
      <c r="F56" s="16">
        <v>476</v>
      </c>
      <c r="G56" s="16">
        <v>52</v>
      </c>
    </row>
    <row r="57" spans="2:7" ht="15" customHeight="1" x14ac:dyDescent="0.15">
      <c r="B57" s="24"/>
      <c r="C57" s="84"/>
      <c r="D57" s="25">
        <v>100</v>
      </c>
      <c r="E57" s="26">
        <v>38.200000000000003</v>
      </c>
      <c r="F57" s="27">
        <v>55.7</v>
      </c>
      <c r="G57" s="27">
        <v>6.1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515</v>
      </c>
      <c r="F58" s="16">
        <v>699</v>
      </c>
      <c r="G58" s="16">
        <v>97</v>
      </c>
    </row>
    <row r="59" spans="2:7" ht="15" customHeight="1" x14ac:dyDescent="0.15">
      <c r="B59" s="24"/>
      <c r="C59" s="84"/>
      <c r="D59" s="25">
        <v>100</v>
      </c>
      <c r="E59" s="26">
        <v>39.299999999999997</v>
      </c>
      <c r="F59" s="27">
        <v>53.3</v>
      </c>
      <c r="G59" s="27">
        <v>7.4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680</v>
      </c>
      <c r="F60" s="16">
        <v>887</v>
      </c>
      <c r="G60" s="16">
        <v>216</v>
      </c>
    </row>
    <row r="61" spans="2:7" ht="15" customHeight="1" x14ac:dyDescent="0.15">
      <c r="B61" s="24"/>
      <c r="C61" s="84"/>
      <c r="D61" s="25">
        <v>100</v>
      </c>
      <c r="E61" s="26">
        <v>38.1</v>
      </c>
      <c r="F61" s="27">
        <v>49.7</v>
      </c>
      <c r="G61" s="27">
        <v>12.1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486</v>
      </c>
      <c r="F62" s="16">
        <v>682</v>
      </c>
      <c r="G62" s="16">
        <v>66</v>
      </c>
    </row>
    <row r="63" spans="2:7" ht="15" customHeight="1" x14ac:dyDescent="0.15">
      <c r="B63" s="24"/>
      <c r="C63" s="84"/>
      <c r="D63" s="25">
        <v>100</v>
      </c>
      <c r="E63" s="26">
        <v>39.4</v>
      </c>
      <c r="F63" s="27">
        <v>55.3</v>
      </c>
      <c r="G63" s="27">
        <v>5.3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796</v>
      </c>
      <c r="F64" s="16">
        <v>1290</v>
      </c>
      <c r="G64" s="16">
        <v>167</v>
      </c>
    </row>
    <row r="65" spans="2:7" ht="15" customHeight="1" x14ac:dyDescent="0.15">
      <c r="B65" s="24"/>
      <c r="C65" s="84"/>
      <c r="D65" s="25">
        <v>100</v>
      </c>
      <c r="E65" s="26">
        <v>35.299999999999997</v>
      </c>
      <c r="F65" s="27">
        <v>57.3</v>
      </c>
      <c r="G65" s="27">
        <v>7.4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373</v>
      </c>
      <c r="F66" s="16">
        <v>744</v>
      </c>
      <c r="G66" s="16">
        <v>92</v>
      </c>
    </row>
    <row r="67" spans="2:7" ht="15" customHeight="1" x14ac:dyDescent="0.15">
      <c r="B67" s="24"/>
      <c r="C67" s="84"/>
      <c r="D67" s="25">
        <v>100</v>
      </c>
      <c r="E67" s="26">
        <v>30.9</v>
      </c>
      <c r="F67" s="27">
        <v>61.5</v>
      </c>
      <c r="G67" s="27">
        <v>7.6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824</v>
      </c>
      <c r="F68" s="16">
        <v>1373</v>
      </c>
      <c r="G68" s="16">
        <v>154</v>
      </c>
    </row>
    <row r="69" spans="2:7" ht="15" customHeight="1" x14ac:dyDescent="0.15">
      <c r="B69" s="28"/>
      <c r="C69" s="85"/>
      <c r="D69" s="17">
        <v>100</v>
      </c>
      <c r="E69" s="18">
        <v>35</v>
      </c>
      <c r="F69" s="19">
        <v>58.4</v>
      </c>
      <c r="G69" s="19">
        <v>6.6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1457</v>
      </c>
      <c r="F70" s="23">
        <v>1017</v>
      </c>
      <c r="G70" s="23">
        <v>276</v>
      </c>
    </row>
    <row r="71" spans="2:7" ht="15" customHeight="1" x14ac:dyDescent="0.15">
      <c r="B71" s="24"/>
      <c r="C71" s="89"/>
      <c r="D71" s="25">
        <v>100</v>
      </c>
      <c r="E71" s="26">
        <v>53</v>
      </c>
      <c r="F71" s="27">
        <v>37</v>
      </c>
      <c r="G71" s="27">
        <v>10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1488</v>
      </c>
      <c r="F72" s="16">
        <v>1247</v>
      </c>
      <c r="G72" s="16">
        <v>265</v>
      </c>
    </row>
    <row r="73" spans="2:7" ht="15" customHeight="1" x14ac:dyDescent="0.15">
      <c r="B73" s="24"/>
      <c r="C73" s="89"/>
      <c r="D73" s="25">
        <v>100</v>
      </c>
      <c r="E73" s="26">
        <v>49.6</v>
      </c>
      <c r="F73" s="27">
        <v>41.6</v>
      </c>
      <c r="G73" s="27">
        <v>8.8000000000000007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1328</v>
      </c>
      <c r="F74" s="16">
        <v>2196</v>
      </c>
      <c r="G74" s="16">
        <v>317</v>
      </c>
    </row>
    <row r="75" spans="2:7" ht="15" customHeight="1" x14ac:dyDescent="0.15">
      <c r="B75" s="24"/>
      <c r="C75" s="89"/>
      <c r="D75" s="25">
        <v>100</v>
      </c>
      <c r="E75" s="26">
        <v>34.6</v>
      </c>
      <c r="F75" s="27">
        <v>57.2</v>
      </c>
      <c r="G75" s="27">
        <v>8.3000000000000007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875</v>
      </c>
      <c r="F76" s="16">
        <v>1710</v>
      </c>
      <c r="G76" s="16">
        <v>232</v>
      </c>
    </row>
    <row r="77" spans="2:7" ht="15" customHeight="1" x14ac:dyDescent="0.15">
      <c r="B77" s="24"/>
      <c r="C77" s="89"/>
      <c r="D77" s="25">
        <v>100</v>
      </c>
      <c r="E77" s="26">
        <v>31.1</v>
      </c>
      <c r="F77" s="27">
        <v>60.7</v>
      </c>
      <c r="G77" s="27">
        <v>8.1999999999999993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404</v>
      </c>
      <c r="F78" s="16">
        <v>1039</v>
      </c>
      <c r="G78" s="16">
        <v>180</v>
      </c>
    </row>
    <row r="79" spans="2:7" ht="15" customHeight="1" x14ac:dyDescent="0.15">
      <c r="B79" s="24"/>
      <c r="C79" s="89"/>
      <c r="D79" s="25">
        <v>100</v>
      </c>
      <c r="E79" s="26">
        <v>24.9</v>
      </c>
      <c r="F79" s="27">
        <v>64</v>
      </c>
      <c r="G79" s="27">
        <v>11.1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177</v>
      </c>
      <c r="F80" s="16">
        <v>685</v>
      </c>
      <c r="G80" s="16">
        <v>146</v>
      </c>
    </row>
    <row r="81" spans="2:7" ht="15" customHeight="1" x14ac:dyDescent="0.15">
      <c r="B81" s="24"/>
      <c r="C81" s="89"/>
      <c r="D81" s="25">
        <v>100</v>
      </c>
      <c r="E81" s="26">
        <v>17.600000000000001</v>
      </c>
      <c r="F81" s="27">
        <v>68</v>
      </c>
      <c r="G81" s="27">
        <v>14.5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82</v>
      </c>
      <c r="F82" s="16">
        <v>396</v>
      </c>
      <c r="G82" s="16">
        <v>124</v>
      </c>
    </row>
    <row r="83" spans="2:7" ht="15" customHeight="1" x14ac:dyDescent="0.15">
      <c r="B83" s="24"/>
      <c r="C83" s="86"/>
      <c r="D83" s="34">
        <v>100</v>
      </c>
      <c r="E83" s="35">
        <v>13.6</v>
      </c>
      <c r="F83" s="36">
        <v>65.8</v>
      </c>
      <c r="G83" s="36">
        <v>20.6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1734</v>
      </c>
      <c r="F84" s="23">
        <v>1379</v>
      </c>
      <c r="G84" s="23">
        <v>314</v>
      </c>
    </row>
    <row r="85" spans="2:7" ht="15" customHeight="1" x14ac:dyDescent="0.15">
      <c r="B85" s="24" t="s">
        <v>549</v>
      </c>
      <c r="C85" s="84"/>
      <c r="D85" s="25">
        <v>100</v>
      </c>
      <c r="E85" s="26">
        <v>50.6</v>
      </c>
      <c r="F85" s="27">
        <v>40.200000000000003</v>
      </c>
      <c r="G85" s="27">
        <v>9.1999999999999993</v>
      </c>
    </row>
    <row r="86" spans="2:7" ht="15" customHeight="1" x14ac:dyDescent="0.15">
      <c r="B86" s="24" t="s">
        <v>110</v>
      </c>
      <c r="C86" s="82" t="s">
        <v>477</v>
      </c>
      <c r="D86" s="14">
        <v>3344</v>
      </c>
      <c r="E86" s="15">
        <v>1452</v>
      </c>
      <c r="F86" s="16">
        <v>1581</v>
      </c>
      <c r="G86" s="16">
        <v>311</v>
      </c>
    </row>
    <row r="87" spans="2:7" ht="15" customHeight="1" x14ac:dyDescent="0.15">
      <c r="B87" s="24"/>
      <c r="C87" s="84"/>
      <c r="D87" s="25">
        <v>100</v>
      </c>
      <c r="E87" s="26">
        <v>43.4</v>
      </c>
      <c r="F87" s="27">
        <v>47.3</v>
      </c>
      <c r="G87" s="27">
        <v>9.3000000000000007</v>
      </c>
    </row>
    <row r="88" spans="2:7" ht="15" customHeight="1" x14ac:dyDescent="0.15">
      <c r="B88" s="24"/>
      <c r="C88" s="83" t="s">
        <v>487</v>
      </c>
      <c r="D88" s="29">
        <v>2063</v>
      </c>
      <c r="E88" s="30">
        <v>694</v>
      </c>
      <c r="F88" s="31">
        <v>1204</v>
      </c>
      <c r="G88" s="31">
        <v>165</v>
      </c>
    </row>
    <row r="89" spans="2:7" ht="15" customHeight="1" x14ac:dyDescent="0.15">
      <c r="B89" s="24"/>
      <c r="C89" s="84"/>
      <c r="D89" s="25">
        <v>100</v>
      </c>
      <c r="E89" s="26">
        <v>33.6</v>
      </c>
      <c r="F89" s="27">
        <v>58.4</v>
      </c>
      <c r="G89" s="27">
        <v>8</v>
      </c>
    </row>
    <row r="90" spans="2:7" ht="15" customHeight="1" x14ac:dyDescent="0.15">
      <c r="B90" s="24"/>
      <c r="C90" s="82" t="s">
        <v>455</v>
      </c>
      <c r="D90" s="14">
        <v>3201</v>
      </c>
      <c r="E90" s="15">
        <v>956</v>
      </c>
      <c r="F90" s="16">
        <v>1981</v>
      </c>
      <c r="G90" s="16">
        <v>264</v>
      </c>
    </row>
    <row r="91" spans="2:7" ht="15" customHeight="1" x14ac:dyDescent="0.15">
      <c r="B91" s="24"/>
      <c r="C91" s="84"/>
      <c r="D91" s="25">
        <v>100</v>
      </c>
      <c r="E91" s="26">
        <v>29.9</v>
      </c>
      <c r="F91" s="27">
        <v>61.9</v>
      </c>
      <c r="G91" s="27">
        <v>8.1999999999999993</v>
      </c>
    </row>
    <row r="92" spans="2:7" ht="15" customHeight="1" x14ac:dyDescent="0.15">
      <c r="B92" s="24"/>
      <c r="C92" s="82" t="s">
        <v>472</v>
      </c>
      <c r="D92" s="14">
        <v>1503</v>
      </c>
      <c r="E92" s="15">
        <v>299</v>
      </c>
      <c r="F92" s="16">
        <v>1038</v>
      </c>
      <c r="G92" s="16">
        <v>166</v>
      </c>
    </row>
    <row r="93" spans="2:7" ht="15" customHeight="1" x14ac:dyDescent="0.15">
      <c r="B93" s="24"/>
      <c r="C93" s="84"/>
      <c r="D93" s="25">
        <v>100</v>
      </c>
      <c r="E93" s="26">
        <v>19.899999999999999</v>
      </c>
      <c r="F93" s="27">
        <v>69.099999999999994</v>
      </c>
      <c r="G93" s="27">
        <v>11</v>
      </c>
    </row>
    <row r="94" spans="2:7" ht="15" customHeight="1" x14ac:dyDescent="0.15">
      <c r="B94" s="24"/>
      <c r="C94" s="82" t="s">
        <v>473</v>
      </c>
      <c r="D94" s="14">
        <v>330</v>
      </c>
      <c r="E94" s="15">
        <v>58</v>
      </c>
      <c r="F94" s="16">
        <v>224</v>
      </c>
      <c r="G94" s="16">
        <v>48</v>
      </c>
    </row>
    <row r="95" spans="2:7" ht="15" customHeight="1" x14ac:dyDescent="0.15">
      <c r="B95" s="24"/>
      <c r="C95" s="82"/>
      <c r="D95" s="34">
        <v>100</v>
      </c>
      <c r="E95" s="35">
        <v>17.600000000000001</v>
      </c>
      <c r="F95" s="36">
        <v>67.900000000000006</v>
      </c>
      <c r="G95" s="36">
        <v>14.5</v>
      </c>
    </row>
    <row r="96" spans="2:7" ht="15" customHeight="1" x14ac:dyDescent="0.15">
      <c r="B96" s="24"/>
      <c r="C96" s="83" t="s">
        <v>550</v>
      </c>
      <c r="D96" s="29">
        <v>359</v>
      </c>
      <c r="E96" s="30">
        <v>39</v>
      </c>
      <c r="F96" s="31">
        <v>261</v>
      </c>
      <c r="G96" s="31">
        <v>59</v>
      </c>
    </row>
    <row r="97" spans="2:7" ht="15" customHeight="1" x14ac:dyDescent="0.15">
      <c r="B97" s="24"/>
      <c r="C97" s="84"/>
      <c r="D97" s="25">
        <v>100</v>
      </c>
      <c r="E97" s="26">
        <v>10.9</v>
      </c>
      <c r="F97" s="27">
        <v>72.7</v>
      </c>
      <c r="G97" s="27">
        <v>16.399999999999999</v>
      </c>
    </row>
    <row r="98" spans="2:7" ht="15" customHeight="1" x14ac:dyDescent="0.15">
      <c r="B98" s="24"/>
      <c r="C98" s="82" t="s">
        <v>466</v>
      </c>
      <c r="D98" s="14">
        <v>47</v>
      </c>
      <c r="E98" s="15">
        <v>6</v>
      </c>
      <c r="F98" s="16">
        <v>31</v>
      </c>
      <c r="G98" s="16">
        <v>10</v>
      </c>
    </row>
    <row r="99" spans="2:7" ht="15" customHeight="1" x14ac:dyDescent="0.15">
      <c r="B99" s="24"/>
      <c r="C99" s="84"/>
      <c r="D99" s="25">
        <v>100</v>
      </c>
      <c r="E99" s="26">
        <v>12.8</v>
      </c>
      <c r="F99" s="27">
        <v>66</v>
      </c>
      <c r="G99" s="27">
        <v>21.3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20</v>
      </c>
      <c r="F100" s="16">
        <v>31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38.5</v>
      </c>
      <c r="F101" s="19">
        <v>59.6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242" priority="1693" rank="1"/>
  </conditionalFormatting>
  <conditionalFormatting sqref="E11:G11">
    <cfRule type="top10" dxfId="3241" priority="1694" rank="1"/>
  </conditionalFormatting>
  <conditionalFormatting sqref="E13:G13">
    <cfRule type="top10" dxfId="3240" priority="1695" rank="1"/>
  </conditionalFormatting>
  <conditionalFormatting sqref="E15:G15">
    <cfRule type="top10" dxfId="3239" priority="1696" rank="1"/>
  </conditionalFormatting>
  <conditionalFormatting sqref="E17:G17">
    <cfRule type="top10" dxfId="3238" priority="1697" rank="1"/>
  </conditionalFormatting>
  <conditionalFormatting sqref="E19:G19">
    <cfRule type="top10" dxfId="3237" priority="1698" rank="1"/>
  </conditionalFormatting>
  <conditionalFormatting sqref="E21:G21">
    <cfRule type="top10" dxfId="3236" priority="1699" rank="1"/>
  </conditionalFormatting>
  <conditionalFormatting sqref="E23:G23">
    <cfRule type="top10" dxfId="3235" priority="1700" rank="1"/>
  </conditionalFormatting>
  <conditionalFormatting sqref="E25:G25">
    <cfRule type="top10" dxfId="3234" priority="1701" rank="1"/>
  </conditionalFormatting>
  <conditionalFormatting sqref="E27:G27">
    <cfRule type="top10" dxfId="3233" priority="1702" rank="1"/>
  </conditionalFormatting>
  <conditionalFormatting sqref="E29:G29">
    <cfRule type="top10" dxfId="3232" priority="1703" rank="1"/>
  </conditionalFormatting>
  <conditionalFormatting sqref="E31:G31">
    <cfRule type="top10" dxfId="3231" priority="1704" rank="1"/>
  </conditionalFormatting>
  <conditionalFormatting sqref="E33:G33">
    <cfRule type="top10" dxfId="3230" priority="1705" rank="1"/>
  </conditionalFormatting>
  <conditionalFormatting sqref="E35:G35">
    <cfRule type="top10" dxfId="3229" priority="1706" rank="1"/>
  </conditionalFormatting>
  <conditionalFormatting sqref="E37:G37">
    <cfRule type="top10" dxfId="3228" priority="1707" rank="1"/>
  </conditionalFormatting>
  <conditionalFormatting sqref="E39:G39">
    <cfRule type="top10" dxfId="3227" priority="1708" rank="1"/>
  </conditionalFormatting>
  <conditionalFormatting sqref="E41:G41">
    <cfRule type="top10" dxfId="3226" priority="1709" rank="1"/>
  </conditionalFormatting>
  <conditionalFormatting sqref="E43:G43">
    <cfRule type="top10" dxfId="3225" priority="1710" rank="1"/>
  </conditionalFormatting>
  <conditionalFormatting sqref="E45:G45">
    <cfRule type="top10" dxfId="3224" priority="1711" rank="1"/>
  </conditionalFormatting>
  <conditionalFormatting sqref="E47:G47">
    <cfRule type="top10" dxfId="3223" priority="1712" rank="1"/>
  </conditionalFormatting>
  <conditionalFormatting sqref="E49:G49">
    <cfRule type="top10" dxfId="3222" priority="1713" rank="1"/>
  </conditionalFormatting>
  <conditionalFormatting sqref="E51:G51">
    <cfRule type="top10" dxfId="3221" priority="1714" rank="1"/>
  </conditionalFormatting>
  <conditionalFormatting sqref="E53:G53">
    <cfRule type="top10" dxfId="3220" priority="1715" rank="1"/>
  </conditionalFormatting>
  <conditionalFormatting sqref="E55:G55">
    <cfRule type="top10" dxfId="3219" priority="1716" rank="1"/>
  </conditionalFormatting>
  <conditionalFormatting sqref="E57:G57">
    <cfRule type="top10" dxfId="3218" priority="1717" rank="1"/>
  </conditionalFormatting>
  <conditionalFormatting sqref="E59:G59">
    <cfRule type="top10" dxfId="3217" priority="1718" rank="1"/>
  </conditionalFormatting>
  <conditionalFormatting sqref="E61:G61">
    <cfRule type="top10" dxfId="3216" priority="1719" rank="1"/>
  </conditionalFormatting>
  <conditionalFormatting sqref="E63:G63">
    <cfRule type="top10" dxfId="3215" priority="1720" rank="1"/>
  </conditionalFormatting>
  <conditionalFormatting sqref="E65:G65">
    <cfRule type="top10" dxfId="3214" priority="1721" rank="1"/>
  </conditionalFormatting>
  <conditionalFormatting sqref="E67:G67">
    <cfRule type="top10" dxfId="3213" priority="1722" rank="1"/>
  </conditionalFormatting>
  <conditionalFormatting sqref="E69:G69">
    <cfRule type="top10" dxfId="3212" priority="1723" rank="1"/>
  </conditionalFormatting>
  <conditionalFormatting sqref="E71:G71">
    <cfRule type="top10" dxfId="3211" priority="1724" rank="1"/>
  </conditionalFormatting>
  <conditionalFormatting sqref="E73:G73">
    <cfRule type="top10" dxfId="3210" priority="1725" rank="1"/>
  </conditionalFormatting>
  <conditionalFormatting sqref="E75:G75">
    <cfRule type="top10" dxfId="3209" priority="1726" rank="1"/>
  </conditionalFormatting>
  <conditionalFormatting sqref="E77:G77">
    <cfRule type="top10" dxfId="3208" priority="1727" rank="1"/>
  </conditionalFormatting>
  <conditionalFormatting sqref="E79:G79">
    <cfRule type="top10" dxfId="3207" priority="1728" rank="1"/>
  </conditionalFormatting>
  <conditionalFormatting sqref="E81:G81">
    <cfRule type="top10" dxfId="3206" priority="1729" rank="1"/>
  </conditionalFormatting>
  <conditionalFormatting sqref="E83:G83">
    <cfRule type="top10" dxfId="3205" priority="1730" rank="1"/>
  </conditionalFormatting>
  <conditionalFormatting sqref="E85:G85">
    <cfRule type="top10" dxfId="3204" priority="1731" rank="1"/>
  </conditionalFormatting>
  <conditionalFormatting sqref="E87:G87">
    <cfRule type="top10" dxfId="3203" priority="1732" rank="1"/>
  </conditionalFormatting>
  <conditionalFormatting sqref="E89:G89">
    <cfRule type="top10" dxfId="3202" priority="1733" rank="1"/>
  </conditionalFormatting>
  <conditionalFormatting sqref="E91:G91">
    <cfRule type="top10" dxfId="3201" priority="1734" rank="1"/>
  </conditionalFormatting>
  <conditionalFormatting sqref="E93:G93">
    <cfRule type="top10" dxfId="3200" priority="1735" rank="1"/>
  </conditionalFormatting>
  <conditionalFormatting sqref="E95:G95">
    <cfRule type="top10" dxfId="3199" priority="1736" rank="1"/>
  </conditionalFormatting>
  <conditionalFormatting sqref="E97:G97">
    <cfRule type="top10" dxfId="3198" priority="1737" rank="1"/>
  </conditionalFormatting>
  <conditionalFormatting sqref="E99:G99">
    <cfRule type="top10" dxfId="3197" priority="1738" rank="1"/>
  </conditionalFormatting>
  <conditionalFormatting sqref="E101:G101">
    <cfRule type="top10" dxfId="3196" priority="173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656</v>
      </c>
    </row>
    <row r="4" spans="2:24" x14ac:dyDescent="0.15">
      <c r="B4" s="1" t="s">
        <v>668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351</v>
      </c>
      <c r="F7" s="69" t="s">
        <v>352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5539</v>
      </c>
      <c r="F8" s="16">
        <v>8544</v>
      </c>
      <c r="G8" s="16">
        <v>1839</v>
      </c>
    </row>
    <row r="9" spans="2:24" ht="15" customHeight="1" x14ac:dyDescent="0.15">
      <c r="B9" s="93"/>
      <c r="C9" s="91"/>
      <c r="D9" s="17">
        <v>100</v>
      </c>
      <c r="E9" s="18">
        <v>34.799999999999997</v>
      </c>
      <c r="F9" s="19">
        <v>53.7</v>
      </c>
      <c r="G9" s="19">
        <v>11.6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1538</v>
      </c>
      <c r="F10" s="23">
        <v>2775</v>
      </c>
      <c r="G10" s="23">
        <v>632</v>
      </c>
    </row>
    <row r="11" spans="2:24" ht="15" customHeight="1" x14ac:dyDescent="0.15">
      <c r="B11" s="24"/>
      <c r="C11" s="89"/>
      <c r="D11" s="25">
        <v>100</v>
      </c>
      <c r="E11" s="26">
        <v>31.1</v>
      </c>
      <c r="F11" s="27">
        <v>56.1</v>
      </c>
      <c r="G11" s="27">
        <v>12.8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3975</v>
      </c>
      <c r="F12" s="16">
        <v>5680</v>
      </c>
      <c r="G12" s="16">
        <v>1187</v>
      </c>
    </row>
    <row r="13" spans="2:24" ht="15" customHeight="1" x14ac:dyDescent="0.15">
      <c r="B13" s="28"/>
      <c r="C13" s="91"/>
      <c r="D13" s="17">
        <v>100</v>
      </c>
      <c r="E13" s="18">
        <v>36.700000000000003</v>
      </c>
      <c r="F13" s="19">
        <v>52.4</v>
      </c>
      <c r="G13" s="19">
        <v>10.9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121</v>
      </c>
      <c r="F14" s="23">
        <v>199</v>
      </c>
      <c r="G14" s="23">
        <v>33</v>
      </c>
    </row>
    <row r="15" spans="2:24" ht="15" customHeight="1" x14ac:dyDescent="0.15">
      <c r="B15" s="24"/>
      <c r="C15" s="84"/>
      <c r="D15" s="25">
        <v>100</v>
      </c>
      <c r="E15" s="26">
        <v>34.299999999999997</v>
      </c>
      <c r="F15" s="27">
        <v>56.4</v>
      </c>
      <c r="G15" s="27">
        <v>9.3000000000000007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215</v>
      </c>
      <c r="F16" s="31">
        <v>332</v>
      </c>
      <c r="G16" s="31">
        <v>73</v>
      </c>
    </row>
    <row r="17" spans="2:7" ht="15" customHeight="1" x14ac:dyDescent="0.15">
      <c r="B17" s="24"/>
      <c r="C17" s="84"/>
      <c r="D17" s="25">
        <v>100</v>
      </c>
      <c r="E17" s="26">
        <v>34.700000000000003</v>
      </c>
      <c r="F17" s="27">
        <v>53.5</v>
      </c>
      <c r="G17" s="27">
        <v>11.8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336</v>
      </c>
      <c r="F18" s="16">
        <v>458</v>
      </c>
      <c r="G18" s="16">
        <v>128</v>
      </c>
    </row>
    <row r="19" spans="2:7" ht="15" customHeight="1" x14ac:dyDescent="0.15">
      <c r="B19" s="24"/>
      <c r="C19" s="84"/>
      <c r="D19" s="25">
        <v>100</v>
      </c>
      <c r="E19" s="26">
        <v>36.4</v>
      </c>
      <c r="F19" s="27">
        <v>49.7</v>
      </c>
      <c r="G19" s="27">
        <v>13.9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587</v>
      </c>
      <c r="F20" s="16">
        <v>827</v>
      </c>
      <c r="G20" s="16">
        <v>202</v>
      </c>
    </row>
    <row r="21" spans="2:7" ht="15" customHeight="1" x14ac:dyDescent="0.15">
      <c r="B21" s="24"/>
      <c r="C21" s="84"/>
      <c r="D21" s="25">
        <v>100</v>
      </c>
      <c r="E21" s="26">
        <v>36.299999999999997</v>
      </c>
      <c r="F21" s="27">
        <v>51.2</v>
      </c>
      <c r="G21" s="27">
        <v>12.5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1168</v>
      </c>
      <c r="F22" s="16">
        <v>1611</v>
      </c>
      <c r="G22" s="16">
        <v>361</v>
      </c>
    </row>
    <row r="23" spans="2:7" ht="15" customHeight="1" x14ac:dyDescent="0.15">
      <c r="B23" s="24"/>
      <c r="C23" s="84"/>
      <c r="D23" s="25">
        <v>100</v>
      </c>
      <c r="E23" s="26">
        <v>37.200000000000003</v>
      </c>
      <c r="F23" s="27">
        <v>51.3</v>
      </c>
      <c r="G23" s="27">
        <v>11.5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1640</v>
      </c>
      <c r="F24" s="16">
        <v>2370</v>
      </c>
      <c r="G24" s="16">
        <v>496</v>
      </c>
    </row>
    <row r="25" spans="2:7" ht="15" customHeight="1" x14ac:dyDescent="0.15">
      <c r="B25" s="24"/>
      <c r="C25" s="84"/>
      <c r="D25" s="25">
        <v>100</v>
      </c>
      <c r="E25" s="26">
        <v>36.4</v>
      </c>
      <c r="F25" s="27">
        <v>52.6</v>
      </c>
      <c r="G25" s="27">
        <v>11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1375</v>
      </c>
      <c r="F26" s="16">
        <v>2544</v>
      </c>
      <c r="G26" s="16">
        <v>519</v>
      </c>
    </row>
    <row r="27" spans="2:7" ht="15" customHeight="1" x14ac:dyDescent="0.15">
      <c r="B27" s="28"/>
      <c r="C27" s="85"/>
      <c r="D27" s="17">
        <v>100</v>
      </c>
      <c r="E27" s="18">
        <v>31</v>
      </c>
      <c r="F27" s="19">
        <v>57.3</v>
      </c>
      <c r="G27" s="19">
        <v>11.7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2255</v>
      </c>
      <c r="F28" s="16">
        <v>2885</v>
      </c>
      <c r="G28" s="16">
        <v>526</v>
      </c>
    </row>
    <row r="29" spans="2:7" ht="15" customHeight="1" x14ac:dyDescent="0.15">
      <c r="B29" s="24"/>
      <c r="C29" s="84"/>
      <c r="D29" s="25">
        <v>100</v>
      </c>
      <c r="E29" s="26">
        <v>39.799999999999997</v>
      </c>
      <c r="F29" s="27">
        <v>50.9</v>
      </c>
      <c r="G29" s="27">
        <v>9.3000000000000007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1402</v>
      </c>
      <c r="F30" s="16">
        <v>2051</v>
      </c>
      <c r="G30" s="16">
        <v>471</v>
      </c>
    </row>
    <row r="31" spans="2:7" ht="15" customHeight="1" x14ac:dyDescent="0.15">
      <c r="B31" s="24"/>
      <c r="C31" s="84"/>
      <c r="D31" s="25">
        <v>100</v>
      </c>
      <c r="E31" s="26">
        <v>35.700000000000003</v>
      </c>
      <c r="F31" s="27">
        <v>52.3</v>
      </c>
      <c r="G31" s="27">
        <v>12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111</v>
      </c>
      <c r="F32" s="31">
        <v>152</v>
      </c>
      <c r="G32" s="31">
        <v>43</v>
      </c>
    </row>
    <row r="33" spans="2:7" ht="15" customHeight="1" x14ac:dyDescent="0.15">
      <c r="B33" s="24"/>
      <c r="C33" s="84"/>
      <c r="D33" s="25">
        <v>100</v>
      </c>
      <c r="E33" s="26">
        <v>36.299999999999997</v>
      </c>
      <c r="F33" s="27">
        <v>49.7</v>
      </c>
      <c r="G33" s="27">
        <v>14.1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937</v>
      </c>
      <c r="F34" s="16">
        <v>1819</v>
      </c>
      <c r="G34" s="16">
        <v>286</v>
      </c>
    </row>
    <row r="35" spans="2:7" ht="15" customHeight="1" x14ac:dyDescent="0.15">
      <c r="B35" s="24"/>
      <c r="C35" s="84"/>
      <c r="D35" s="25">
        <v>100</v>
      </c>
      <c r="E35" s="26">
        <v>30.8</v>
      </c>
      <c r="F35" s="27">
        <v>59.8</v>
      </c>
      <c r="G35" s="27">
        <v>9.4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719</v>
      </c>
      <c r="F36" s="16">
        <v>1468</v>
      </c>
      <c r="G36" s="16">
        <v>222</v>
      </c>
    </row>
    <row r="37" spans="2:7" ht="15" customHeight="1" x14ac:dyDescent="0.15">
      <c r="B37" s="33"/>
      <c r="C37" s="82"/>
      <c r="D37" s="34">
        <v>100</v>
      </c>
      <c r="E37" s="35">
        <v>29.8</v>
      </c>
      <c r="F37" s="36">
        <v>60.9</v>
      </c>
      <c r="G37" s="36">
        <v>9.1999999999999993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665</v>
      </c>
      <c r="F38" s="23">
        <v>451</v>
      </c>
      <c r="G38" s="23">
        <v>142</v>
      </c>
    </row>
    <row r="39" spans="2:7" ht="15" customHeight="1" x14ac:dyDescent="0.15">
      <c r="B39" s="24"/>
      <c r="C39" s="89"/>
      <c r="D39" s="25">
        <v>100</v>
      </c>
      <c r="E39" s="26">
        <v>52.9</v>
      </c>
      <c r="F39" s="27">
        <v>35.9</v>
      </c>
      <c r="G39" s="27">
        <v>11.3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504</v>
      </c>
      <c r="F40" s="16">
        <v>645</v>
      </c>
      <c r="G40" s="16">
        <v>210</v>
      </c>
    </row>
    <row r="41" spans="2:7" ht="15" customHeight="1" x14ac:dyDescent="0.15">
      <c r="B41" s="24"/>
      <c r="C41" s="89"/>
      <c r="D41" s="25">
        <v>100</v>
      </c>
      <c r="E41" s="26">
        <v>37.1</v>
      </c>
      <c r="F41" s="27">
        <v>47.5</v>
      </c>
      <c r="G41" s="27">
        <v>15.5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4216</v>
      </c>
      <c r="F42" s="16">
        <v>7250</v>
      </c>
      <c r="G42" s="16">
        <v>1170</v>
      </c>
    </row>
    <row r="43" spans="2:7" ht="15" customHeight="1" x14ac:dyDescent="0.15">
      <c r="B43" s="28"/>
      <c r="C43" s="91"/>
      <c r="D43" s="17">
        <v>100</v>
      </c>
      <c r="E43" s="18">
        <v>33.4</v>
      </c>
      <c r="F43" s="19">
        <v>57.4</v>
      </c>
      <c r="G43" s="19">
        <v>9.3000000000000007</v>
      </c>
    </row>
    <row r="44" spans="2:7" ht="15" customHeight="1" x14ac:dyDescent="0.15">
      <c r="B44" s="20" t="s">
        <v>70</v>
      </c>
      <c r="C44" s="88" t="s">
        <v>507</v>
      </c>
      <c r="D44" s="21">
        <v>567</v>
      </c>
      <c r="E44" s="22">
        <v>303</v>
      </c>
      <c r="F44" s="23">
        <v>225</v>
      </c>
      <c r="G44" s="23">
        <v>39</v>
      </c>
    </row>
    <row r="45" spans="2:7" ht="15" customHeight="1" x14ac:dyDescent="0.15">
      <c r="B45" s="24"/>
      <c r="C45" s="89"/>
      <c r="D45" s="25">
        <v>100</v>
      </c>
      <c r="E45" s="26">
        <v>53.4</v>
      </c>
      <c r="F45" s="27">
        <v>39.700000000000003</v>
      </c>
      <c r="G45" s="27">
        <v>6.9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3280</v>
      </c>
      <c r="F46" s="16">
        <v>4246</v>
      </c>
      <c r="G46" s="16">
        <v>754</v>
      </c>
    </row>
    <row r="47" spans="2:7" ht="15" customHeight="1" x14ac:dyDescent="0.15">
      <c r="B47" s="24"/>
      <c r="C47" s="89"/>
      <c r="D47" s="25">
        <v>100</v>
      </c>
      <c r="E47" s="26">
        <v>39.6</v>
      </c>
      <c r="F47" s="27">
        <v>51.3</v>
      </c>
      <c r="G47" s="27">
        <v>9.1</v>
      </c>
    </row>
    <row r="48" spans="2:7" ht="15" customHeight="1" x14ac:dyDescent="0.15">
      <c r="B48" s="24"/>
      <c r="C48" s="86" t="s">
        <v>551</v>
      </c>
      <c r="D48" s="14">
        <v>4863</v>
      </c>
      <c r="E48" s="15">
        <v>1505</v>
      </c>
      <c r="F48" s="16">
        <v>2891</v>
      </c>
      <c r="G48" s="16">
        <v>467</v>
      </c>
    </row>
    <row r="49" spans="2:7" ht="15" customHeight="1" x14ac:dyDescent="0.15">
      <c r="B49" s="24"/>
      <c r="C49" s="89"/>
      <c r="D49" s="25">
        <v>100</v>
      </c>
      <c r="E49" s="26">
        <v>30.9</v>
      </c>
      <c r="F49" s="27">
        <v>59.4</v>
      </c>
      <c r="G49" s="27">
        <v>9.6</v>
      </c>
    </row>
    <row r="50" spans="2:7" ht="15" customHeight="1" x14ac:dyDescent="0.15">
      <c r="B50" s="24"/>
      <c r="C50" s="86" t="s">
        <v>429</v>
      </c>
      <c r="D50" s="14">
        <v>1583</v>
      </c>
      <c r="E50" s="15">
        <v>360</v>
      </c>
      <c r="F50" s="16">
        <v>1036</v>
      </c>
      <c r="G50" s="16">
        <v>187</v>
      </c>
    </row>
    <row r="51" spans="2:7" ht="15" customHeight="1" x14ac:dyDescent="0.15">
      <c r="B51" s="28"/>
      <c r="C51" s="91"/>
      <c r="D51" s="17">
        <v>100</v>
      </c>
      <c r="E51" s="18">
        <v>22.7</v>
      </c>
      <c r="F51" s="19">
        <v>65.400000000000006</v>
      </c>
      <c r="G51" s="19">
        <v>11.8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1157</v>
      </c>
      <c r="F52" s="23">
        <v>1450</v>
      </c>
      <c r="G52" s="23">
        <v>374</v>
      </c>
    </row>
    <row r="53" spans="2:7" ht="15" customHeight="1" x14ac:dyDescent="0.15">
      <c r="B53" s="24"/>
      <c r="C53" s="84"/>
      <c r="D53" s="25">
        <v>100</v>
      </c>
      <c r="E53" s="26">
        <v>38.799999999999997</v>
      </c>
      <c r="F53" s="27">
        <v>48.6</v>
      </c>
      <c r="G53" s="27">
        <v>12.5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627</v>
      </c>
      <c r="F54" s="31">
        <v>855</v>
      </c>
      <c r="G54" s="31">
        <v>464</v>
      </c>
    </row>
    <row r="55" spans="2:7" ht="15" customHeight="1" x14ac:dyDescent="0.15">
      <c r="B55" s="24"/>
      <c r="C55" s="84"/>
      <c r="D55" s="25">
        <v>100</v>
      </c>
      <c r="E55" s="26">
        <v>32.200000000000003</v>
      </c>
      <c r="F55" s="27">
        <v>43.9</v>
      </c>
      <c r="G55" s="27">
        <v>23.8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283</v>
      </c>
      <c r="F56" s="16">
        <v>513</v>
      </c>
      <c r="G56" s="16">
        <v>58</v>
      </c>
    </row>
    <row r="57" spans="2:7" ht="15" customHeight="1" x14ac:dyDescent="0.15">
      <c r="B57" s="24"/>
      <c r="C57" s="84"/>
      <c r="D57" s="25">
        <v>100</v>
      </c>
      <c r="E57" s="26">
        <v>33.1</v>
      </c>
      <c r="F57" s="27">
        <v>60.1</v>
      </c>
      <c r="G57" s="27">
        <v>6.8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506</v>
      </c>
      <c r="F58" s="16">
        <v>685</v>
      </c>
      <c r="G58" s="16">
        <v>120</v>
      </c>
    </row>
    <row r="59" spans="2:7" ht="15" customHeight="1" x14ac:dyDescent="0.15">
      <c r="B59" s="24"/>
      <c r="C59" s="84"/>
      <c r="D59" s="25">
        <v>100</v>
      </c>
      <c r="E59" s="26">
        <v>38.6</v>
      </c>
      <c r="F59" s="27">
        <v>52.3</v>
      </c>
      <c r="G59" s="27">
        <v>9.1999999999999993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609</v>
      </c>
      <c r="F60" s="16">
        <v>923</v>
      </c>
      <c r="G60" s="16">
        <v>251</v>
      </c>
    </row>
    <row r="61" spans="2:7" ht="15" customHeight="1" x14ac:dyDescent="0.15">
      <c r="B61" s="24"/>
      <c r="C61" s="84"/>
      <c r="D61" s="25">
        <v>100</v>
      </c>
      <c r="E61" s="26">
        <v>34.200000000000003</v>
      </c>
      <c r="F61" s="27">
        <v>51.8</v>
      </c>
      <c r="G61" s="27">
        <v>14.1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438</v>
      </c>
      <c r="F62" s="16">
        <v>703</v>
      </c>
      <c r="G62" s="16">
        <v>93</v>
      </c>
    </row>
    <row r="63" spans="2:7" ht="15" customHeight="1" x14ac:dyDescent="0.15">
      <c r="B63" s="24"/>
      <c r="C63" s="84"/>
      <c r="D63" s="25">
        <v>100</v>
      </c>
      <c r="E63" s="26">
        <v>35.5</v>
      </c>
      <c r="F63" s="27">
        <v>57</v>
      </c>
      <c r="G63" s="27">
        <v>7.5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733</v>
      </c>
      <c r="F64" s="16">
        <v>1322</v>
      </c>
      <c r="G64" s="16">
        <v>198</v>
      </c>
    </row>
    <row r="65" spans="2:7" ht="15" customHeight="1" x14ac:dyDescent="0.15">
      <c r="B65" s="24"/>
      <c r="C65" s="84"/>
      <c r="D65" s="25">
        <v>100</v>
      </c>
      <c r="E65" s="26">
        <v>32.5</v>
      </c>
      <c r="F65" s="27">
        <v>58.7</v>
      </c>
      <c r="G65" s="27">
        <v>8.8000000000000007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358</v>
      </c>
      <c r="F66" s="16">
        <v>740</v>
      </c>
      <c r="G66" s="16">
        <v>111</v>
      </c>
    </row>
    <row r="67" spans="2:7" ht="15" customHeight="1" x14ac:dyDescent="0.15">
      <c r="B67" s="24"/>
      <c r="C67" s="84"/>
      <c r="D67" s="25">
        <v>100</v>
      </c>
      <c r="E67" s="26">
        <v>29.6</v>
      </c>
      <c r="F67" s="27">
        <v>61.2</v>
      </c>
      <c r="G67" s="27">
        <v>9.1999999999999993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828</v>
      </c>
      <c r="F68" s="16">
        <v>1353</v>
      </c>
      <c r="G68" s="16">
        <v>170</v>
      </c>
    </row>
    <row r="69" spans="2:7" ht="15" customHeight="1" x14ac:dyDescent="0.15">
      <c r="B69" s="28"/>
      <c r="C69" s="85"/>
      <c r="D69" s="17">
        <v>100</v>
      </c>
      <c r="E69" s="18">
        <v>35.200000000000003</v>
      </c>
      <c r="F69" s="19">
        <v>57.5</v>
      </c>
      <c r="G69" s="19">
        <v>7.2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1351</v>
      </c>
      <c r="F70" s="23">
        <v>1090</v>
      </c>
      <c r="G70" s="23">
        <v>309</v>
      </c>
    </row>
    <row r="71" spans="2:7" ht="15" customHeight="1" x14ac:dyDescent="0.15">
      <c r="B71" s="24"/>
      <c r="C71" s="89"/>
      <c r="D71" s="25">
        <v>100</v>
      </c>
      <c r="E71" s="26">
        <v>49.1</v>
      </c>
      <c r="F71" s="27">
        <v>39.6</v>
      </c>
      <c r="G71" s="27">
        <v>11.2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1346</v>
      </c>
      <c r="F72" s="16">
        <v>1314</v>
      </c>
      <c r="G72" s="16">
        <v>340</v>
      </c>
    </row>
    <row r="73" spans="2:7" ht="15" customHeight="1" x14ac:dyDescent="0.15">
      <c r="B73" s="24"/>
      <c r="C73" s="89"/>
      <c r="D73" s="25">
        <v>100</v>
      </c>
      <c r="E73" s="26">
        <v>44.9</v>
      </c>
      <c r="F73" s="27">
        <v>43.8</v>
      </c>
      <c r="G73" s="27">
        <v>11.3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1224</v>
      </c>
      <c r="F74" s="16">
        <v>2239</v>
      </c>
      <c r="G74" s="16">
        <v>378</v>
      </c>
    </row>
    <row r="75" spans="2:7" ht="15" customHeight="1" x14ac:dyDescent="0.15">
      <c r="B75" s="24"/>
      <c r="C75" s="89"/>
      <c r="D75" s="25">
        <v>100</v>
      </c>
      <c r="E75" s="26">
        <v>31.9</v>
      </c>
      <c r="F75" s="27">
        <v>58.3</v>
      </c>
      <c r="G75" s="27">
        <v>9.8000000000000007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840</v>
      </c>
      <c r="F76" s="16">
        <v>1691</v>
      </c>
      <c r="G76" s="16">
        <v>286</v>
      </c>
    </row>
    <row r="77" spans="2:7" ht="15" customHeight="1" x14ac:dyDescent="0.15">
      <c r="B77" s="24"/>
      <c r="C77" s="89"/>
      <c r="D77" s="25">
        <v>100</v>
      </c>
      <c r="E77" s="26">
        <v>29.8</v>
      </c>
      <c r="F77" s="27">
        <v>60</v>
      </c>
      <c r="G77" s="27">
        <v>10.199999999999999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407</v>
      </c>
      <c r="F78" s="16">
        <v>1013</v>
      </c>
      <c r="G78" s="16">
        <v>203</v>
      </c>
    </row>
    <row r="79" spans="2:7" ht="15" customHeight="1" x14ac:dyDescent="0.15">
      <c r="B79" s="24"/>
      <c r="C79" s="89"/>
      <c r="D79" s="25">
        <v>100</v>
      </c>
      <c r="E79" s="26">
        <v>25.1</v>
      </c>
      <c r="F79" s="27">
        <v>62.4</v>
      </c>
      <c r="G79" s="27">
        <v>12.5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172</v>
      </c>
      <c r="F80" s="16">
        <v>682</v>
      </c>
      <c r="G80" s="16">
        <v>154</v>
      </c>
    </row>
    <row r="81" spans="2:7" ht="15" customHeight="1" x14ac:dyDescent="0.15">
      <c r="B81" s="24"/>
      <c r="C81" s="89"/>
      <c r="D81" s="25">
        <v>100</v>
      </c>
      <c r="E81" s="26">
        <v>17.100000000000001</v>
      </c>
      <c r="F81" s="27">
        <v>67.7</v>
      </c>
      <c r="G81" s="27">
        <v>15.3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91</v>
      </c>
      <c r="F82" s="16">
        <v>382</v>
      </c>
      <c r="G82" s="16">
        <v>129</v>
      </c>
    </row>
    <row r="83" spans="2:7" ht="15" customHeight="1" x14ac:dyDescent="0.15">
      <c r="B83" s="24"/>
      <c r="C83" s="86"/>
      <c r="D83" s="34">
        <v>100</v>
      </c>
      <c r="E83" s="35">
        <v>15.1</v>
      </c>
      <c r="F83" s="36">
        <v>63.5</v>
      </c>
      <c r="G83" s="36">
        <v>21.4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1553</v>
      </c>
      <c r="F84" s="23">
        <v>1498</v>
      </c>
      <c r="G84" s="23">
        <v>376</v>
      </c>
    </row>
    <row r="85" spans="2:7" ht="15" customHeight="1" x14ac:dyDescent="0.15">
      <c r="B85" s="24" t="s">
        <v>107</v>
      </c>
      <c r="C85" s="84"/>
      <c r="D85" s="25">
        <v>100</v>
      </c>
      <c r="E85" s="26">
        <v>45.3</v>
      </c>
      <c r="F85" s="27">
        <v>43.7</v>
      </c>
      <c r="G85" s="27">
        <v>11</v>
      </c>
    </row>
    <row r="86" spans="2:7" ht="15" customHeight="1" x14ac:dyDescent="0.15">
      <c r="B86" s="24" t="s">
        <v>462</v>
      </c>
      <c r="C86" s="82" t="s">
        <v>463</v>
      </c>
      <c r="D86" s="14">
        <v>3344</v>
      </c>
      <c r="E86" s="15">
        <v>1417</v>
      </c>
      <c r="F86" s="16">
        <v>1569</v>
      </c>
      <c r="G86" s="16">
        <v>358</v>
      </c>
    </row>
    <row r="87" spans="2:7" ht="15" customHeight="1" x14ac:dyDescent="0.15">
      <c r="B87" s="24"/>
      <c r="C87" s="84"/>
      <c r="D87" s="25">
        <v>100</v>
      </c>
      <c r="E87" s="26">
        <v>42.4</v>
      </c>
      <c r="F87" s="27">
        <v>46.9</v>
      </c>
      <c r="G87" s="27">
        <v>10.7</v>
      </c>
    </row>
    <row r="88" spans="2:7" ht="15" customHeight="1" x14ac:dyDescent="0.15">
      <c r="B88" s="24"/>
      <c r="C88" s="83" t="s">
        <v>539</v>
      </c>
      <c r="D88" s="29">
        <v>2063</v>
      </c>
      <c r="E88" s="30">
        <v>662</v>
      </c>
      <c r="F88" s="31">
        <v>1206</v>
      </c>
      <c r="G88" s="31">
        <v>195</v>
      </c>
    </row>
    <row r="89" spans="2:7" ht="15" customHeight="1" x14ac:dyDescent="0.15">
      <c r="B89" s="24"/>
      <c r="C89" s="84"/>
      <c r="D89" s="25">
        <v>100</v>
      </c>
      <c r="E89" s="26">
        <v>32.1</v>
      </c>
      <c r="F89" s="27">
        <v>58.5</v>
      </c>
      <c r="G89" s="27">
        <v>9.5</v>
      </c>
    </row>
    <row r="90" spans="2:7" ht="15" customHeight="1" x14ac:dyDescent="0.15">
      <c r="B90" s="24"/>
      <c r="C90" s="82" t="s">
        <v>527</v>
      </c>
      <c r="D90" s="14">
        <v>3201</v>
      </c>
      <c r="E90" s="15">
        <v>927</v>
      </c>
      <c r="F90" s="16">
        <v>1981</v>
      </c>
      <c r="G90" s="16">
        <v>293</v>
      </c>
    </row>
    <row r="91" spans="2:7" ht="15" customHeight="1" x14ac:dyDescent="0.15">
      <c r="B91" s="24"/>
      <c r="C91" s="84"/>
      <c r="D91" s="25">
        <v>100</v>
      </c>
      <c r="E91" s="26">
        <v>29</v>
      </c>
      <c r="F91" s="27">
        <v>61.9</v>
      </c>
      <c r="G91" s="27">
        <v>9.1999999999999993</v>
      </c>
    </row>
    <row r="92" spans="2:7" ht="15" customHeight="1" x14ac:dyDescent="0.15">
      <c r="B92" s="24"/>
      <c r="C92" s="82" t="s">
        <v>488</v>
      </c>
      <c r="D92" s="14">
        <v>1503</v>
      </c>
      <c r="E92" s="15">
        <v>286</v>
      </c>
      <c r="F92" s="16">
        <v>1032</v>
      </c>
      <c r="G92" s="16">
        <v>185</v>
      </c>
    </row>
    <row r="93" spans="2:7" ht="15" customHeight="1" x14ac:dyDescent="0.15">
      <c r="B93" s="24"/>
      <c r="C93" s="84"/>
      <c r="D93" s="25">
        <v>100</v>
      </c>
      <c r="E93" s="26">
        <v>19</v>
      </c>
      <c r="F93" s="27">
        <v>68.7</v>
      </c>
      <c r="G93" s="27">
        <v>12.3</v>
      </c>
    </row>
    <row r="94" spans="2:7" ht="15" customHeight="1" x14ac:dyDescent="0.15">
      <c r="B94" s="24"/>
      <c r="C94" s="82" t="s">
        <v>108</v>
      </c>
      <c r="D94" s="14">
        <v>330</v>
      </c>
      <c r="E94" s="15">
        <v>56</v>
      </c>
      <c r="F94" s="16">
        <v>227</v>
      </c>
      <c r="G94" s="16">
        <v>47</v>
      </c>
    </row>
    <row r="95" spans="2:7" ht="15" customHeight="1" x14ac:dyDescent="0.15">
      <c r="B95" s="24"/>
      <c r="C95" s="82"/>
      <c r="D95" s="34">
        <v>100</v>
      </c>
      <c r="E95" s="35">
        <v>17</v>
      </c>
      <c r="F95" s="36">
        <v>68.8</v>
      </c>
      <c r="G95" s="36">
        <v>14.2</v>
      </c>
    </row>
    <row r="96" spans="2:7" ht="15" customHeight="1" x14ac:dyDescent="0.15">
      <c r="B96" s="24"/>
      <c r="C96" s="83" t="s">
        <v>479</v>
      </c>
      <c r="D96" s="29">
        <v>359</v>
      </c>
      <c r="E96" s="30">
        <v>30</v>
      </c>
      <c r="F96" s="31">
        <v>266</v>
      </c>
      <c r="G96" s="31">
        <v>63</v>
      </c>
    </row>
    <row r="97" spans="2:7" ht="15" customHeight="1" x14ac:dyDescent="0.15">
      <c r="B97" s="24"/>
      <c r="C97" s="84"/>
      <c r="D97" s="25">
        <v>100</v>
      </c>
      <c r="E97" s="26">
        <v>8.4</v>
      </c>
      <c r="F97" s="27">
        <v>74.099999999999994</v>
      </c>
      <c r="G97" s="27">
        <v>17.5</v>
      </c>
    </row>
    <row r="98" spans="2:7" ht="15" customHeight="1" x14ac:dyDescent="0.15">
      <c r="B98" s="24"/>
      <c r="C98" s="82" t="s">
        <v>544</v>
      </c>
      <c r="D98" s="14">
        <v>47</v>
      </c>
      <c r="E98" s="15">
        <v>6</v>
      </c>
      <c r="F98" s="16">
        <v>30</v>
      </c>
      <c r="G98" s="16">
        <v>11</v>
      </c>
    </row>
    <row r="99" spans="2:7" ht="15" customHeight="1" x14ac:dyDescent="0.15">
      <c r="B99" s="24"/>
      <c r="C99" s="84"/>
      <c r="D99" s="25">
        <v>100</v>
      </c>
      <c r="E99" s="26">
        <v>12.8</v>
      </c>
      <c r="F99" s="27">
        <v>63.8</v>
      </c>
      <c r="G99" s="27">
        <v>23.4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21</v>
      </c>
      <c r="F100" s="16">
        <v>30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40.4</v>
      </c>
      <c r="F101" s="19">
        <v>57.7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3195" priority="1740" rank="1"/>
  </conditionalFormatting>
  <conditionalFormatting sqref="E11:G11">
    <cfRule type="top10" dxfId="3194" priority="1741" rank="1"/>
  </conditionalFormatting>
  <conditionalFormatting sqref="E13:G13">
    <cfRule type="top10" dxfId="3193" priority="1742" rank="1"/>
  </conditionalFormatting>
  <conditionalFormatting sqref="E15:G15">
    <cfRule type="top10" dxfId="3192" priority="1743" rank="1"/>
  </conditionalFormatting>
  <conditionalFormatting sqref="E17:G17">
    <cfRule type="top10" dxfId="3191" priority="1744" rank="1"/>
  </conditionalFormatting>
  <conditionalFormatting sqref="E19:G19">
    <cfRule type="top10" dxfId="3190" priority="1745" rank="1"/>
  </conditionalFormatting>
  <conditionalFormatting sqref="E21:G21">
    <cfRule type="top10" dxfId="3189" priority="1746" rank="1"/>
  </conditionalFormatting>
  <conditionalFormatting sqref="E23:G23">
    <cfRule type="top10" dxfId="3188" priority="1747" rank="1"/>
  </conditionalFormatting>
  <conditionalFormatting sqref="E25:G25">
    <cfRule type="top10" dxfId="3187" priority="1748" rank="1"/>
  </conditionalFormatting>
  <conditionalFormatting sqref="E27:G27">
    <cfRule type="top10" dxfId="3186" priority="1749" rank="1"/>
  </conditionalFormatting>
  <conditionalFormatting sqref="E29:G29">
    <cfRule type="top10" dxfId="3185" priority="1750" rank="1"/>
  </conditionalFormatting>
  <conditionalFormatting sqref="E31:G31">
    <cfRule type="top10" dxfId="3184" priority="1751" rank="1"/>
  </conditionalFormatting>
  <conditionalFormatting sqref="E33:G33">
    <cfRule type="top10" dxfId="3183" priority="1752" rank="1"/>
  </conditionalFormatting>
  <conditionalFormatting sqref="E35:G35">
    <cfRule type="top10" dxfId="3182" priority="1753" rank="1"/>
  </conditionalFormatting>
  <conditionalFormatting sqref="E37:G37">
    <cfRule type="top10" dxfId="3181" priority="1754" rank="1"/>
  </conditionalFormatting>
  <conditionalFormatting sqref="E39:G39">
    <cfRule type="top10" dxfId="3180" priority="1755" rank="1"/>
  </conditionalFormatting>
  <conditionalFormatting sqref="E41:G41">
    <cfRule type="top10" dxfId="3179" priority="1756" rank="1"/>
  </conditionalFormatting>
  <conditionalFormatting sqref="E43:G43">
    <cfRule type="top10" dxfId="3178" priority="1757" rank="1"/>
  </conditionalFormatting>
  <conditionalFormatting sqref="E45:G45">
    <cfRule type="top10" dxfId="3177" priority="1758" rank="1"/>
  </conditionalFormatting>
  <conditionalFormatting sqref="E47:G47">
    <cfRule type="top10" dxfId="3176" priority="1759" rank="1"/>
  </conditionalFormatting>
  <conditionalFormatting sqref="E49:G49">
    <cfRule type="top10" dxfId="3175" priority="1760" rank="1"/>
  </conditionalFormatting>
  <conditionalFormatting sqref="E51:G51">
    <cfRule type="top10" dxfId="3174" priority="1761" rank="1"/>
  </conditionalFormatting>
  <conditionalFormatting sqref="E53:G53">
    <cfRule type="top10" dxfId="3173" priority="1762" rank="1"/>
  </conditionalFormatting>
  <conditionalFormatting sqref="E55:G55">
    <cfRule type="top10" dxfId="3172" priority="1763" rank="1"/>
  </conditionalFormatting>
  <conditionalFormatting sqref="E57:G57">
    <cfRule type="top10" dxfId="3171" priority="1764" rank="1"/>
  </conditionalFormatting>
  <conditionalFormatting sqref="E59:G59">
    <cfRule type="top10" dxfId="3170" priority="1765" rank="1"/>
  </conditionalFormatting>
  <conditionalFormatting sqref="E61:G61">
    <cfRule type="top10" dxfId="3169" priority="1766" rank="1"/>
  </conditionalFormatting>
  <conditionalFormatting sqref="E63:G63">
    <cfRule type="top10" dxfId="3168" priority="1767" rank="1"/>
  </conditionalFormatting>
  <conditionalFormatting sqref="E65:G65">
    <cfRule type="top10" dxfId="3167" priority="1768" rank="1"/>
  </conditionalFormatting>
  <conditionalFormatting sqref="E67:G67">
    <cfRule type="top10" dxfId="3166" priority="1769" rank="1"/>
  </conditionalFormatting>
  <conditionalFormatting sqref="E69:G69">
    <cfRule type="top10" dxfId="3165" priority="1770" rank="1"/>
  </conditionalFormatting>
  <conditionalFormatting sqref="E71:G71">
    <cfRule type="top10" dxfId="3164" priority="1771" rank="1"/>
  </conditionalFormatting>
  <conditionalFormatting sqref="E73:G73">
    <cfRule type="top10" dxfId="3163" priority="1772" rank="1"/>
  </conditionalFormatting>
  <conditionalFormatting sqref="E75:G75">
    <cfRule type="top10" dxfId="3162" priority="1773" rank="1"/>
  </conditionalFormatting>
  <conditionalFormatting sqref="E77:G77">
    <cfRule type="top10" dxfId="3161" priority="1774" rank="1"/>
  </conditionalFormatting>
  <conditionalFormatting sqref="E79:G79">
    <cfRule type="top10" dxfId="3160" priority="1775" rank="1"/>
  </conditionalFormatting>
  <conditionalFormatting sqref="E81:G81">
    <cfRule type="top10" dxfId="3159" priority="1776" rank="1"/>
  </conditionalFormatting>
  <conditionalFormatting sqref="E83:G83">
    <cfRule type="top10" dxfId="3158" priority="1777" rank="1"/>
  </conditionalFormatting>
  <conditionalFormatting sqref="E85:G85">
    <cfRule type="top10" dxfId="3157" priority="1778" rank="1"/>
  </conditionalFormatting>
  <conditionalFormatting sqref="E87:G87">
    <cfRule type="top10" dxfId="3156" priority="1779" rank="1"/>
  </conditionalFormatting>
  <conditionalFormatting sqref="E89:G89">
    <cfRule type="top10" dxfId="3155" priority="1780" rank="1"/>
  </conditionalFormatting>
  <conditionalFormatting sqref="E91:G91">
    <cfRule type="top10" dxfId="3154" priority="1781" rank="1"/>
  </conditionalFormatting>
  <conditionalFormatting sqref="E93:G93">
    <cfRule type="top10" dxfId="3153" priority="1782" rank="1"/>
  </conditionalFormatting>
  <conditionalFormatting sqref="E95:G95">
    <cfRule type="top10" dxfId="3152" priority="1783" rank="1"/>
  </conditionalFormatting>
  <conditionalFormatting sqref="E97:G97">
    <cfRule type="top10" dxfId="3151" priority="1784" rank="1"/>
  </conditionalFormatting>
  <conditionalFormatting sqref="E99:G99">
    <cfRule type="top10" dxfId="3150" priority="1785" rank="1"/>
  </conditionalFormatting>
  <conditionalFormatting sqref="E101:G101">
    <cfRule type="top10" dxfId="3149" priority="178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781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32</v>
      </c>
      <c r="F8" s="16">
        <v>87</v>
      </c>
      <c r="G8" s="16">
        <v>55</v>
      </c>
      <c r="H8" s="16">
        <v>73</v>
      </c>
      <c r="I8" s="16">
        <v>139</v>
      </c>
      <c r="J8" s="16">
        <v>12677</v>
      </c>
      <c r="K8" s="16">
        <v>2859</v>
      </c>
    </row>
    <row r="9" spans="2:24" ht="15" customHeight="1" x14ac:dyDescent="0.15">
      <c r="B9" s="93"/>
      <c r="C9" s="91"/>
      <c r="D9" s="17">
        <v>100</v>
      </c>
      <c r="E9" s="18">
        <v>0.2</v>
      </c>
      <c r="F9" s="19">
        <v>0.5</v>
      </c>
      <c r="G9" s="19">
        <v>0.3</v>
      </c>
      <c r="H9" s="19">
        <v>0.5</v>
      </c>
      <c r="I9" s="19">
        <v>0.9</v>
      </c>
      <c r="J9" s="19">
        <v>79.599999999999994</v>
      </c>
      <c r="K9" s="19">
        <v>18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12</v>
      </c>
      <c r="F10" s="23">
        <v>25</v>
      </c>
      <c r="G10" s="23">
        <v>19</v>
      </c>
      <c r="H10" s="23">
        <v>15</v>
      </c>
      <c r="I10" s="23">
        <v>48</v>
      </c>
      <c r="J10" s="23">
        <v>3935</v>
      </c>
      <c r="K10" s="23">
        <v>891</v>
      </c>
    </row>
    <row r="11" spans="2:24" ht="15" customHeight="1" x14ac:dyDescent="0.15">
      <c r="B11" s="24"/>
      <c r="C11" s="89"/>
      <c r="D11" s="25">
        <v>100</v>
      </c>
      <c r="E11" s="26">
        <v>0.2</v>
      </c>
      <c r="F11" s="27">
        <v>0.5</v>
      </c>
      <c r="G11" s="27">
        <v>0.4</v>
      </c>
      <c r="H11" s="27">
        <v>0.3</v>
      </c>
      <c r="I11" s="27">
        <v>1</v>
      </c>
      <c r="J11" s="27">
        <v>79.599999999999994</v>
      </c>
      <c r="K11" s="27">
        <v>18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20</v>
      </c>
      <c r="F12" s="16">
        <v>61</v>
      </c>
      <c r="G12" s="16">
        <v>36</v>
      </c>
      <c r="H12" s="16">
        <v>58</v>
      </c>
      <c r="I12" s="16">
        <v>91</v>
      </c>
      <c r="J12" s="16">
        <v>8639</v>
      </c>
      <c r="K12" s="16">
        <v>1937</v>
      </c>
    </row>
    <row r="13" spans="2:24" ht="15" customHeight="1" x14ac:dyDescent="0.15">
      <c r="B13" s="28"/>
      <c r="C13" s="91"/>
      <c r="D13" s="17">
        <v>100</v>
      </c>
      <c r="E13" s="18">
        <v>0.2</v>
      </c>
      <c r="F13" s="19">
        <v>0.6</v>
      </c>
      <c r="G13" s="19">
        <v>0.3</v>
      </c>
      <c r="H13" s="19">
        <v>0.5</v>
      </c>
      <c r="I13" s="19">
        <v>0.8</v>
      </c>
      <c r="J13" s="19">
        <v>79.7</v>
      </c>
      <c r="K13" s="19">
        <v>17.899999999999999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1</v>
      </c>
      <c r="G14" s="23">
        <v>1</v>
      </c>
      <c r="H14" s="23">
        <v>0</v>
      </c>
      <c r="I14" s="23">
        <v>5</v>
      </c>
      <c r="J14" s="23">
        <v>275</v>
      </c>
      <c r="K14" s="23">
        <v>71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0.3</v>
      </c>
      <c r="G15" s="27">
        <v>0.3</v>
      </c>
      <c r="H15" s="27">
        <v>0</v>
      </c>
      <c r="I15" s="27">
        <v>1.4</v>
      </c>
      <c r="J15" s="27">
        <v>77.900000000000006</v>
      </c>
      <c r="K15" s="27">
        <v>20.100000000000001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</v>
      </c>
      <c r="F16" s="31">
        <v>6</v>
      </c>
      <c r="G16" s="31">
        <v>3</v>
      </c>
      <c r="H16" s="31">
        <v>4</v>
      </c>
      <c r="I16" s="31">
        <v>5</v>
      </c>
      <c r="J16" s="31">
        <v>493</v>
      </c>
      <c r="K16" s="31">
        <v>108</v>
      </c>
    </row>
    <row r="17" spans="2:11" ht="15" customHeight="1" x14ac:dyDescent="0.15">
      <c r="B17" s="24"/>
      <c r="C17" s="84"/>
      <c r="D17" s="25">
        <v>100</v>
      </c>
      <c r="E17" s="26">
        <v>0.2</v>
      </c>
      <c r="F17" s="27">
        <v>1</v>
      </c>
      <c r="G17" s="27">
        <v>0.5</v>
      </c>
      <c r="H17" s="27">
        <v>0.6</v>
      </c>
      <c r="I17" s="27">
        <v>0.8</v>
      </c>
      <c r="J17" s="27">
        <v>79.5</v>
      </c>
      <c r="K17" s="27">
        <v>17.399999999999999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4</v>
      </c>
      <c r="F18" s="16">
        <v>6</v>
      </c>
      <c r="G18" s="16">
        <v>4</v>
      </c>
      <c r="H18" s="16">
        <v>4</v>
      </c>
      <c r="I18" s="16">
        <v>15</v>
      </c>
      <c r="J18" s="16">
        <v>721</v>
      </c>
      <c r="K18" s="16">
        <v>168</v>
      </c>
    </row>
    <row r="19" spans="2:11" ht="15" customHeight="1" x14ac:dyDescent="0.15">
      <c r="B19" s="24"/>
      <c r="C19" s="84"/>
      <c r="D19" s="25">
        <v>100</v>
      </c>
      <c r="E19" s="26">
        <v>0.4</v>
      </c>
      <c r="F19" s="27">
        <v>0.7</v>
      </c>
      <c r="G19" s="27">
        <v>0.4</v>
      </c>
      <c r="H19" s="27">
        <v>0.4</v>
      </c>
      <c r="I19" s="27">
        <v>1.6</v>
      </c>
      <c r="J19" s="27">
        <v>78.2</v>
      </c>
      <c r="K19" s="27">
        <v>18.2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2</v>
      </c>
      <c r="F20" s="16">
        <v>9</v>
      </c>
      <c r="G20" s="16">
        <v>3</v>
      </c>
      <c r="H20" s="16">
        <v>14</v>
      </c>
      <c r="I20" s="16">
        <v>19</v>
      </c>
      <c r="J20" s="16">
        <v>1245</v>
      </c>
      <c r="K20" s="16">
        <v>324</v>
      </c>
    </row>
    <row r="21" spans="2:11" ht="15" customHeight="1" x14ac:dyDescent="0.15">
      <c r="B21" s="24"/>
      <c r="C21" s="84"/>
      <c r="D21" s="25">
        <v>100</v>
      </c>
      <c r="E21" s="26">
        <v>0.1</v>
      </c>
      <c r="F21" s="27">
        <v>0.6</v>
      </c>
      <c r="G21" s="27">
        <v>0.2</v>
      </c>
      <c r="H21" s="27">
        <v>0.9</v>
      </c>
      <c r="I21" s="27">
        <v>1.2</v>
      </c>
      <c r="J21" s="27">
        <v>77</v>
      </c>
      <c r="K21" s="27">
        <v>20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9</v>
      </c>
      <c r="F22" s="16">
        <v>16</v>
      </c>
      <c r="G22" s="16">
        <v>15</v>
      </c>
      <c r="H22" s="16">
        <v>23</v>
      </c>
      <c r="I22" s="16">
        <v>33</v>
      </c>
      <c r="J22" s="16">
        <v>2419</v>
      </c>
      <c r="K22" s="16">
        <v>625</v>
      </c>
    </row>
    <row r="23" spans="2:11" ht="15" customHeight="1" x14ac:dyDescent="0.15">
      <c r="B23" s="24"/>
      <c r="C23" s="84"/>
      <c r="D23" s="25">
        <v>100</v>
      </c>
      <c r="E23" s="26">
        <v>0.3</v>
      </c>
      <c r="F23" s="27">
        <v>0.5</v>
      </c>
      <c r="G23" s="27">
        <v>0.5</v>
      </c>
      <c r="H23" s="27">
        <v>0.7</v>
      </c>
      <c r="I23" s="27">
        <v>1.1000000000000001</v>
      </c>
      <c r="J23" s="27">
        <v>77</v>
      </c>
      <c r="K23" s="27">
        <v>19.899999999999999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9</v>
      </c>
      <c r="F24" s="16">
        <v>23</v>
      </c>
      <c r="G24" s="16">
        <v>17</v>
      </c>
      <c r="H24" s="16">
        <v>16</v>
      </c>
      <c r="I24" s="16">
        <v>41</v>
      </c>
      <c r="J24" s="16">
        <v>3613</v>
      </c>
      <c r="K24" s="16">
        <v>787</v>
      </c>
    </row>
    <row r="25" spans="2:11" ht="15" customHeight="1" x14ac:dyDescent="0.15">
      <c r="B25" s="24"/>
      <c r="C25" s="84"/>
      <c r="D25" s="25">
        <v>100</v>
      </c>
      <c r="E25" s="26">
        <v>0.2</v>
      </c>
      <c r="F25" s="27">
        <v>0.5</v>
      </c>
      <c r="G25" s="27">
        <v>0.4</v>
      </c>
      <c r="H25" s="27">
        <v>0.4</v>
      </c>
      <c r="I25" s="27">
        <v>0.9</v>
      </c>
      <c r="J25" s="27">
        <v>80.2</v>
      </c>
      <c r="K25" s="27">
        <v>17.5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7</v>
      </c>
      <c r="F26" s="16">
        <v>25</v>
      </c>
      <c r="G26" s="16">
        <v>12</v>
      </c>
      <c r="H26" s="16">
        <v>12</v>
      </c>
      <c r="I26" s="16">
        <v>19</v>
      </c>
      <c r="J26" s="16">
        <v>3635</v>
      </c>
      <c r="K26" s="16">
        <v>728</v>
      </c>
    </row>
    <row r="27" spans="2:11" ht="15" customHeight="1" x14ac:dyDescent="0.15">
      <c r="B27" s="28"/>
      <c r="C27" s="85"/>
      <c r="D27" s="17">
        <v>100</v>
      </c>
      <c r="E27" s="18">
        <v>0.2</v>
      </c>
      <c r="F27" s="19">
        <v>0.6</v>
      </c>
      <c r="G27" s="19">
        <v>0.3</v>
      </c>
      <c r="H27" s="19">
        <v>0.3</v>
      </c>
      <c r="I27" s="19">
        <v>0.4</v>
      </c>
      <c r="J27" s="19">
        <v>81.900000000000006</v>
      </c>
      <c r="K27" s="19">
        <v>16.399999999999999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10</v>
      </c>
      <c r="F28" s="16">
        <v>29</v>
      </c>
      <c r="G28" s="16">
        <v>22</v>
      </c>
      <c r="H28" s="16">
        <v>35</v>
      </c>
      <c r="I28" s="16">
        <v>57</v>
      </c>
      <c r="J28" s="16">
        <v>4548</v>
      </c>
      <c r="K28" s="16">
        <v>965</v>
      </c>
    </row>
    <row r="29" spans="2:11" ht="15" customHeight="1" x14ac:dyDescent="0.15">
      <c r="B29" s="24"/>
      <c r="C29" s="84"/>
      <c r="D29" s="25">
        <v>100</v>
      </c>
      <c r="E29" s="26">
        <v>0.2</v>
      </c>
      <c r="F29" s="27">
        <v>0.5</v>
      </c>
      <c r="G29" s="27">
        <v>0.4</v>
      </c>
      <c r="H29" s="27">
        <v>0.6</v>
      </c>
      <c r="I29" s="27">
        <v>1</v>
      </c>
      <c r="J29" s="27">
        <v>80.3</v>
      </c>
      <c r="K29" s="27">
        <v>17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13</v>
      </c>
      <c r="F30" s="16">
        <v>25</v>
      </c>
      <c r="G30" s="16">
        <v>17</v>
      </c>
      <c r="H30" s="16">
        <v>20</v>
      </c>
      <c r="I30" s="16">
        <v>46</v>
      </c>
      <c r="J30" s="16">
        <v>3051</v>
      </c>
      <c r="K30" s="16">
        <v>752</v>
      </c>
    </row>
    <row r="31" spans="2:11" ht="15" customHeight="1" x14ac:dyDescent="0.15">
      <c r="B31" s="24"/>
      <c r="C31" s="84"/>
      <c r="D31" s="25">
        <v>100</v>
      </c>
      <c r="E31" s="26">
        <v>0.3</v>
      </c>
      <c r="F31" s="27">
        <v>0.6</v>
      </c>
      <c r="G31" s="27">
        <v>0.4</v>
      </c>
      <c r="H31" s="27">
        <v>0.5</v>
      </c>
      <c r="I31" s="27">
        <v>1.2</v>
      </c>
      <c r="J31" s="27">
        <v>77.8</v>
      </c>
      <c r="K31" s="27">
        <v>19.2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4</v>
      </c>
      <c r="G32" s="31">
        <v>4</v>
      </c>
      <c r="H32" s="31">
        <v>1</v>
      </c>
      <c r="I32" s="31">
        <v>3</v>
      </c>
      <c r="J32" s="31">
        <v>221</v>
      </c>
      <c r="K32" s="31">
        <v>73</v>
      </c>
    </row>
    <row r="33" spans="2:11" ht="15" customHeight="1" x14ac:dyDescent="0.15">
      <c r="B33" s="24"/>
      <c r="C33" s="84"/>
      <c r="D33" s="25">
        <v>100</v>
      </c>
      <c r="E33" s="26">
        <v>0</v>
      </c>
      <c r="F33" s="27">
        <v>1.3</v>
      </c>
      <c r="G33" s="27">
        <v>1.3</v>
      </c>
      <c r="H33" s="27">
        <v>0.3</v>
      </c>
      <c r="I33" s="27">
        <v>1</v>
      </c>
      <c r="J33" s="27">
        <v>72.2</v>
      </c>
      <c r="K33" s="27">
        <v>23.9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3</v>
      </c>
      <c r="F34" s="16">
        <v>13</v>
      </c>
      <c r="G34" s="16">
        <v>7</v>
      </c>
      <c r="H34" s="16">
        <v>6</v>
      </c>
      <c r="I34" s="16">
        <v>17</v>
      </c>
      <c r="J34" s="16">
        <v>2625</v>
      </c>
      <c r="K34" s="16">
        <v>371</v>
      </c>
    </row>
    <row r="35" spans="2:11" ht="15" customHeight="1" x14ac:dyDescent="0.15">
      <c r="B35" s="24"/>
      <c r="C35" s="84"/>
      <c r="D35" s="25">
        <v>100</v>
      </c>
      <c r="E35" s="26">
        <v>0.1</v>
      </c>
      <c r="F35" s="27">
        <v>0.4</v>
      </c>
      <c r="G35" s="27">
        <v>0.2</v>
      </c>
      <c r="H35" s="27">
        <v>0.2</v>
      </c>
      <c r="I35" s="27">
        <v>0.6</v>
      </c>
      <c r="J35" s="27">
        <v>86.3</v>
      </c>
      <c r="K35" s="27">
        <v>12.2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5</v>
      </c>
      <c r="F36" s="16">
        <v>9</v>
      </c>
      <c r="G36" s="16">
        <v>4</v>
      </c>
      <c r="H36" s="16">
        <v>10</v>
      </c>
      <c r="I36" s="16">
        <v>13</v>
      </c>
      <c r="J36" s="16">
        <v>2035</v>
      </c>
      <c r="K36" s="16">
        <v>333</v>
      </c>
    </row>
    <row r="37" spans="2:11" ht="15" customHeight="1" x14ac:dyDescent="0.15">
      <c r="B37" s="33"/>
      <c r="C37" s="82"/>
      <c r="D37" s="34">
        <v>100</v>
      </c>
      <c r="E37" s="35">
        <v>0.2</v>
      </c>
      <c r="F37" s="36">
        <v>0.4</v>
      </c>
      <c r="G37" s="36">
        <v>0.2</v>
      </c>
      <c r="H37" s="36">
        <v>0.4</v>
      </c>
      <c r="I37" s="36">
        <v>0.5</v>
      </c>
      <c r="J37" s="36">
        <v>84.5</v>
      </c>
      <c r="K37" s="36">
        <v>13.8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6</v>
      </c>
      <c r="F38" s="23">
        <v>12</v>
      </c>
      <c r="G38" s="23">
        <v>11</v>
      </c>
      <c r="H38" s="23">
        <v>18</v>
      </c>
      <c r="I38" s="23">
        <v>32</v>
      </c>
      <c r="J38" s="23">
        <v>835</v>
      </c>
      <c r="K38" s="23">
        <v>344</v>
      </c>
    </row>
    <row r="39" spans="2:11" ht="15" customHeight="1" x14ac:dyDescent="0.15">
      <c r="B39" s="24"/>
      <c r="C39" s="89"/>
      <c r="D39" s="25">
        <v>100</v>
      </c>
      <c r="E39" s="26">
        <v>0.5</v>
      </c>
      <c r="F39" s="27">
        <v>1</v>
      </c>
      <c r="G39" s="27">
        <v>0.9</v>
      </c>
      <c r="H39" s="27">
        <v>1.4</v>
      </c>
      <c r="I39" s="27">
        <v>2.5</v>
      </c>
      <c r="J39" s="27">
        <v>66.400000000000006</v>
      </c>
      <c r="K39" s="27">
        <v>27.3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4</v>
      </c>
      <c r="F40" s="16">
        <v>18</v>
      </c>
      <c r="G40" s="16">
        <v>7</v>
      </c>
      <c r="H40" s="16">
        <v>11</v>
      </c>
      <c r="I40" s="16">
        <v>14</v>
      </c>
      <c r="J40" s="16">
        <v>917</v>
      </c>
      <c r="K40" s="16">
        <v>388</v>
      </c>
    </row>
    <row r="41" spans="2:11" ht="15" customHeight="1" x14ac:dyDescent="0.15">
      <c r="B41" s="24"/>
      <c r="C41" s="89"/>
      <c r="D41" s="25">
        <v>100</v>
      </c>
      <c r="E41" s="26">
        <v>0.3</v>
      </c>
      <c r="F41" s="27">
        <v>1.3</v>
      </c>
      <c r="G41" s="27">
        <v>0.5</v>
      </c>
      <c r="H41" s="27">
        <v>0.8</v>
      </c>
      <c r="I41" s="27">
        <v>1</v>
      </c>
      <c r="J41" s="27">
        <v>67.5</v>
      </c>
      <c r="K41" s="27">
        <v>28.6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20</v>
      </c>
      <c r="F42" s="16">
        <v>52</v>
      </c>
      <c r="G42" s="16">
        <v>37</v>
      </c>
      <c r="H42" s="16">
        <v>43</v>
      </c>
      <c r="I42" s="16">
        <v>88</v>
      </c>
      <c r="J42" s="16">
        <v>10706</v>
      </c>
      <c r="K42" s="16">
        <v>1690</v>
      </c>
    </row>
    <row r="43" spans="2:11" ht="15" customHeight="1" x14ac:dyDescent="0.15">
      <c r="B43" s="28"/>
      <c r="C43" s="91"/>
      <c r="D43" s="17">
        <v>100</v>
      </c>
      <c r="E43" s="18">
        <v>0.2</v>
      </c>
      <c r="F43" s="19">
        <v>0.4</v>
      </c>
      <c r="G43" s="19">
        <v>0.3</v>
      </c>
      <c r="H43" s="19">
        <v>0.3</v>
      </c>
      <c r="I43" s="19">
        <v>0.7</v>
      </c>
      <c r="J43" s="19">
        <v>84.7</v>
      </c>
      <c r="K43" s="19">
        <v>13.4</v>
      </c>
    </row>
    <row r="44" spans="2:11" ht="15" customHeight="1" x14ac:dyDescent="0.15">
      <c r="B44" s="20" t="s">
        <v>70</v>
      </c>
      <c r="C44" s="88" t="s">
        <v>501</v>
      </c>
      <c r="D44" s="21">
        <v>567</v>
      </c>
      <c r="E44" s="22">
        <v>1</v>
      </c>
      <c r="F44" s="23">
        <v>5</v>
      </c>
      <c r="G44" s="23">
        <v>6</v>
      </c>
      <c r="H44" s="23">
        <v>5</v>
      </c>
      <c r="I44" s="23">
        <v>5</v>
      </c>
      <c r="J44" s="23">
        <v>452</v>
      </c>
      <c r="K44" s="23">
        <v>93</v>
      </c>
    </row>
    <row r="45" spans="2:11" ht="15" customHeight="1" x14ac:dyDescent="0.15">
      <c r="B45" s="24"/>
      <c r="C45" s="89"/>
      <c r="D45" s="25">
        <v>100</v>
      </c>
      <c r="E45" s="26">
        <v>0.2</v>
      </c>
      <c r="F45" s="27">
        <v>0.9</v>
      </c>
      <c r="G45" s="27">
        <v>1.1000000000000001</v>
      </c>
      <c r="H45" s="27">
        <v>0.9</v>
      </c>
      <c r="I45" s="27">
        <v>0.9</v>
      </c>
      <c r="J45" s="27">
        <v>79.7</v>
      </c>
      <c r="K45" s="27">
        <v>16.399999999999999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17</v>
      </c>
      <c r="F46" s="16">
        <v>47</v>
      </c>
      <c r="G46" s="16">
        <v>28</v>
      </c>
      <c r="H46" s="16">
        <v>45</v>
      </c>
      <c r="I46" s="16">
        <v>90</v>
      </c>
      <c r="J46" s="16">
        <v>6755</v>
      </c>
      <c r="K46" s="16">
        <v>1298</v>
      </c>
    </row>
    <row r="47" spans="2:11" ht="15" customHeight="1" x14ac:dyDescent="0.15">
      <c r="B47" s="24"/>
      <c r="C47" s="89"/>
      <c r="D47" s="25">
        <v>100</v>
      </c>
      <c r="E47" s="26">
        <v>0.2</v>
      </c>
      <c r="F47" s="27">
        <v>0.6</v>
      </c>
      <c r="G47" s="27">
        <v>0.3</v>
      </c>
      <c r="H47" s="27">
        <v>0.5</v>
      </c>
      <c r="I47" s="27">
        <v>1.1000000000000001</v>
      </c>
      <c r="J47" s="27">
        <v>81.599999999999994</v>
      </c>
      <c r="K47" s="27">
        <v>15.7</v>
      </c>
    </row>
    <row r="48" spans="2:11" ht="15" customHeight="1" x14ac:dyDescent="0.15">
      <c r="B48" s="24"/>
      <c r="C48" s="86" t="s">
        <v>484</v>
      </c>
      <c r="D48" s="14">
        <v>4863</v>
      </c>
      <c r="E48" s="15">
        <v>7</v>
      </c>
      <c r="F48" s="16">
        <v>27</v>
      </c>
      <c r="G48" s="16">
        <v>14</v>
      </c>
      <c r="H48" s="16">
        <v>18</v>
      </c>
      <c r="I48" s="16">
        <v>30</v>
      </c>
      <c r="J48" s="16">
        <v>3974</v>
      </c>
      <c r="K48" s="16">
        <v>793</v>
      </c>
    </row>
    <row r="49" spans="2:11" ht="15" customHeight="1" x14ac:dyDescent="0.15">
      <c r="B49" s="24"/>
      <c r="C49" s="89"/>
      <c r="D49" s="25">
        <v>100</v>
      </c>
      <c r="E49" s="26">
        <v>0.1</v>
      </c>
      <c r="F49" s="27">
        <v>0.6</v>
      </c>
      <c r="G49" s="27">
        <v>0.3</v>
      </c>
      <c r="H49" s="27">
        <v>0.4</v>
      </c>
      <c r="I49" s="27">
        <v>0.6</v>
      </c>
      <c r="J49" s="27">
        <v>81.7</v>
      </c>
      <c r="K49" s="27">
        <v>16.3</v>
      </c>
    </row>
    <row r="50" spans="2:11" ht="15" customHeight="1" x14ac:dyDescent="0.15">
      <c r="B50" s="24"/>
      <c r="C50" s="86" t="s">
        <v>461</v>
      </c>
      <c r="D50" s="14">
        <v>1583</v>
      </c>
      <c r="E50" s="15">
        <v>4</v>
      </c>
      <c r="F50" s="16">
        <v>3</v>
      </c>
      <c r="G50" s="16">
        <v>7</v>
      </c>
      <c r="H50" s="16">
        <v>2</v>
      </c>
      <c r="I50" s="16">
        <v>12</v>
      </c>
      <c r="J50" s="16">
        <v>1306</v>
      </c>
      <c r="K50" s="16">
        <v>249</v>
      </c>
    </row>
    <row r="51" spans="2:11" ht="15" customHeight="1" x14ac:dyDescent="0.15">
      <c r="B51" s="28"/>
      <c r="C51" s="91"/>
      <c r="D51" s="17">
        <v>100</v>
      </c>
      <c r="E51" s="18">
        <v>0.3</v>
      </c>
      <c r="F51" s="19">
        <v>0.2</v>
      </c>
      <c r="G51" s="19">
        <v>0.4</v>
      </c>
      <c r="H51" s="19">
        <v>0.1</v>
      </c>
      <c r="I51" s="19">
        <v>0.8</v>
      </c>
      <c r="J51" s="19">
        <v>82.5</v>
      </c>
      <c r="K51" s="19">
        <v>15.7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5</v>
      </c>
      <c r="F52" s="23">
        <v>7</v>
      </c>
      <c r="G52" s="23">
        <v>6</v>
      </c>
      <c r="H52" s="23">
        <v>13</v>
      </c>
      <c r="I52" s="23">
        <v>31</v>
      </c>
      <c r="J52" s="23">
        <v>2151</v>
      </c>
      <c r="K52" s="23">
        <v>768</v>
      </c>
    </row>
    <row r="53" spans="2:11" ht="15" customHeight="1" x14ac:dyDescent="0.15">
      <c r="B53" s="24"/>
      <c r="C53" s="84"/>
      <c r="D53" s="25">
        <v>100</v>
      </c>
      <c r="E53" s="26">
        <v>0.2</v>
      </c>
      <c r="F53" s="27">
        <v>0.2</v>
      </c>
      <c r="G53" s="27">
        <v>0.2</v>
      </c>
      <c r="H53" s="27">
        <v>0.4</v>
      </c>
      <c r="I53" s="27">
        <v>1</v>
      </c>
      <c r="J53" s="27">
        <v>72.2</v>
      </c>
      <c r="K53" s="27">
        <v>25.8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5</v>
      </c>
      <c r="F54" s="31">
        <v>9</v>
      </c>
      <c r="G54" s="31">
        <v>7</v>
      </c>
      <c r="H54" s="31">
        <v>7</v>
      </c>
      <c r="I54" s="31">
        <v>25</v>
      </c>
      <c r="J54" s="31">
        <v>1724</v>
      </c>
      <c r="K54" s="31">
        <v>169</v>
      </c>
    </row>
    <row r="55" spans="2:11" ht="15" customHeight="1" x14ac:dyDescent="0.15">
      <c r="B55" s="24"/>
      <c r="C55" s="84"/>
      <c r="D55" s="25">
        <v>100</v>
      </c>
      <c r="E55" s="26">
        <v>0.3</v>
      </c>
      <c r="F55" s="27">
        <v>0.5</v>
      </c>
      <c r="G55" s="27">
        <v>0.4</v>
      </c>
      <c r="H55" s="27">
        <v>0.4</v>
      </c>
      <c r="I55" s="27">
        <v>1.3</v>
      </c>
      <c r="J55" s="27">
        <v>88.6</v>
      </c>
      <c r="K55" s="27">
        <v>8.6999999999999993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1</v>
      </c>
      <c r="F56" s="16">
        <v>8</v>
      </c>
      <c r="G56" s="16">
        <v>4</v>
      </c>
      <c r="H56" s="16">
        <v>8</v>
      </c>
      <c r="I56" s="16">
        <v>9</v>
      </c>
      <c r="J56" s="16">
        <v>619</v>
      </c>
      <c r="K56" s="16">
        <v>205</v>
      </c>
    </row>
    <row r="57" spans="2:11" ht="15" customHeight="1" x14ac:dyDescent="0.15">
      <c r="B57" s="24"/>
      <c r="C57" s="84"/>
      <c r="D57" s="25">
        <v>100</v>
      </c>
      <c r="E57" s="26">
        <v>0.1</v>
      </c>
      <c r="F57" s="27">
        <v>0.9</v>
      </c>
      <c r="G57" s="27">
        <v>0.5</v>
      </c>
      <c r="H57" s="27">
        <v>0.9</v>
      </c>
      <c r="I57" s="27">
        <v>1.1000000000000001</v>
      </c>
      <c r="J57" s="27">
        <v>72.5</v>
      </c>
      <c r="K57" s="27">
        <v>24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1</v>
      </c>
      <c r="F58" s="16">
        <v>15</v>
      </c>
      <c r="G58" s="16">
        <v>3</v>
      </c>
      <c r="H58" s="16">
        <v>2</v>
      </c>
      <c r="I58" s="16">
        <v>11</v>
      </c>
      <c r="J58" s="16">
        <v>1043</v>
      </c>
      <c r="K58" s="16">
        <v>236</v>
      </c>
    </row>
    <row r="59" spans="2:11" ht="15" customHeight="1" x14ac:dyDescent="0.15">
      <c r="B59" s="24"/>
      <c r="C59" s="84"/>
      <c r="D59" s="25">
        <v>100</v>
      </c>
      <c r="E59" s="26">
        <v>0.1</v>
      </c>
      <c r="F59" s="27">
        <v>1.1000000000000001</v>
      </c>
      <c r="G59" s="27">
        <v>0.2</v>
      </c>
      <c r="H59" s="27">
        <v>0.2</v>
      </c>
      <c r="I59" s="27">
        <v>0.8</v>
      </c>
      <c r="J59" s="27">
        <v>79.599999999999994</v>
      </c>
      <c r="K59" s="27">
        <v>18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9</v>
      </c>
      <c r="F60" s="16">
        <v>20</v>
      </c>
      <c r="G60" s="16">
        <v>14</v>
      </c>
      <c r="H60" s="16">
        <v>7</v>
      </c>
      <c r="I60" s="16">
        <v>15</v>
      </c>
      <c r="J60" s="16">
        <v>1212</v>
      </c>
      <c r="K60" s="16">
        <v>506</v>
      </c>
    </row>
    <row r="61" spans="2:11" ht="15" customHeight="1" x14ac:dyDescent="0.15">
      <c r="B61" s="24"/>
      <c r="C61" s="84"/>
      <c r="D61" s="25">
        <v>100</v>
      </c>
      <c r="E61" s="26">
        <v>0.5</v>
      </c>
      <c r="F61" s="27">
        <v>1.1000000000000001</v>
      </c>
      <c r="G61" s="27">
        <v>0.8</v>
      </c>
      <c r="H61" s="27">
        <v>0.4</v>
      </c>
      <c r="I61" s="27">
        <v>0.8</v>
      </c>
      <c r="J61" s="27">
        <v>68</v>
      </c>
      <c r="K61" s="27">
        <v>28.4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</v>
      </c>
      <c r="F62" s="16">
        <v>5</v>
      </c>
      <c r="G62" s="16">
        <v>1</v>
      </c>
      <c r="H62" s="16">
        <v>4</v>
      </c>
      <c r="I62" s="16">
        <v>9</v>
      </c>
      <c r="J62" s="16">
        <v>1058</v>
      </c>
      <c r="K62" s="16">
        <v>156</v>
      </c>
    </row>
    <row r="63" spans="2:11" ht="15" customHeight="1" x14ac:dyDescent="0.15">
      <c r="B63" s="24"/>
      <c r="C63" s="84"/>
      <c r="D63" s="25">
        <v>100</v>
      </c>
      <c r="E63" s="26">
        <v>0.1</v>
      </c>
      <c r="F63" s="27">
        <v>0.4</v>
      </c>
      <c r="G63" s="27">
        <v>0.1</v>
      </c>
      <c r="H63" s="27">
        <v>0.3</v>
      </c>
      <c r="I63" s="27">
        <v>0.7</v>
      </c>
      <c r="J63" s="27">
        <v>85.7</v>
      </c>
      <c r="K63" s="27">
        <v>12.6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3</v>
      </c>
      <c r="F64" s="16">
        <v>10</v>
      </c>
      <c r="G64" s="16">
        <v>5</v>
      </c>
      <c r="H64" s="16">
        <v>8</v>
      </c>
      <c r="I64" s="16">
        <v>13</v>
      </c>
      <c r="J64" s="16">
        <v>1882</v>
      </c>
      <c r="K64" s="16">
        <v>332</v>
      </c>
    </row>
    <row r="65" spans="2:11" ht="15" customHeight="1" x14ac:dyDescent="0.15">
      <c r="B65" s="24"/>
      <c r="C65" s="84"/>
      <c r="D65" s="25">
        <v>100</v>
      </c>
      <c r="E65" s="26">
        <v>0.1</v>
      </c>
      <c r="F65" s="27">
        <v>0.4</v>
      </c>
      <c r="G65" s="27">
        <v>0.2</v>
      </c>
      <c r="H65" s="27">
        <v>0.4</v>
      </c>
      <c r="I65" s="27">
        <v>0.6</v>
      </c>
      <c r="J65" s="27">
        <v>83.5</v>
      </c>
      <c r="K65" s="27">
        <v>14.7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4</v>
      </c>
      <c r="F66" s="16">
        <v>5</v>
      </c>
      <c r="G66" s="16">
        <v>9</v>
      </c>
      <c r="H66" s="16">
        <v>12</v>
      </c>
      <c r="I66" s="16">
        <v>10</v>
      </c>
      <c r="J66" s="16">
        <v>966</v>
      </c>
      <c r="K66" s="16">
        <v>203</v>
      </c>
    </row>
    <row r="67" spans="2:11" ht="15" customHeight="1" x14ac:dyDescent="0.15">
      <c r="B67" s="24"/>
      <c r="C67" s="84"/>
      <c r="D67" s="25">
        <v>100</v>
      </c>
      <c r="E67" s="26">
        <v>0.3</v>
      </c>
      <c r="F67" s="27">
        <v>0.4</v>
      </c>
      <c r="G67" s="27">
        <v>0.7</v>
      </c>
      <c r="H67" s="27">
        <v>1</v>
      </c>
      <c r="I67" s="27">
        <v>0.8</v>
      </c>
      <c r="J67" s="27">
        <v>79.900000000000006</v>
      </c>
      <c r="K67" s="27">
        <v>16.8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3</v>
      </c>
      <c r="F68" s="16">
        <v>8</v>
      </c>
      <c r="G68" s="16">
        <v>6</v>
      </c>
      <c r="H68" s="16">
        <v>12</v>
      </c>
      <c r="I68" s="16">
        <v>16</v>
      </c>
      <c r="J68" s="16">
        <v>2022</v>
      </c>
      <c r="K68" s="16">
        <v>284</v>
      </c>
    </row>
    <row r="69" spans="2:11" ht="15" customHeight="1" x14ac:dyDescent="0.15">
      <c r="B69" s="28"/>
      <c r="C69" s="85"/>
      <c r="D69" s="17">
        <v>100</v>
      </c>
      <c r="E69" s="18">
        <v>0.1</v>
      </c>
      <c r="F69" s="19">
        <v>0.3</v>
      </c>
      <c r="G69" s="19">
        <v>0.3</v>
      </c>
      <c r="H69" s="19">
        <v>0.5</v>
      </c>
      <c r="I69" s="19">
        <v>0.7</v>
      </c>
      <c r="J69" s="19">
        <v>86</v>
      </c>
      <c r="K69" s="19">
        <v>12.1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9</v>
      </c>
      <c r="F70" s="23">
        <v>15</v>
      </c>
      <c r="G70" s="23">
        <v>23</v>
      </c>
      <c r="H70" s="23">
        <v>25</v>
      </c>
      <c r="I70" s="23">
        <v>44</v>
      </c>
      <c r="J70" s="23">
        <v>1913</v>
      </c>
      <c r="K70" s="23">
        <v>721</v>
      </c>
    </row>
    <row r="71" spans="2:11" ht="15" customHeight="1" x14ac:dyDescent="0.15">
      <c r="B71" s="24"/>
      <c r="C71" s="89"/>
      <c r="D71" s="25">
        <v>100</v>
      </c>
      <c r="E71" s="26">
        <v>0.3</v>
      </c>
      <c r="F71" s="27">
        <v>0.5</v>
      </c>
      <c r="G71" s="27">
        <v>0.8</v>
      </c>
      <c r="H71" s="27">
        <v>0.9</v>
      </c>
      <c r="I71" s="27">
        <v>1.6</v>
      </c>
      <c r="J71" s="27">
        <v>69.599999999999994</v>
      </c>
      <c r="K71" s="27">
        <v>26.2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2</v>
      </c>
      <c r="F72" s="16">
        <v>28</v>
      </c>
      <c r="G72" s="16">
        <v>10</v>
      </c>
      <c r="H72" s="16">
        <v>23</v>
      </c>
      <c r="I72" s="16">
        <v>32</v>
      </c>
      <c r="J72" s="16">
        <v>2348</v>
      </c>
      <c r="K72" s="16">
        <v>557</v>
      </c>
    </row>
    <row r="73" spans="2:11" ht="15" customHeight="1" x14ac:dyDescent="0.15">
      <c r="B73" s="24"/>
      <c r="C73" s="89"/>
      <c r="D73" s="25">
        <v>100</v>
      </c>
      <c r="E73" s="26">
        <v>0.1</v>
      </c>
      <c r="F73" s="27">
        <v>0.9</v>
      </c>
      <c r="G73" s="27">
        <v>0.3</v>
      </c>
      <c r="H73" s="27">
        <v>0.8</v>
      </c>
      <c r="I73" s="27">
        <v>1.1000000000000001</v>
      </c>
      <c r="J73" s="27">
        <v>78.3</v>
      </c>
      <c r="K73" s="27">
        <v>18.600000000000001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7</v>
      </c>
      <c r="F74" s="16">
        <v>25</v>
      </c>
      <c r="G74" s="16">
        <v>9</v>
      </c>
      <c r="H74" s="16">
        <v>10</v>
      </c>
      <c r="I74" s="16">
        <v>35</v>
      </c>
      <c r="J74" s="16">
        <v>3165</v>
      </c>
      <c r="K74" s="16">
        <v>590</v>
      </c>
    </row>
    <row r="75" spans="2:11" ht="15" customHeight="1" x14ac:dyDescent="0.15">
      <c r="B75" s="24"/>
      <c r="C75" s="89"/>
      <c r="D75" s="25">
        <v>100</v>
      </c>
      <c r="E75" s="26">
        <v>0.2</v>
      </c>
      <c r="F75" s="27">
        <v>0.7</v>
      </c>
      <c r="G75" s="27">
        <v>0.2</v>
      </c>
      <c r="H75" s="27">
        <v>0.3</v>
      </c>
      <c r="I75" s="27">
        <v>0.9</v>
      </c>
      <c r="J75" s="27">
        <v>82.4</v>
      </c>
      <c r="K75" s="27">
        <v>15.4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9</v>
      </c>
      <c r="F76" s="16">
        <v>9</v>
      </c>
      <c r="G76" s="16">
        <v>5</v>
      </c>
      <c r="H76" s="16">
        <v>8</v>
      </c>
      <c r="I76" s="16">
        <v>17</v>
      </c>
      <c r="J76" s="16">
        <v>2407</v>
      </c>
      <c r="K76" s="16">
        <v>362</v>
      </c>
    </row>
    <row r="77" spans="2:11" ht="15" customHeight="1" x14ac:dyDescent="0.15">
      <c r="B77" s="24"/>
      <c r="C77" s="89"/>
      <c r="D77" s="25">
        <v>100</v>
      </c>
      <c r="E77" s="26">
        <v>0.3</v>
      </c>
      <c r="F77" s="27">
        <v>0.3</v>
      </c>
      <c r="G77" s="27">
        <v>0.2</v>
      </c>
      <c r="H77" s="27">
        <v>0.3</v>
      </c>
      <c r="I77" s="27">
        <v>0.6</v>
      </c>
      <c r="J77" s="27">
        <v>85.4</v>
      </c>
      <c r="K77" s="27">
        <v>12.9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2</v>
      </c>
      <c r="F78" s="16">
        <v>4</v>
      </c>
      <c r="G78" s="16">
        <v>3</v>
      </c>
      <c r="H78" s="16">
        <v>2</v>
      </c>
      <c r="I78" s="16">
        <v>9</v>
      </c>
      <c r="J78" s="16">
        <v>1350</v>
      </c>
      <c r="K78" s="16">
        <v>253</v>
      </c>
    </row>
    <row r="79" spans="2:11" ht="15" customHeight="1" x14ac:dyDescent="0.15">
      <c r="B79" s="24"/>
      <c r="C79" s="89"/>
      <c r="D79" s="25">
        <v>100</v>
      </c>
      <c r="E79" s="26">
        <v>0.1</v>
      </c>
      <c r="F79" s="27">
        <v>0.2</v>
      </c>
      <c r="G79" s="27">
        <v>0.2</v>
      </c>
      <c r="H79" s="27">
        <v>0.1</v>
      </c>
      <c r="I79" s="27">
        <v>0.6</v>
      </c>
      <c r="J79" s="27">
        <v>83.2</v>
      </c>
      <c r="K79" s="27">
        <v>15.6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3</v>
      </c>
      <c r="F80" s="16">
        <v>4</v>
      </c>
      <c r="G80" s="16">
        <v>0</v>
      </c>
      <c r="H80" s="16">
        <v>2</v>
      </c>
      <c r="I80" s="16">
        <v>0</v>
      </c>
      <c r="J80" s="16">
        <v>821</v>
      </c>
      <c r="K80" s="16">
        <v>178</v>
      </c>
    </row>
    <row r="81" spans="2:11" ht="15" customHeight="1" x14ac:dyDescent="0.15">
      <c r="B81" s="24"/>
      <c r="C81" s="89"/>
      <c r="D81" s="25">
        <v>100</v>
      </c>
      <c r="E81" s="26">
        <v>0.3</v>
      </c>
      <c r="F81" s="27">
        <v>0.4</v>
      </c>
      <c r="G81" s="27">
        <v>0</v>
      </c>
      <c r="H81" s="27">
        <v>0.2</v>
      </c>
      <c r="I81" s="27">
        <v>0</v>
      </c>
      <c r="J81" s="27">
        <v>81.400000000000006</v>
      </c>
      <c r="K81" s="27">
        <v>17.7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2</v>
      </c>
      <c r="H82" s="16">
        <v>1</v>
      </c>
      <c r="I82" s="16">
        <v>1</v>
      </c>
      <c r="J82" s="16">
        <v>480</v>
      </c>
      <c r="K82" s="16">
        <v>118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0.3</v>
      </c>
      <c r="H83" s="36">
        <v>0.2</v>
      </c>
      <c r="I83" s="36">
        <v>0.2</v>
      </c>
      <c r="J83" s="36">
        <v>79.7</v>
      </c>
      <c r="K83" s="36">
        <v>19.600000000000001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5</v>
      </c>
      <c r="F84" s="23">
        <v>27</v>
      </c>
      <c r="G84" s="23">
        <v>11</v>
      </c>
      <c r="H84" s="23">
        <v>29</v>
      </c>
      <c r="I84" s="23">
        <v>40</v>
      </c>
      <c r="J84" s="23">
        <v>2686</v>
      </c>
      <c r="K84" s="23">
        <v>629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0.1</v>
      </c>
      <c r="F85" s="27">
        <v>0.8</v>
      </c>
      <c r="G85" s="27">
        <v>0.3</v>
      </c>
      <c r="H85" s="27">
        <v>0.8</v>
      </c>
      <c r="I85" s="27">
        <v>1.2</v>
      </c>
      <c r="J85" s="27">
        <v>78.400000000000006</v>
      </c>
      <c r="K85" s="27">
        <v>18.399999999999999</v>
      </c>
    </row>
    <row r="86" spans="2:11" ht="15" customHeight="1" x14ac:dyDescent="0.15">
      <c r="B86" s="24" t="s">
        <v>552</v>
      </c>
      <c r="C86" s="82" t="s">
        <v>481</v>
      </c>
      <c r="D86" s="14">
        <v>3344</v>
      </c>
      <c r="E86" s="15">
        <v>7</v>
      </c>
      <c r="F86" s="16">
        <v>21</v>
      </c>
      <c r="G86" s="16">
        <v>11</v>
      </c>
      <c r="H86" s="16">
        <v>12</v>
      </c>
      <c r="I86" s="16">
        <v>32</v>
      </c>
      <c r="J86" s="16">
        <v>2675</v>
      </c>
      <c r="K86" s="16">
        <v>586</v>
      </c>
    </row>
    <row r="87" spans="2:11" ht="15" customHeight="1" x14ac:dyDescent="0.15">
      <c r="B87" s="24"/>
      <c r="C87" s="84"/>
      <c r="D87" s="25">
        <v>100</v>
      </c>
      <c r="E87" s="26">
        <v>0.2</v>
      </c>
      <c r="F87" s="27">
        <v>0.6</v>
      </c>
      <c r="G87" s="27">
        <v>0.3</v>
      </c>
      <c r="H87" s="27">
        <v>0.4</v>
      </c>
      <c r="I87" s="27">
        <v>1</v>
      </c>
      <c r="J87" s="27">
        <v>80</v>
      </c>
      <c r="K87" s="27">
        <v>17.5</v>
      </c>
    </row>
    <row r="88" spans="2:11" ht="15" customHeight="1" x14ac:dyDescent="0.15">
      <c r="B88" s="24"/>
      <c r="C88" s="83" t="s">
        <v>553</v>
      </c>
      <c r="D88" s="29">
        <v>2063</v>
      </c>
      <c r="E88" s="30">
        <v>1</v>
      </c>
      <c r="F88" s="31">
        <v>12</v>
      </c>
      <c r="G88" s="31">
        <v>10</v>
      </c>
      <c r="H88" s="31">
        <v>7</v>
      </c>
      <c r="I88" s="31">
        <v>20</v>
      </c>
      <c r="J88" s="31">
        <v>1726</v>
      </c>
      <c r="K88" s="31">
        <v>287</v>
      </c>
    </row>
    <row r="89" spans="2:11" ht="15" customHeight="1" x14ac:dyDescent="0.15">
      <c r="B89" s="24"/>
      <c r="C89" s="84"/>
      <c r="D89" s="25">
        <v>100</v>
      </c>
      <c r="E89" s="26">
        <v>0</v>
      </c>
      <c r="F89" s="27">
        <v>0.6</v>
      </c>
      <c r="G89" s="27">
        <v>0.5</v>
      </c>
      <c r="H89" s="27">
        <v>0.3</v>
      </c>
      <c r="I89" s="27">
        <v>1</v>
      </c>
      <c r="J89" s="27">
        <v>83.7</v>
      </c>
      <c r="K89" s="27">
        <v>13.9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9</v>
      </c>
      <c r="F90" s="16">
        <v>18</v>
      </c>
      <c r="G90" s="16">
        <v>12</v>
      </c>
      <c r="H90" s="16">
        <v>11</v>
      </c>
      <c r="I90" s="16">
        <v>14</v>
      </c>
      <c r="J90" s="16">
        <v>2657</v>
      </c>
      <c r="K90" s="16">
        <v>480</v>
      </c>
    </row>
    <row r="91" spans="2:11" ht="15" customHeight="1" x14ac:dyDescent="0.15">
      <c r="B91" s="24"/>
      <c r="C91" s="84"/>
      <c r="D91" s="25">
        <v>100</v>
      </c>
      <c r="E91" s="26">
        <v>0.3</v>
      </c>
      <c r="F91" s="27">
        <v>0.6</v>
      </c>
      <c r="G91" s="27">
        <v>0.4</v>
      </c>
      <c r="H91" s="27">
        <v>0.3</v>
      </c>
      <c r="I91" s="27">
        <v>0.4</v>
      </c>
      <c r="J91" s="27">
        <v>83</v>
      </c>
      <c r="K91" s="27">
        <v>15</v>
      </c>
    </row>
    <row r="92" spans="2:11" ht="15" customHeight="1" x14ac:dyDescent="0.15">
      <c r="B92" s="24"/>
      <c r="C92" s="82" t="s">
        <v>545</v>
      </c>
      <c r="D92" s="14">
        <v>1503</v>
      </c>
      <c r="E92" s="15">
        <v>6</v>
      </c>
      <c r="F92" s="16">
        <v>6</v>
      </c>
      <c r="G92" s="16">
        <v>4</v>
      </c>
      <c r="H92" s="16">
        <v>3</v>
      </c>
      <c r="I92" s="16">
        <v>7</v>
      </c>
      <c r="J92" s="16">
        <v>1278</v>
      </c>
      <c r="K92" s="16">
        <v>199</v>
      </c>
    </row>
    <row r="93" spans="2:11" ht="15" customHeight="1" x14ac:dyDescent="0.15">
      <c r="B93" s="24"/>
      <c r="C93" s="84"/>
      <c r="D93" s="25">
        <v>100</v>
      </c>
      <c r="E93" s="26">
        <v>0.4</v>
      </c>
      <c r="F93" s="27">
        <v>0.4</v>
      </c>
      <c r="G93" s="27">
        <v>0.3</v>
      </c>
      <c r="H93" s="27">
        <v>0.2</v>
      </c>
      <c r="I93" s="27">
        <v>0.5</v>
      </c>
      <c r="J93" s="27">
        <v>85</v>
      </c>
      <c r="K93" s="27">
        <v>13.2</v>
      </c>
    </row>
    <row r="94" spans="2:11" ht="15" customHeight="1" x14ac:dyDescent="0.15">
      <c r="B94" s="24"/>
      <c r="C94" s="82" t="s">
        <v>457</v>
      </c>
      <c r="D94" s="14">
        <v>330</v>
      </c>
      <c r="E94" s="15">
        <v>0</v>
      </c>
      <c r="F94" s="16">
        <v>0</v>
      </c>
      <c r="G94" s="16">
        <v>1</v>
      </c>
      <c r="H94" s="16">
        <v>0</v>
      </c>
      <c r="I94" s="16">
        <v>2</v>
      </c>
      <c r="J94" s="16">
        <v>281</v>
      </c>
      <c r="K94" s="16">
        <v>46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0.3</v>
      </c>
      <c r="H95" s="36">
        <v>0</v>
      </c>
      <c r="I95" s="36">
        <v>0.6</v>
      </c>
      <c r="J95" s="36">
        <v>85.2</v>
      </c>
      <c r="K95" s="36">
        <v>13.9</v>
      </c>
    </row>
    <row r="96" spans="2:11" ht="15" customHeight="1" x14ac:dyDescent="0.15">
      <c r="B96" s="24"/>
      <c r="C96" s="83" t="s">
        <v>437</v>
      </c>
      <c r="D96" s="29">
        <v>359</v>
      </c>
      <c r="E96" s="30">
        <v>1</v>
      </c>
      <c r="F96" s="31">
        <v>0</v>
      </c>
      <c r="G96" s="31">
        <v>0</v>
      </c>
      <c r="H96" s="31">
        <v>1</v>
      </c>
      <c r="I96" s="31">
        <v>1</v>
      </c>
      <c r="J96" s="31">
        <v>305</v>
      </c>
      <c r="K96" s="31">
        <v>51</v>
      </c>
    </row>
    <row r="97" spans="2:11" ht="15" customHeight="1" x14ac:dyDescent="0.15">
      <c r="B97" s="24"/>
      <c r="C97" s="84"/>
      <c r="D97" s="25">
        <v>100</v>
      </c>
      <c r="E97" s="26">
        <v>0.3</v>
      </c>
      <c r="F97" s="27">
        <v>0</v>
      </c>
      <c r="G97" s="27">
        <v>0</v>
      </c>
      <c r="H97" s="27">
        <v>0.3</v>
      </c>
      <c r="I97" s="27">
        <v>0.3</v>
      </c>
      <c r="J97" s="27">
        <v>85</v>
      </c>
      <c r="K97" s="27">
        <v>14.2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2</v>
      </c>
      <c r="J98" s="16">
        <v>36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4.3</v>
      </c>
      <c r="J99" s="27">
        <v>76.599999999999994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2</v>
      </c>
      <c r="I100" s="16">
        <v>0</v>
      </c>
      <c r="J100" s="16">
        <v>49</v>
      </c>
      <c r="K100" s="16">
        <v>1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3.8</v>
      </c>
      <c r="I101" s="19">
        <v>0</v>
      </c>
      <c r="J101" s="19">
        <v>94.2</v>
      </c>
      <c r="K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3148" priority="1787" rank="1"/>
  </conditionalFormatting>
  <conditionalFormatting sqref="E11:K11">
    <cfRule type="top10" dxfId="3147" priority="1788" rank="1"/>
  </conditionalFormatting>
  <conditionalFormatting sqref="E13:K13">
    <cfRule type="top10" dxfId="3146" priority="1789" rank="1"/>
  </conditionalFormatting>
  <conditionalFormatting sqref="E15:K15">
    <cfRule type="top10" dxfId="3145" priority="1790" rank="1"/>
  </conditionalFormatting>
  <conditionalFormatting sqref="E17:K17">
    <cfRule type="top10" dxfId="3144" priority="1791" rank="1"/>
  </conditionalFormatting>
  <conditionalFormatting sqref="E19:K19">
    <cfRule type="top10" dxfId="3143" priority="1792" rank="1"/>
  </conditionalFormatting>
  <conditionalFormatting sqref="E21:K21">
    <cfRule type="top10" dxfId="3142" priority="1793" rank="1"/>
  </conditionalFormatting>
  <conditionalFormatting sqref="E23:K23">
    <cfRule type="top10" dxfId="3141" priority="1794" rank="1"/>
  </conditionalFormatting>
  <conditionalFormatting sqref="E25:K25">
    <cfRule type="top10" dxfId="3140" priority="1795" rank="1"/>
  </conditionalFormatting>
  <conditionalFormatting sqref="E27:K27">
    <cfRule type="top10" dxfId="3139" priority="1796" rank="1"/>
  </conditionalFormatting>
  <conditionalFormatting sqref="E29:K29">
    <cfRule type="top10" dxfId="3138" priority="1797" rank="1"/>
  </conditionalFormatting>
  <conditionalFormatting sqref="E31:K31">
    <cfRule type="top10" dxfId="3137" priority="1798" rank="1"/>
  </conditionalFormatting>
  <conditionalFormatting sqref="E33:K33">
    <cfRule type="top10" dxfId="3136" priority="1799" rank="1"/>
  </conditionalFormatting>
  <conditionalFormatting sqref="E35:K35">
    <cfRule type="top10" dxfId="3135" priority="1800" rank="1"/>
  </conditionalFormatting>
  <conditionalFormatting sqref="E37:K37">
    <cfRule type="top10" dxfId="3134" priority="1801" rank="1"/>
  </conditionalFormatting>
  <conditionalFormatting sqref="E39:K39">
    <cfRule type="top10" dxfId="3133" priority="1802" rank="1"/>
  </conditionalFormatting>
  <conditionalFormatting sqref="E41:K41">
    <cfRule type="top10" dxfId="3132" priority="1803" rank="1"/>
  </conditionalFormatting>
  <conditionalFormatting sqref="E43:K43">
    <cfRule type="top10" dxfId="3131" priority="1804" rank="1"/>
  </conditionalFormatting>
  <conditionalFormatting sqref="E45:K45">
    <cfRule type="top10" dxfId="3130" priority="1805" rank="1"/>
  </conditionalFormatting>
  <conditionalFormatting sqref="E47:K47">
    <cfRule type="top10" dxfId="3129" priority="1806" rank="1"/>
  </conditionalFormatting>
  <conditionalFormatting sqref="E49:K49">
    <cfRule type="top10" dxfId="3128" priority="1807" rank="1"/>
  </conditionalFormatting>
  <conditionalFormatting sqref="E51:K51">
    <cfRule type="top10" dxfId="3127" priority="1808" rank="1"/>
  </conditionalFormatting>
  <conditionalFormatting sqref="E53:K53">
    <cfRule type="top10" dxfId="3126" priority="1809" rank="1"/>
  </conditionalFormatting>
  <conditionalFormatting sqref="E55:K55">
    <cfRule type="top10" dxfId="3125" priority="1810" rank="1"/>
  </conditionalFormatting>
  <conditionalFormatting sqref="E57:K57">
    <cfRule type="top10" dxfId="3124" priority="1811" rank="1"/>
  </conditionalFormatting>
  <conditionalFormatting sqref="E59:K59">
    <cfRule type="top10" dxfId="3123" priority="1812" rank="1"/>
  </conditionalFormatting>
  <conditionalFormatting sqref="E61:K61">
    <cfRule type="top10" dxfId="3122" priority="1813" rank="1"/>
  </conditionalFormatting>
  <conditionalFormatting sqref="E63:K63">
    <cfRule type="top10" dxfId="3121" priority="1814" rank="1"/>
  </conditionalFormatting>
  <conditionalFormatting sqref="E65:K65">
    <cfRule type="top10" dxfId="3120" priority="1815" rank="1"/>
  </conditionalFormatting>
  <conditionalFormatting sqref="E67:K67">
    <cfRule type="top10" dxfId="3119" priority="1816" rank="1"/>
  </conditionalFormatting>
  <conditionalFormatting sqref="E69:K69">
    <cfRule type="top10" dxfId="3118" priority="1817" rank="1"/>
  </conditionalFormatting>
  <conditionalFormatting sqref="E71:K71">
    <cfRule type="top10" dxfId="3117" priority="1818" rank="1"/>
  </conditionalFormatting>
  <conditionalFormatting sqref="E73:K73">
    <cfRule type="top10" dxfId="3116" priority="1819" rank="1"/>
  </conditionalFormatting>
  <conditionalFormatting sqref="E75:K75">
    <cfRule type="top10" dxfId="3115" priority="1820" rank="1"/>
  </conditionalFormatting>
  <conditionalFormatting sqref="E77:K77">
    <cfRule type="top10" dxfId="3114" priority="1821" rank="1"/>
  </conditionalFormatting>
  <conditionalFormatting sqref="E79:K79">
    <cfRule type="top10" dxfId="3113" priority="1822" rank="1"/>
  </conditionalFormatting>
  <conditionalFormatting sqref="E81:K81">
    <cfRule type="top10" dxfId="3112" priority="1823" rank="1"/>
  </conditionalFormatting>
  <conditionalFormatting sqref="E83:K83">
    <cfRule type="top10" dxfId="3111" priority="1824" rank="1"/>
  </conditionalFormatting>
  <conditionalFormatting sqref="E85:K85">
    <cfRule type="top10" dxfId="3110" priority="1825" rank="1"/>
  </conditionalFormatting>
  <conditionalFormatting sqref="E87:K87">
    <cfRule type="top10" dxfId="3109" priority="1826" rank="1"/>
  </conditionalFormatting>
  <conditionalFormatting sqref="E89:K89">
    <cfRule type="top10" dxfId="3108" priority="1827" rank="1"/>
  </conditionalFormatting>
  <conditionalFormatting sqref="E91:K91">
    <cfRule type="top10" dxfId="3107" priority="1828" rank="1"/>
  </conditionalFormatting>
  <conditionalFormatting sqref="E93:K93">
    <cfRule type="top10" dxfId="3106" priority="1829" rank="1"/>
  </conditionalFormatting>
  <conditionalFormatting sqref="E95:K95">
    <cfRule type="top10" dxfId="3105" priority="1830" rank="1"/>
  </conditionalFormatting>
  <conditionalFormatting sqref="E97:K97">
    <cfRule type="top10" dxfId="3104" priority="1831" rank="1"/>
  </conditionalFormatting>
  <conditionalFormatting sqref="E99:K99">
    <cfRule type="top10" dxfId="3103" priority="1832" rank="1"/>
  </conditionalFormatting>
  <conditionalFormatting sqref="E101:K101">
    <cfRule type="top10" dxfId="3102" priority="183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6" width="8.625" style="1" customWidth="1"/>
    <col min="77" max="16384" width="6.125" style="1"/>
  </cols>
  <sheetData>
    <row r="3" spans="2:24" x14ac:dyDescent="0.15">
      <c r="B3" s="1" t="s">
        <v>619</v>
      </c>
    </row>
    <row r="5" spans="2:2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3.75" customHeight="1" x14ac:dyDescent="0.15">
      <c r="B6" s="6"/>
      <c r="C6" s="38"/>
      <c r="D6" s="8"/>
      <c r="E6" s="39"/>
      <c r="F6" s="6"/>
      <c r="G6" s="53"/>
      <c r="H6" s="8"/>
      <c r="I6" s="6"/>
      <c r="J6" s="53"/>
      <c r="K6" s="8"/>
      <c r="L6" s="6"/>
      <c r="M6" s="6"/>
      <c r="N6" s="6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10</v>
      </c>
      <c r="F7" s="69" t="s">
        <v>11</v>
      </c>
      <c r="G7" s="69" t="s">
        <v>12</v>
      </c>
      <c r="H7" s="69" t="s">
        <v>13</v>
      </c>
      <c r="I7" s="69" t="s">
        <v>14</v>
      </c>
      <c r="J7" s="69" t="s">
        <v>15</v>
      </c>
      <c r="K7" s="69" t="s">
        <v>16</v>
      </c>
      <c r="L7" s="69" t="s">
        <v>17</v>
      </c>
      <c r="M7" s="69" t="s">
        <v>18</v>
      </c>
      <c r="N7" s="71" t="s">
        <v>115</v>
      </c>
      <c r="O7" s="72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2981</v>
      </c>
      <c r="F8" s="16">
        <v>1946</v>
      </c>
      <c r="G8" s="16">
        <v>854</v>
      </c>
      <c r="H8" s="16">
        <v>1311</v>
      </c>
      <c r="I8" s="16">
        <v>1783</v>
      </c>
      <c r="J8" s="16">
        <v>1234</v>
      </c>
      <c r="K8" s="16">
        <v>2253</v>
      </c>
      <c r="L8" s="16">
        <v>1209</v>
      </c>
      <c r="M8" s="16">
        <v>2351</v>
      </c>
      <c r="N8" s="16">
        <v>0</v>
      </c>
    </row>
    <row r="9" spans="2:24" ht="15" customHeight="1" x14ac:dyDescent="0.15">
      <c r="B9" s="93"/>
      <c r="C9" s="91"/>
      <c r="D9" s="17">
        <v>100</v>
      </c>
      <c r="E9" s="18">
        <v>18.7</v>
      </c>
      <c r="F9" s="19">
        <v>12.2</v>
      </c>
      <c r="G9" s="19">
        <v>5.4</v>
      </c>
      <c r="H9" s="19">
        <v>8.1999999999999993</v>
      </c>
      <c r="I9" s="19">
        <v>11.2</v>
      </c>
      <c r="J9" s="19">
        <v>7.8</v>
      </c>
      <c r="K9" s="19">
        <v>14.2</v>
      </c>
      <c r="L9" s="19">
        <v>7.6</v>
      </c>
      <c r="M9" s="19">
        <v>14.8</v>
      </c>
      <c r="N9" s="19">
        <v>0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948</v>
      </c>
      <c r="F10" s="23">
        <v>596</v>
      </c>
      <c r="G10" s="23">
        <v>236</v>
      </c>
      <c r="H10" s="23">
        <v>387</v>
      </c>
      <c r="I10" s="23">
        <v>569</v>
      </c>
      <c r="J10" s="23">
        <v>418</v>
      </c>
      <c r="K10" s="23">
        <v>670</v>
      </c>
      <c r="L10" s="23">
        <v>370</v>
      </c>
      <c r="M10" s="23">
        <v>751</v>
      </c>
      <c r="N10" s="23">
        <v>0</v>
      </c>
    </row>
    <row r="11" spans="2:24" ht="15" customHeight="1" x14ac:dyDescent="0.15">
      <c r="B11" s="24"/>
      <c r="C11" s="89"/>
      <c r="D11" s="25">
        <v>100</v>
      </c>
      <c r="E11" s="26">
        <v>19.2</v>
      </c>
      <c r="F11" s="27">
        <v>12.1</v>
      </c>
      <c r="G11" s="27">
        <v>4.8</v>
      </c>
      <c r="H11" s="27">
        <v>7.8</v>
      </c>
      <c r="I11" s="27">
        <v>11.5</v>
      </c>
      <c r="J11" s="27">
        <v>8.5</v>
      </c>
      <c r="K11" s="27">
        <v>13.5</v>
      </c>
      <c r="L11" s="27">
        <v>7.5</v>
      </c>
      <c r="M11" s="27">
        <v>15.2</v>
      </c>
      <c r="N11" s="27">
        <v>0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2028</v>
      </c>
      <c r="F12" s="16">
        <v>1349</v>
      </c>
      <c r="G12" s="16">
        <v>617</v>
      </c>
      <c r="H12" s="16">
        <v>923</v>
      </c>
      <c r="I12" s="16">
        <v>1196</v>
      </c>
      <c r="J12" s="16">
        <v>812</v>
      </c>
      <c r="K12" s="16">
        <v>1493</v>
      </c>
      <c r="L12" s="16">
        <v>832</v>
      </c>
      <c r="M12" s="16">
        <v>1592</v>
      </c>
      <c r="N12" s="16">
        <v>0</v>
      </c>
    </row>
    <row r="13" spans="2:24" ht="15" customHeight="1" x14ac:dyDescent="0.15">
      <c r="B13" s="28"/>
      <c r="C13" s="91"/>
      <c r="D13" s="17">
        <v>100</v>
      </c>
      <c r="E13" s="18">
        <v>18.7</v>
      </c>
      <c r="F13" s="19">
        <v>12.4</v>
      </c>
      <c r="G13" s="19">
        <v>5.7</v>
      </c>
      <c r="H13" s="19">
        <v>8.5</v>
      </c>
      <c r="I13" s="19">
        <v>11</v>
      </c>
      <c r="J13" s="19">
        <v>7.5</v>
      </c>
      <c r="K13" s="19">
        <v>13.8</v>
      </c>
      <c r="L13" s="19">
        <v>7.7</v>
      </c>
      <c r="M13" s="19">
        <v>14.7</v>
      </c>
      <c r="N13" s="19">
        <v>0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141</v>
      </c>
      <c r="F14" s="23">
        <v>22</v>
      </c>
      <c r="G14" s="23">
        <v>4</v>
      </c>
      <c r="H14" s="23">
        <v>26</v>
      </c>
      <c r="I14" s="23">
        <v>34</v>
      </c>
      <c r="J14" s="23">
        <v>14</v>
      </c>
      <c r="K14" s="23">
        <v>27</v>
      </c>
      <c r="L14" s="23">
        <v>32</v>
      </c>
      <c r="M14" s="23">
        <v>53</v>
      </c>
      <c r="N14" s="23">
        <v>0</v>
      </c>
    </row>
    <row r="15" spans="2:24" ht="15" customHeight="1" x14ac:dyDescent="0.15">
      <c r="B15" s="24"/>
      <c r="C15" s="84"/>
      <c r="D15" s="25">
        <v>100</v>
      </c>
      <c r="E15" s="26">
        <v>39.9</v>
      </c>
      <c r="F15" s="27">
        <v>6.2</v>
      </c>
      <c r="G15" s="27">
        <v>1.1000000000000001</v>
      </c>
      <c r="H15" s="27">
        <v>7.4</v>
      </c>
      <c r="I15" s="27">
        <v>9.6</v>
      </c>
      <c r="J15" s="27">
        <v>4</v>
      </c>
      <c r="K15" s="27">
        <v>7.6</v>
      </c>
      <c r="L15" s="27">
        <v>9.1</v>
      </c>
      <c r="M15" s="27">
        <v>15</v>
      </c>
      <c r="N15" s="27">
        <v>0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130</v>
      </c>
      <c r="F16" s="31">
        <v>69</v>
      </c>
      <c r="G16" s="31">
        <v>27</v>
      </c>
      <c r="H16" s="31">
        <v>40</v>
      </c>
      <c r="I16" s="31">
        <v>73</v>
      </c>
      <c r="J16" s="31">
        <v>53</v>
      </c>
      <c r="K16" s="31">
        <v>84</v>
      </c>
      <c r="L16" s="31">
        <v>45</v>
      </c>
      <c r="M16" s="31">
        <v>99</v>
      </c>
      <c r="N16" s="31">
        <v>0</v>
      </c>
    </row>
    <row r="17" spans="2:14" ht="15" customHeight="1" x14ac:dyDescent="0.15">
      <c r="B17" s="24"/>
      <c r="C17" s="84"/>
      <c r="D17" s="25">
        <v>100</v>
      </c>
      <c r="E17" s="26">
        <v>21</v>
      </c>
      <c r="F17" s="27">
        <v>11.1</v>
      </c>
      <c r="G17" s="27">
        <v>4.4000000000000004</v>
      </c>
      <c r="H17" s="27">
        <v>6.5</v>
      </c>
      <c r="I17" s="27">
        <v>11.8</v>
      </c>
      <c r="J17" s="27">
        <v>8.5</v>
      </c>
      <c r="K17" s="27">
        <v>13.5</v>
      </c>
      <c r="L17" s="27">
        <v>7.3</v>
      </c>
      <c r="M17" s="27">
        <v>16</v>
      </c>
      <c r="N17" s="27">
        <v>0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187</v>
      </c>
      <c r="F18" s="16">
        <v>101</v>
      </c>
      <c r="G18" s="16">
        <v>39</v>
      </c>
      <c r="H18" s="16">
        <v>70</v>
      </c>
      <c r="I18" s="16">
        <v>129</v>
      </c>
      <c r="J18" s="16">
        <v>73</v>
      </c>
      <c r="K18" s="16">
        <v>126</v>
      </c>
      <c r="L18" s="16">
        <v>60</v>
      </c>
      <c r="M18" s="16">
        <v>137</v>
      </c>
      <c r="N18" s="16">
        <v>0</v>
      </c>
    </row>
    <row r="19" spans="2:14" ht="15" customHeight="1" x14ac:dyDescent="0.15">
      <c r="B19" s="24"/>
      <c r="C19" s="84"/>
      <c r="D19" s="25">
        <v>100</v>
      </c>
      <c r="E19" s="26">
        <v>20.3</v>
      </c>
      <c r="F19" s="27">
        <v>11</v>
      </c>
      <c r="G19" s="27">
        <v>4.2</v>
      </c>
      <c r="H19" s="27">
        <v>7.6</v>
      </c>
      <c r="I19" s="27">
        <v>14</v>
      </c>
      <c r="J19" s="27">
        <v>7.9</v>
      </c>
      <c r="K19" s="27">
        <v>13.7</v>
      </c>
      <c r="L19" s="27">
        <v>6.5</v>
      </c>
      <c r="M19" s="27">
        <v>14.9</v>
      </c>
      <c r="N19" s="27">
        <v>0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353</v>
      </c>
      <c r="F20" s="16">
        <v>181</v>
      </c>
      <c r="G20" s="16">
        <v>82</v>
      </c>
      <c r="H20" s="16">
        <v>146</v>
      </c>
      <c r="I20" s="16">
        <v>209</v>
      </c>
      <c r="J20" s="16">
        <v>128</v>
      </c>
      <c r="K20" s="16">
        <v>193</v>
      </c>
      <c r="L20" s="16">
        <v>124</v>
      </c>
      <c r="M20" s="16">
        <v>200</v>
      </c>
      <c r="N20" s="16">
        <v>0</v>
      </c>
    </row>
    <row r="21" spans="2:14" ht="15" customHeight="1" x14ac:dyDescent="0.15">
      <c r="B21" s="24"/>
      <c r="C21" s="84"/>
      <c r="D21" s="25">
        <v>100</v>
      </c>
      <c r="E21" s="26">
        <v>21.8</v>
      </c>
      <c r="F21" s="27">
        <v>11.2</v>
      </c>
      <c r="G21" s="27">
        <v>5.0999999999999996</v>
      </c>
      <c r="H21" s="27">
        <v>9</v>
      </c>
      <c r="I21" s="27">
        <v>12.9</v>
      </c>
      <c r="J21" s="27">
        <v>7.9</v>
      </c>
      <c r="K21" s="27">
        <v>11.9</v>
      </c>
      <c r="L21" s="27">
        <v>7.7</v>
      </c>
      <c r="M21" s="27">
        <v>12.4</v>
      </c>
      <c r="N21" s="27">
        <v>0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629</v>
      </c>
      <c r="F22" s="16">
        <v>402</v>
      </c>
      <c r="G22" s="16">
        <v>165</v>
      </c>
      <c r="H22" s="16">
        <v>301</v>
      </c>
      <c r="I22" s="16">
        <v>348</v>
      </c>
      <c r="J22" s="16">
        <v>251</v>
      </c>
      <c r="K22" s="16">
        <v>417</v>
      </c>
      <c r="L22" s="16">
        <v>240</v>
      </c>
      <c r="M22" s="16">
        <v>387</v>
      </c>
      <c r="N22" s="16">
        <v>0</v>
      </c>
    </row>
    <row r="23" spans="2:14" ht="15" customHeight="1" x14ac:dyDescent="0.15">
      <c r="B23" s="24"/>
      <c r="C23" s="84"/>
      <c r="D23" s="25">
        <v>100</v>
      </c>
      <c r="E23" s="26">
        <v>20</v>
      </c>
      <c r="F23" s="27">
        <v>12.8</v>
      </c>
      <c r="G23" s="27">
        <v>5.3</v>
      </c>
      <c r="H23" s="27">
        <v>9.6</v>
      </c>
      <c r="I23" s="27">
        <v>11.1</v>
      </c>
      <c r="J23" s="27">
        <v>8</v>
      </c>
      <c r="K23" s="27">
        <v>13.3</v>
      </c>
      <c r="L23" s="27">
        <v>7.6</v>
      </c>
      <c r="M23" s="27">
        <v>12.3</v>
      </c>
      <c r="N23" s="27">
        <v>0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814</v>
      </c>
      <c r="F24" s="16">
        <v>614</v>
      </c>
      <c r="G24" s="16">
        <v>263</v>
      </c>
      <c r="H24" s="16">
        <v>397</v>
      </c>
      <c r="I24" s="16">
        <v>479</v>
      </c>
      <c r="J24" s="16">
        <v>367</v>
      </c>
      <c r="K24" s="16">
        <v>612</v>
      </c>
      <c r="L24" s="16">
        <v>341</v>
      </c>
      <c r="M24" s="16">
        <v>619</v>
      </c>
      <c r="N24" s="16">
        <v>0</v>
      </c>
    </row>
    <row r="25" spans="2:14" ht="15" customHeight="1" x14ac:dyDescent="0.15">
      <c r="B25" s="24"/>
      <c r="C25" s="84"/>
      <c r="D25" s="25">
        <v>100</v>
      </c>
      <c r="E25" s="26">
        <v>18.100000000000001</v>
      </c>
      <c r="F25" s="27">
        <v>13.6</v>
      </c>
      <c r="G25" s="27">
        <v>5.8</v>
      </c>
      <c r="H25" s="27">
        <v>8.8000000000000007</v>
      </c>
      <c r="I25" s="27">
        <v>10.6</v>
      </c>
      <c r="J25" s="27">
        <v>8.1</v>
      </c>
      <c r="K25" s="27">
        <v>13.6</v>
      </c>
      <c r="L25" s="27">
        <v>7.6</v>
      </c>
      <c r="M25" s="27">
        <v>13.7</v>
      </c>
      <c r="N25" s="27">
        <v>0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708</v>
      </c>
      <c r="F26" s="16">
        <v>554</v>
      </c>
      <c r="G26" s="16">
        <v>273</v>
      </c>
      <c r="H26" s="16">
        <v>323</v>
      </c>
      <c r="I26" s="16">
        <v>493</v>
      </c>
      <c r="J26" s="16">
        <v>334</v>
      </c>
      <c r="K26" s="16">
        <v>566</v>
      </c>
      <c r="L26" s="16">
        <v>354</v>
      </c>
      <c r="M26" s="16">
        <v>833</v>
      </c>
      <c r="N26" s="16">
        <v>0</v>
      </c>
    </row>
    <row r="27" spans="2:14" ht="15" customHeight="1" x14ac:dyDescent="0.15">
      <c r="B27" s="28"/>
      <c r="C27" s="85"/>
      <c r="D27" s="17">
        <v>100</v>
      </c>
      <c r="E27" s="18">
        <v>16</v>
      </c>
      <c r="F27" s="19">
        <v>12.5</v>
      </c>
      <c r="G27" s="19">
        <v>6.2</v>
      </c>
      <c r="H27" s="19">
        <v>7.3</v>
      </c>
      <c r="I27" s="19">
        <v>11.1</v>
      </c>
      <c r="J27" s="19">
        <v>7.5</v>
      </c>
      <c r="K27" s="19">
        <v>12.8</v>
      </c>
      <c r="L27" s="19">
        <v>8</v>
      </c>
      <c r="M27" s="19">
        <v>18.8</v>
      </c>
      <c r="N27" s="19">
        <v>0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984</v>
      </c>
      <c r="F28" s="16">
        <v>739</v>
      </c>
      <c r="G28" s="16">
        <v>305</v>
      </c>
      <c r="H28" s="16">
        <v>479</v>
      </c>
      <c r="I28" s="16">
        <v>600</v>
      </c>
      <c r="J28" s="16">
        <v>469</v>
      </c>
      <c r="K28" s="16">
        <v>870</v>
      </c>
      <c r="L28" s="16">
        <v>409</v>
      </c>
      <c r="M28" s="16">
        <v>811</v>
      </c>
      <c r="N28" s="16">
        <v>0</v>
      </c>
    </row>
    <row r="29" spans="2:14" ht="15" customHeight="1" x14ac:dyDescent="0.15">
      <c r="B29" s="24"/>
      <c r="C29" s="84"/>
      <c r="D29" s="25">
        <v>100</v>
      </c>
      <c r="E29" s="26">
        <v>17.399999999999999</v>
      </c>
      <c r="F29" s="27">
        <v>13</v>
      </c>
      <c r="G29" s="27">
        <v>5.4</v>
      </c>
      <c r="H29" s="27">
        <v>8.5</v>
      </c>
      <c r="I29" s="27">
        <v>10.6</v>
      </c>
      <c r="J29" s="27">
        <v>8.3000000000000007</v>
      </c>
      <c r="K29" s="27">
        <v>15.4</v>
      </c>
      <c r="L29" s="27">
        <v>7.2</v>
      </c>
      <c r="M29" s="27">
        <v>14.3</v>
      </c>
      <c r="N29" s="27">
        <v>0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727</v>
      </c>
      <c r="F30" s="16">
        <v>494</v>
      </c>
      <c r="G30" s="16">
        <v>236</v>
      </c>
      <c r="H30" s="16">
        <v>330</v>
      </c>
      <c r="I30" s="16">
        <v>529</v>
      </c>
      <c r="J30" s="16">
        <v>298</v>
      </c>
      <c r="K30" s="16">
        <v>566</v>
      </c>
      <c r="L30" s="16">
        <v>281</v>
      </c>
      <c r="M30" s="16">
        <v>463</v>
      </c>
      <c r="N30" s="16">
        <v>0</v>
      </c>
    </row>
    <row r="31" spans="2:14" ht="15" customHeight="1" x14ac:dyDescent="0.15">
      <c r="B31" s="24"/>
      <c r="C31" s="84"/>
      <c r="D31" s="25">
        <v>100</v>
      </c>
      <c r="E31" s="26">
        <v>18.5</v>
      </c>
      <c r="F31" s="27">
        <v>12.6</v>
      </c>
      <c r="G31" s="27">
        <v>6</v>
      </c>
      <c r="H31" s="27">
        <v>8.4</v>
      </c>
      <c r="I31" s="27">
        <v>13.5</v>
      </c>
      <c r="J31" s="27">
        <v>7.6</v>
      </c>
      <c r="K31" s="27">
        <v>14.4</v>
      </c>
      <c r="L31" s="27">
        <v>7.2</v>
      </c>
      <c r="M31" s="27">
        <v>11.8</v>
      </c>
      <c r="N31" s="27">
        <v>0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48</v>
      </c>
      <c r="F32" s="31">
        <v>29</v>
      </c>
      <c r="G32" s="31">
        <v>9</v>
      </c>
      <c r="H32" s="31">
        <v>32</v>
      </c>
      <c r="I32" s="31">
        <v>38</v>
      </c>
      <c r="J32" s="31">
        <v>19</v>
      </c>
      <c r="K32" s="31">
        <v>46</v>
      </c>
      <c r="L32" s="31">
        <v>25</v>
      </c>
      <c r="M32" s="31">
        <v>60</v>
      </c>
      <c r="N32" s="31">
        <v>0</v>
      </c>
    </row>
    <row r="33" spans="2:14" ht="15" customHeight="1" x14ac:dyDescent="0.15">
      <c r="B33" s="24"/>
      <c r="C33" s="84"/>
      <c r="D33" s="25">
        <v>100</v>
      </c>
      <c r="E33" s="26">
        <v>15.7</v>
      </c>
      <c r="F33" s="27">
        <v>9.5</v>
      </c>
      <c r="G33" s="27">
        <v>2.9</v>
      </c>
      <c r="H33" s="27">
        <v>10.5</v>
      </c>
      <c r="I33" s="27">
        <v>12.4</v>
      </c>
      <c r="J33" s="27">
        <v>6.2</v>
      </c>
      <c r="K33" s="27">
        <v>15</v>
      </c>
      <c r="L33" s="27">
        <v>8.1999999999999993</v>
      </c>
      <c r="M33" s="27">
        <v>19.600000000000001</v>
      </c>
      <c r="N33" s="27">
        <v>0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560</v>
      </c>
      <c r="F34" s="16">
        <v>383</v>
      </c>
      <c r="G34" s="16">
        <v>167</v>
      </c>
      <c r="H34" s="16">
        <v>235</v>
      </c>
      <c r="I34" s="16">
        <v>278</v>
      </c>
      <c r="J34" s="16">
        <v>228</v>
      </c>
      <c r="K34" s="16">
        <v>383</v>
      </c>
      <c r="L34" s="16">
        <v>272</v>
      </c>
      <c r="M34" s="16">
        <v>536</v>
      </c>
      <c r="N34" s="16">
        <v>0</v>
      </c>
    </row>
    <row r="35" spans="2:14" ht="15" customHeight="1" x14ac:dyDescent="0.15">
      <c r="B35" s="24"/>
      <c r="C35" s="84"/>
      <c r="D35" s="25">
        <v>100</v>
      </c>
      <c r="E35" s="26">
        <v>18.399999999999999</v>
      </c>
      <c r="F35" s="27">
        <v>12.6</v>
      </c>
      <c r="G35" s="27">
        <v>5.5</v>
      </c>
      <c r="H35" s="27">
        <v>7.7</v>
      </c>
      <c r="I35" s="27">
        <v>9.1</v>
      </c>
      <c r="J35" s="27">
        <v>7.5</v>
      </c>
      <c r="K35" s="27">
        <v>12.6</v>
      </c>
      <c r="L35" s="27">
        <v>8.9</v>
      </c>
      <c r="M35" s="27">
        <v>17.600000000000001</v>
      </c>
      <c r="N35" s="27">
        <v>0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443</v>
      </c>
      <c r="F36" s="16">
        <v>284</v>
      </c>
      <c r="G36" s="16">
        <v>113</v>
      </c>
      <c r="H36" s="16">
        <v>196</v>
      </c>
      <c r="I36" s="16">
        <v>234</v>
      </c>
      <c r="J36" s="16">
        <v>192</v>
      </c>
      <c r="K36" s="16">
        <v>340</v>
      </c>
      <c r="L36" s="16">
        <v>200</v>
      </c>
      <c r="M36" s="16">
        <v>407</v>
      </c>
      <c r="N36" s="16">
        <v>0</v>
      </c>
    </row>
    <row r="37" spans="2:14" ht="15" customHeight="1" x14ac:dyDescent="0.15">
      <c r="B37" s="33"/>
      <c r="C37" s="82"/>
      <c r="D37" s="34">
        <v>100</v>
      </c>
      <c r="E37" s="35">
        <v>18.399999999999999</v>
      </c>
      <c r="F37" s="36">
        <v>11.8</v>
      </c>
      <c r="G37" s="36">
        <v>4.7</v>
      </c>
      <c r="H37" s="36">
        <v>8.1</v>
      </c>
      <c r="I37" s="36">
        <v>9.6999999999999993</v>
      </c>
      <c r="J37" s="36">
        <v>8</v>
      </c>
      <c r="K37" s="36">
        <v>14.1</v>
      </c>
      <c r="L37" s="36">
        <v>8.3000000000000007</v>
      </c>
      <c r="M37" s="36">
        <v>16.899999999999999</v>
      </c>
      <c r="N37" s="36">
        <v>0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321</v>
      </c>
      <c r="F38" s="23">
        <v>190</v>
      </c>
      <c r="G38" s="23">
        <v>76</v>
      </c>
      <c r="H38" s="23">
        <v>103</v>
      </c>
      <c r="I38" s="23">
        <v>138</v>
      </c>
      <c r="J38" s="23">
        <v>74</v>
      </c>
      <c r="K38" s="23">
        <v>129</v>
      </c>
      <c r="L38" s="23">
        <v>89</v>
      </c>
      <c r="M38" s="23">
        <v>138</v>
      </c>
      <c r="N38" s="23">
        <v>0</v>
      </c>
    </row>
    <row r="39" spans="2:14" ht="15" customHeight="1" x14ac:dyDescent="0.15">
      <c r="B39" s="24"/>
      <c r="C39" s="89"/>
      <c r="D39" s="25">
        <v>100</v>
      </c>
      <c r="E39" s="26">
        <v>25.5</v>
      </c>
      <c r="F39" s="27">
        <v>15.1</v>
      </c>
      <c r="G39" s="27">
        <v>6</v>
      </c>
      <c r="H39" s="27">
        <v>8.1999999999999993</v>
      </c>
      <c r="I39" s="27">
        <v>11</v>
      </c>
      <c r="J39" s="27">
        <v>5.9</v>
      </c>
      <c r="K39" s="27">
        <v>10.3</v>
      </c>
      <c r="L39" s="27">
        <v>7.1</v>
      </c>
      <c r="M39" s="27">
        <v>11</v>
      </c>
      <c r="N39" s="27">
        <v>0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327</v>
      </c>
      <c r="F40" s="16">
        <v>145</v>
      </c>
      <c r="G40" s="16">
        <v>73</v>
      </c>
      <c r="H40" s="16">
        <v>108</v>
      </c>
      <c r="I40" s="16">
        <v>217</v>
      </c>
      <c r="J40" s="16">
        <v>56</v>
      </c>
      <c r="K40" s="16">
        <v>181</v>
      </c>
      <c r="L40" s="16">
        <v>87</v>
      </c>
      <c r="M40" s="16">
        <v>165</v>
      </c>
      <c r="N40" s="16">
        <v>0</v>
      </c>
    </row>
    <row r="41" spans="2:14" ht="15" customHeight="1" x14ac:dyDescent="0.15">
      <c r="B41" s="24"/>
      <c r="C41" s="89"/>
      <c r="D41" s="25">
        <v>100</v>
      </c>
      <c r="E41" s="26">
        <v>24.1</v>
      </c>
      <c r="F41" s="27">
        <v>10.7</v>
      </c>
      <c r="G41" s="27">
        <v>5.4</v>
      </c>
      <c r="H41" s="27">
        <v>7.9</v>
      </c>
      <c r="I41" s="27">
        <v>16</v>
      </c>
      <c r="J41" s="27">
        <v>4.0999999999999996</v>
      </c>
      <c r="K41" s="27">
        <v>13.3</v>
      </c>
      <c r="L41" s="27">
        <v>6.4</v>
      </c>
      <c r="M41" s="27">
        <v>12.1</v>
      </c>
      <c r="N41" s="27">
        <v>0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2065</v>
      </c>
      <c r="F42" s="16">
        <v>1579</v>
      </c>
      <c r="G42" s="16">
        <v>660</v>
      </c>
      <c r="H42" s="16">
        <v>1048</v>
      </c>
      <c r="I42" s="16">
        <v>1343</v>
      </c>
      <c r="J42" s="16">
        <v>1078</v>
      </c>
      <c r="K42" s="16">
        <v>1876</v>
      </c>
      <c r="L42" s="16">
        <v>1011</v>
      </c>
      <c r="M42" s="16">
        <v>1976</v>
      </c>
      <c r="N42" s="16">
        <v>0</v>
      </c>
    </row>
    <row r="43" spans="2:14" ht="15" customHeight="1" x14ac:dyDescent="0.15">
      <c r="B43" s="28"/>
      <c r="C43" s="91"/>
      <c r="D43" s="17">
        <v>100</v>
      </c>
      <c r="E43" s="18">
        <v>16.3</v>
      </c>
      <c r="F43" s="19">
        <v>12.5</v>
      </c>
      <c r="G43" s="19">
        <v>5.2</v>
      </c>
      <c r="H43" s="19">
        <v>8.3000000000000007</v>
      </c>
      <c r="I43" s="19">
        <v>10.6</v>
      </c>
      <c r="J43" s="19">
        <v>8.5</v>
      </c>
      <c r="K43" s="19">
        <v>14.8</v>
      </c>
      <c r="L43" s="19">
        <v>8</v>
      </c>
      <c r="M43" s="19">
        <v>15.6</v>
      </c>
      <c r="N43" s="19">
        <v>0</v>
      </c>
    </row>
    <row r="44" spans="2:14" ht="15" customHeight="1" x14ac:dyDescent="0.15">
      <c r="B44" s="20" t="s">
        <v>70</v>
      </c>
      <c r="C44" s="88" t="s">
        <v>426</v>
      </c>
      <c r="D44" s="21">
        <v>567</v>
      </c>
      <c r="E44" s="22">
        <v>107</v>
      </c>
      <c r="F44" s="23">
        <v>59</v>
      </c>
      <c r="G44" s="23">
        <v>33</v>
      </c>
      <c r="H44" s="23">
        <v>43</v>
      </c>
      <c r="I44" s="23">
        <v>37</v>
      </c>
      <c r="J44" s="23">
        <v>53</v>
      </c>
      <c r="K44" s="23">
        <v>79</v>
      </c>
      <c r="L44" s="23">
        <v>41</v>
      </c>
      <c r="M44" s="23">
        <v>115</v>
      </c>
      <c r="N44" s="23">
        <v>0</v>
      </c>
    </row>
    <row r="45" spans="2:14" ht="15" customHeight="1" x14ac:dyDescent="0.15">
      <c r="B45" s="24"/>
      <c r="C45" s="89"/>
      <c r="D45" s="25">
        <v>100</v>
      </c>
      <c r="E45" s="26">
        <v>18.899999999999999</v>
      </c>
      <c r="F45" s="27">
        <v>10.4</v>
      </c>
      <c r="G45" s="27">
        <v>5.8</v>
      </c>
      <c r="H45" s="27">
        <v>7.6</v>
      </c>
      <c r="I45" s="27">
        <v>6.5</v>
      </c>
      <c r="J45" s="27">
        <v>9.3000000000000007</v>
      </c>
      <c r="K45" s="27">
        <v>13.9</v>
      </c>
      <c r="L45" s="27">
        <v>7.2</v>
      </c>
      <c r="M45" s="27">
        <v>20.3</v>
      </c>
      <c r="N45" s="27">
        <v>0</v>
      </c>
    </row>
    <row r="46" spans="2:14" ht="15" customHeight="1" x14ac:dyDescent="0.15">
      <c r="B46" s="24"/>
      <c r="C46" s="86" t="s">
        <v>449</v>
      </c>
      <c r="D46" s="14">
        <v>8280</v>
      </c>
      <c r="E46" s="15">
        <v>1552</v>
      </c>
      <c r="F46" s="16">
        <v>1105</v>
      </c>
      <c r="G46" s="16">
        <v>454</v>
      </c>
      <c r="H46" s="16">
        <v>635</v>
      </c>
      <c r="I46" s="16">
        <v>794</v>
      </c>
      <c r="J46" s="16">
        <v>751</v>
      </c>
      <c r="K46" s="16">
        <v>1165</v>
      </c>
      <c r="L46" s="16">
        <v>635</v>
      </c>
      <c r="M46" s="16">
        <v>1189</v>
      </c>
      <c r="N46" s="16">
        <v>0</v>
      </c>
    </row>
    <row r="47" spans="2:14" ht="15" customHeight="1" x14ac:dyDescent="0.15">
      <c r="B47" s="24"/>
      <c r="C47" s="89"/>
      <c r="D47" s="25">
        <v>100</v>
      </c>
      <c r="E47" s="26">
        <v>18.7</v>
      </c>
      <c r="F47" s="27">
        <v>13.3</v>
      </c>
      <c r="G47" s="27">
        <v>5.5</v>
      </c>
      <c r="H47" s="27">
        <v>7.7</v>
      </c>
      <c r="I47" s="27">
        <v>9.6</v>
      </c>
      <c r="J47" s="27">
        <v>9.1</v>
      </c>
      <c r="K47" s="27">
        <v>14.1</v>
      </c>
      <c r="L47" s="27">
        <v>7.7</v>
      </c>
      <c r="M47" s="27">
        <v>14.4</v>
      </c>
      <c r="N47" s="27">
        <v>0</v>
      </c>
    </row>
    <row r="48" spans="2:14" ht="15" customHeight="1" x14ac:dyDescent="0.15">
      <c r="B48" s="24"/>
      <c r="C48" s="86" t="s">
        <v>450</v>
      </c>
      <c r="D48" s="14">
        <v>4863</v>
      </c>
      <c r="E48" s="15">
        <v>874</v>
      </c>
      <c r="F48" s="16">
        <v>569</v>
      </c>
      <c r="G48" s="16">
        <v>255</v>
      </c>
      <c r="H48" s="16">
        <v>445</v>
      </c>
      <c r="I48" s="16">
        <v>601</v>
      </c>
      <c r="J48" s="16">
        <v>325</v>
      </c>
      <c r="K48" s="16">
        <v>713</v>
      </c>
      <c r="L48" s="16">
        <v>350</v>
      </c>
      <c r="M48" s="16">
        <v>731</v>
      </c>
      <c r="N48" s="16">
        <v>0</v>
      </c>
    </row>
    <row r="49" spans="2:14" ht="15" customHeight="1" x14ac:dyDescent="0.15">
      <c r="B49" s="24"/>
      <c r="C49" s="89"/>
      <c r="D49" s="25">
        <v>100</v>
      </c>
      <c r="E49" s="26">
        <v>18</v>
      </c>
      <c r="F49" s="27">
        <v>11.7</v>
      </c>
      <c r="G49" s="27">
        <v>5.2</v>
      </c>
      <c r="H49" s="27">
        <v>9.1999999999999993</v>
      </c>
      <c r="I49" s="27">
        <v>12.4</v>
      </c>
      <c r="J49" s="27">
        <v>6.7</v>
      </c>
      <c r="K49" s="27">
        <v>14.7</v>
      </c>
      <c r="L49" s="27">
        <v>7.2</v>
      </c>
      <c r="M49" s="27">
        <v>15</v>
      </c>
      <c r="N49" s="27">
        <v>0</v>
      </c>
    </row>
    <row r="50" spans="2:14" ht="15" customHeight="1" x14ac:dyDescent="0.15">
      <c r="B50" s="24"/>
      <c r="C50" s="86" t="s">
        <v>451</v>
      </c>
      <c r="D50" s="14">
        <v>1583</v>
      </c>
      <c r="E50" s="15">
        <v>234</v>
      </c>
      <c r="F50" s="16">
        <v>173</v>
      </c>
      <c r="G50" s="16">
        <v>84</v>
      </c>
      <c r="H50" s="16">
        <v>149</v>
      </c>
      <c r="I50" s="16">
        <v>229</v>
      </c>
      <c r="J50" s="16">
        <v>75</v>
      </c>
      <c r="K50" s="16">
        <v>226</v>
      </c>
      <c r="L50" s="16">
        <v>158</v>
      </c>
      <c r="M50" s="16">
        <v>255</v>
      </c>
      <c r="N50" s="16">
        <v>0</v>
      </c>
    </row>
    <row r="51" spans="2:14" ht="15" customHeight="1" x14ac:dyDescent="0.15">
      <c r="B51" s="28"/>
      <c r="C51" s="91"/>
      <c r="D51" s="17">
        <v>100</v>
      </c>
      <c r="E51" s="18">
        <v>14.8</v>
      </c>
      <c r="F51" s="19">
        <v>10.9</v>
      </c>
      <c r="G51" s="19">
        <v>5.3</v>
      </c>
      <c r="H51" s="19">
        <v>9.4</v>
      </c>
      <c r="I51" s="19">
        <v>14.5</v>
      </c>
      <c r="J51" s="19">
        <v>4.7</v>
      </c>
      <c r="K51" s="19">
        <v>14.3</v>
      </c>
      <c r="L51" s="19">
        <v>10</v>
      </c>
      <c r="M51" s="19">
        <v>16.100000000000001</v>
      </c>
      <c r="N51" s="19">
        <v>0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2981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2:14" ht="15" customHeight="1" x14ac:dyDescent="0.15">
      <c r="B53" s="24"/>
      <c r="C53" s="84"/>
      <c r="D53" s="25">
        <v>100</v>
      </c>
      <c r="E53" s="26">
        <v>100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0</v>
      </c>
      <c r="F54" s="31">
        <v>1946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</row>
    <row r="55" spans="2:14" ht="15" customHeight="1" x14ac:dyDescent="0.15">
      <c r="B55" s="24"/>
      <c r="C55" s="84"/>
      <c r="D55" s="25">
        <v>100</v>
      </c>
      <c r="E55" s="26">
        <v>0</v>
      </c>
      <c r="F55" s="27">
        <v>100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0</v>
      </c>
      <c r="F56" s="16">
        <v>0</v>
      </c>
      <c r="G56" s="16">
        <v>854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</row>
    <row r="57" spans="2:14" ht="15" customHeight="1" x14ac:dyDescent="0.15">
      <c r="B57" s="24"/>
      <c r="C57" s="84"/>
      <c r="D57" s="25">
        <v>100</v>
      </c>
      <c r="E57" s="26">
        <v>0</v>
      </c>
      <c r="F57" s="27">
        <v>0</v>
      </c>
      <c r="G57" s="27">
        <v>100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0</v>
      </c>
      <c r="F58" s="16">
        <v>0</v>
      </c>
      <c r="G58" s="16">
        <v>0</v>
      </c>
      <c r="H58" s="16">
        <v>1311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2:14" ht="15" customHeight="1" x14ac:dyDescent="0.15">
      <c r="B59" s="24"/>
      <c r="C59" s="84"/>
      <c r="D59" s="25">
        <v>100</v>
      </c>
      <c r="E59" s="26">
        <v>0</v>
      </c>
      <c r="F59" s="27">
        <v>0</v>
      </c>
      <c r="G59" s="27">
        <v>0</v>
      </c>
      <c r="H59" s="27">
        <v>100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0</v>
      </c>
      <c r="F60" s="16">
        <v>0</v>
      </c>
      <c r="G60" s="16">
        <v>0</v>
      </c>
      <c r="H60" s="16">
        <v>0</v>
      </c>
      <c r="I60" s="16">
        <v>1783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2:14" ht="15" customHeight="1" x14ac:dyDescent="0.15">
      <c r="B61" s="24"/>
      <c r="C61" s="84"/>
      <c r="D61" s="25">
        <v>100</v>
      </c>
      <c r="E61" s="26">
        <v>0</v>
      </c>
      <c r="F61" s="27">
        <v>0</v>
      </c>
      <c r="G61" s="27">
        <v>0</v>
      </c>
      <c r="H61" s="27">
        <v>0</v>
      </c>
      <c r="I61" s="27">
        <v>100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1234</v>
      </c>
      <c r="K62" s="16">
        <v>0</v>
      </c>
      <c r="L62" s="16">
        <v>0</v>
      </c>
      <c r="M62" s="16">
        <v>0</v>
      </c>
      <c r="N62" s="16">
        <v>0</v>
      </c>
    </row>
    <row r="63" spans="2:14" ht="15" customHeight="1" x14ac:dyDescent="0.15">
      <c r="B63" s="24"/>
      <c r="C63" s="84"/>
      <c r="D63" s="25">
        <v>100</v>
      </c>
      <c r="E63" s="26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100</v>
      </c>
      <c r="K63" s="27">
        <v>0</v>
      </c>
      <c r="L63" s="27">
        <v>0</v>
      </c>
      <c r="M63" s="27">
        <v>0</v>
      </c>
      <c r="N63" s="27">
        <v>0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2253</v>
      </c>
      <c r="L64" s="16">
        <v>0</v>
      </c>
      <c r="M64" s="16">
        <v>0</v>
      </c>
      <c r="N64" s="16">
        <v>0</v>
      </c>
    </row>
    <row r="65" spans="2:14" ht="15" customHeight="1" x14ac:dyDescent="0.15">
      <c r="B65" s="24"/>
      <c r="C65" s="84"/>
      <c r="D65" s="25">
        <v>100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100</v>
      </c>
      <c r="L65" s="27">
        <v>0</v>
      </c>
      <c r="M65" s="27">
        <v>0</v>
      </c>
      <c r="N65" s="27">
        <v>0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1209</v>
      </c>
      <c r="M66" s="16">
        <v>0</v>
      </c>
      <c r="N66" s="16">
        <v>0</v>
      </c>
    </row>
    <row r="67" spans="2:14" ht="15" customHeight="1" x14ac:dyDescent="0.15">
      <c r="B67" s="24"/>
      <c r="C67" s="84"/>
      <c r="D67" s="25">
        <v>100</v>
      </c>
      <c r="E67" s="26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100</v>
      </c>
      <c r="M67" s="27">
        <v>0</v>
      </c>
      <c r="N67" s="27">
        <v>0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2351</v>
      </c>
      <c r="N68" s="16">
        <v>0</v>
      </c>
    </row>
    <row r="69" spans="2:14" ht="15" customHeight="1" x14ac:dyDescent="0.15">
      <c r="B69" s="28"/>
      <c r="C69" s="85"/>
      <c r="D69" s="17">
        <v>100</v>
      </c>
      <c r="E69" s="1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100</v>
      </c>
      <c r="N69" s="19">
        <v>0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587</v>
      </c>
      <c r="F70" s="23">
        <v>244</v>
      </c>
      <c r="G70" s="23">
        <v>158</v>
      </c>
      <c r="H70" s="23">
        <v>227</v>
      </c>
      <c r="I70" s="23">
        <v>471</v>
      </c>
      <c r="J70" s="23">
        <v>154</v>
      </c>
      <c r="K70" s="23">
        <v>422</v>
      </c>
      <c r="L70" s="23">
        <v>185</v>
      </c>
      <c r="M70" s="23">
        <v>302</v>
      </c>
      <c r="N70" s="23">
        <v>0</v>
      </c>
    </row>
    <row r="71" spans="2:14" ht="15" customHeight="1" x14ac:dyDescent="0.15">
      <c r="B71" s="24"/>
      <c r="C71" s="89"/>
      <c r="D71" s="25">
        <v>100</v>
      </c>
      <c r="E71" s="26">
        <v>21.3</v>
      </c>
      <c r="F71" s="27">
        <v>8.9</v>
      </c>
      <c r="G71" s="27">
        <v>5.7</v>
      </c>
      <c r="H71" s="27">
        <v>8.3000000000000007</v>
      </c>
      <c r="I71" s="27">
        <v>17.100000000000001</v>
      </c>
      <c r="J71" s="27">
        <v>5.6</v>
      </c>
      <c r="K71" s="27">
        <v>15.3</v>
      </c>
      <c r="L71" s="27">
        <v>6.7</v>
      </c>
      <c r="M71" s="27">
        <v>11</v>
      </c>
      <c r="N71" s="27">
        <v>0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563</v>
      </c>
      <c r="F72" s="16">
        <v>459</v>
      </c>
      <c r="G72" s="16">
        <v>142</v>
      </c>
      <c r="H72" s="16">
        <v>259</v>
      </c>
      <c r="I72" s="16">
        <v>333</v>
      </c>
      <c r="J72" s="16">
        <v>208</v>
      </c>
      <c r="K72" s="16">
        <v>455</v>
      </c>
      <c r="L72" s="16">
        <v>149</v>
      </c>
      <c r="M72" s="16">
        <v>432</v>
      </c>
      <c r="N72" s="16">
        <v>0</v>
      </c>
    </row>
    <row r="73" spans="2:14" ht="15" customHeight="1" x14ac:dyDescent="0.15">
      <c r="B73" s="24"/>
      <c r="C73" s="89"/>
      <c r="D73" s="25">
        <v>100</v>
      </c>
      <c r="E73" s="26">
        <v>18.8</v>
      </c>
      <c r="F73" s="27">
        <v>15.3</v>
      </c>
      <c r="G73" s="27">
        <v>4.7</v>
      </c>
      <c r="H73" s="27">
        <v>8.6</v>
      </c>
      <c r="I73" s="27">
        <v>11.1</v>
      </c>
      <c r="J73" s="27">
        <v>6.9</v>
      </c>
      <c r="K73" s="27">
        <v>15.2</v>
      </c>
      <c r="L73" s="27">
        <v>5</v>
      </c>
      <c r="M73" s="27">
        <v>14.4</v>
      </c>
      <c r="N73" s="27">
        <v>0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742</v>
      </c>
      <c r="F74" s="16">
        <v>484</v>
      </c>
      <c r="G74" s="16">
        <v>252</v>
      </c>
      <c r="H74" s="16">
        <v>342</v>
      </c>
      <c r="I74" s="16">
        <v>425</v>
      </c>
      <c r="J74" s="16">
        <v>304</v>
      </c>
      <c r="K74" s="16">
        <v>486</v>
      </c>
      <c r="L74" s="16">
        <v>285</v>
      </c>
      <c r="M74" s="16">
        <v>521</v>
      </c>
      <c r="N74" s="16">
        <v>0</v>
      </c>
    </row>
    <row r="75" spans="2:14" ht="15" customHeight="1" x14ac:dyDescent="0.15">
      <c r="B75" s="24"/>
      <c r="C75" s="89"/>
      <c r="D75" s="25">
        <v>100</v>
      </c>
      <c r="E75" s="26">
        <v>19.3</v>
      </c>
      <c r="F75" s="27">
        <v>12.6</v>
      </c>
      <c r="G75" s="27">
        <v>6.6</v>
      </c>
      <c r="H75" s="27">
        <v>8.9</v>
      </c>
      <c r="I75" s="27">
        <v>11.1</v>
      </c>
      <c r="J75" s="27">
        <v>7.9</v>
      </c>
      <c r="K75" s="27">
        <v>12.7</v>
      </c>
      <c r="L75" s="27">
        <v>7.4</v>
      </c>
      <c r="M75" s="27">
        <v>13.6</v>
      </c>
      <c r="N75" s="27">
        <v>0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436</v>
      </c>
      <c r="F76" s="16">
        <v>400</v>
      </c>
      <c r="G76" s="16">
        <v>149</v>
      </c>
      <c r="H76" s="16">
        <v>238</v>
      </c>
      <c r="I76" s="16">
        <v>246</v>
      </c>
      <c r="J76" s="16">
        <v>282</v>
      </c>
      <c r="K76" s="16">
        <v>379</v>
      </c>
      <c r="L76" s="16">
        <v>198</v>
      </c>
      <c r="M76" s="16">
        <v>489</v>
      </c>
      <c r="N76" s="16">
        <v>0</v>
      </c>
    </row>
    <row r="77" spans="2:14" ht="15" customHeight="1" x14ac:dyDescent="0.15">
      <c r="B77" s="24"/>
      <c r="C77" s="89"/>
      <c r="D77" s="25">
        <v>100</v>
      </c>
      <c r="E77" s="26">
        <v>15.5</v>
      </c>
      <c r="F77" s="27">
        <v>14.2</v>
      </c>
      <c r="G77" s="27">
        <v>5.3</v>
      </c>
      <c r="H77" s="27">
        <v>8.4</v>
      </c>
      <c r="I77" s="27">
        <v>8.6999999999999993</v>
      </c>
      <c r="J77" s="27">
        <v>10</v>
      </c>
      <c r="K77" s="27">
        <v>13.5</v>
      </c>
      <c r="L77" s="27">
        <v>7</v>
      </c>
      <c r="M77" s="27">
        <v>17.399999999999999</v>
      </c>
      <c r="N77" s="27">
        <v>0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256</v>
      </c>
      <c r="F78" s="16">
        <v>220</v>
      </c>
      <c r="G78" s="16">
        <v>76</v>
      </c>
      <c r="H78" s="16">
        <v>128</v>
      </c>
      <c r="I78" s="16">
        <v>143</v>
      </c>
      <c r="J78" s="16">
        <v>161</v>
      </c>
      <c r="K78" s="16">
        <v>252</v>
      </c>
      <c r="L78" s="16">
        <v>148</v>
      </c>
      <c r="M78" s="16">
        <v>239</v>
      </c>
      <c r="N78" s="16">
        <v>0</v>
      </c>
    </row>
    <row r="79" spans="2:14" ht="15" customHeight="1" x14ac:dyDescent="0.15">
      <c r="B79" s="24"/>
      <c r="C79" s="89"/>
      <c r="D79" s="25">
        <v>100</v>
      </c>
      <c r="E79" s="26">
        <v>15.8</v>
      </c>
      <c r="F79" s="27">
        <v>13.6</v>
      </c>
      <c r="G79" s="27">
        <v>4.7</v>
      </c>
      <c r="H79" s="27">
        <v>7.9</v>
      </c>
      <c r="I79" s="27">
        <v>8.8000000000000007</v>
      </c>
      <c r="J79" s="27">
        <v>9.9</v>
      </c>
      <c r="K79" s="27">
        <v>15.5</v>
      </c>
      <c r="L79" s="27">
        <v>9.1</v>
      </c>
      <c r="M79" s="27">
        <v>14.7</v>
      </c>
      <c r="N79" s="27">
        <v>0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159</v>
      </c>
      <c r="F80" s="16">
        <v>88</v>
      </c>
      <c r="G80" s="16">
        <v>55</v>
      </c>
      <c r="H80" s="16">
        <v>67</v>
      </c>
      <c r="I80" s="16">
        <v>87</v>
      </c>
      <c r="J80" s="16">
        <v>75</v>
      </c>
      <c r="K80" s="16">
        <v>144</v>
      </c>
      <c r="L80" s="16">
        <v>141</v>
      </c>
      <c r="M80" s="16">
        <v>192</v>
      </c>
      <c r="N80" s="16">
        <v>0</v>
      </c>
    </row>
    <row r="81" spans="2:14" ht="15" customHeight="1" x14ac:dyDescent="0.15">
      <c r="B81" s="24"/>
      <c r="C81" s="89"/>
      <c r="D81" s="25">
        <v>100</v>
      </c>
      <c r="E81" s="26">
        <v>15.8</v>
      </c>
      <c r="F81" s="27">
        <v>8.6999999999999993</v>
      </c>
      <c r="G81" s="27">
        <v>5.5</v>
      </c>
      <c r="H81" s="27">
        <v>6.6</v>
      </c>
      <c r="I81" s="27">
        <v>8.6</v>
      </c>
      <c r="J81" s="27">
        <v>7.4</v>
      </c>
      <c r="K81" s="27">
        <v>14.3</v>
      </c>
      <c r="L81" s="27">
        <v>14</v>
      </c>
      <c r="M81" s="27">
        <v>19</v>
      </c>
      <c r="N81" s="27">
        <v>0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143</v>
      </c>
      <c r="F82" s="16">
        <v>38</v>
      </c>
      <c r="G82" s="16">
        <v>21</v>
      </c>
      <c r="H82" s="16">
        <v>26</v>
      </c>
      <c r="I82" s="16">
        <v>57</v>
      </c>
      <c r="J82" s="16">
        <v>40</v>
      </c>
      <c r="K82" s="16">
        <v>86</v>
      </c>
      <c r="L82" s="16">
        <v>88</v>
      </c>
      <c r="M82" s="16">
        <v>103</v>
      </c>
      <c r="N82" s="16">
        <v>0</v>
      </c>
    </row>
    <row r="83" spans="2:14" ht="15" customHeight="1" x14ac:dyDescent="0.15">
      <c r="B83" s="24"/>
      <c r="C83" s="86"/>
      <c r="D83" s="34">
        <v>100</v>
      </c>
      <c r="E83" s="35">
        <v>23.8</v>
      </c>
      <c r="F83" s="36">
        <v>6.3</v>
      </c>
      <c r="G83" s="36">
        <v>3.5</v>
      </c>
      <c r="H83" s="36">
        <v>4.3</v>
      </c>
      <c r="I83" s="36">
        <v>9.5</v>
      </c>
      <c r="J83" s="36">
        <v>6.6</v>
      </c>
      <c r="K83" s="36">
        <v>14.3</v>
      </c>
      <c r="L83" s="36">
        <v>14.6</v>
      </c>
      <c r="M83" s="36">
        <v>17.100000000000001</v>
      </c>
      <c r="N83" s="36">
        <v>0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361</v>
      </c>
      <c r="F84" s="23">
        <v>315</v>
      </c>
      <c r="G84" s="23">
        <v>198</v>
      </c>
      <c r="H84" s="23">
        <v>333</v>
      </c>
      <c r="I84" s="23">
        <v>504</v>
      </c>
      <c r="J84" s="23">
        <v>336</v>
      </c>
      <c r="K84" s="23">
        <v>521</v>
      </c>
      <c r="L84" s="23">
        <v>246</v>
      </c>
      <c r="M84" s="23">
        <v>613</v>
      </c>
      <c r="N84" s="23">
        <v>0</v>
      </c>
    </row>
    <row r="85" spans="2:14" ht="15" customHeight="1" x14ac:dyDescent="0.15">
      <c r="B85" s="24" t="s">
        <v>107</v>
      </c>
      <c r="C85" s="84"/>
      <c r="D85" s="25">
        <v>100</v>
      </c>
      <c r="E85" s="26">
        <v>10.5</v>
      </c>
      <c r="F85" s="27">
        <v>9.1999999999999993</v>
      </c>
      <c r="G85" s="27">
        <v>5.8</v>
      </c>
      <c r="H85" s="27">
        <v>9.6999999999999993</v>
      </c>
      <c r="I85" s="27">
        <v>14.7</v>
      </c>
      <c r="J85" s="27">
        <v>9.8000000000000007</v>
      </c>
      <c r="K85" s="27">
        <v>15.2</v>
      </c>
      <c r="L85" s="27">
        <v>7.2</v>
      </c>
      <c r="M85" s="27">
        <v>17.899999999999999</v>
      </c>
      <c r="N85" s="27">
        <v>0</v>
      </c>
    </row>
    <row r="86" spans="2:14" ht="15" customHeight="1" x14ac:dyDescent="0.15">
      <c r="B86" s="24" t="s">
        <v>452</v>
      </c>
      <c r="C86" s="82" t="s">
        <v>453</v>
      </c>
      <c r="D86" s="14">
        <v>3344</v>
      </c>
      <c r="E86" s="15">
        <v>460</v>
      </c>
      <c r="F86" s="16">
        <v>534</v>
      </c>
      <c r="G86" s="16">
        <v>227</v>
      </c>
      <c r="H86" s="16">
        <v>286</v>
      </c>
      <c r="I86" s="16">
        <v>447</v>
      </c>
      <c r="J86" s="16">
        <v>256</v>
      </c>
      <c r="K86" s="16">
        <v>526</v>
      </c>
      <c r="L86" s="16">
        <v>217</v>
      </c>
      <c r="M86" s="16">
        <v>391</v>
      </c>
      <c r="N86" s="16">
        <v>0</v>
      </c>
    </row>
    <row r="87" spans="2:14" ht="15" customHeight="1" x14ac:dyDescent="0.15">
      <c r="B87" s="24"/>
      <c r="C87" s="84"/>
      <c r="D87" s="25">
        <v>100</v>
      </c>
      <c r="E87" s="26">
        <v>13.8</v>
      </c>
      <c r="F87" s="27">
        <v>16</v>
      </c>
      <c r="G87" s="27">
        <v>6.8</v>
      </c>
      <c r="H87" s="27">
        <v>8.6</v>
      </c>
      <c r="I87" s="27">
        <v>13.4</v>
      </c>
      <c r="J87" s="27">
        <v>7.7</v>
      </c>
      <c r="K87" s="27">
        <v>15.7</v>
      </c>
      <c r="L87" s="27">
        <v>6.5</v>
      </c>
      <c r="M87" s="27">
        <v>11.7</v>
      </c>
      <c r="N87" s="27">
        <v>0</v>
      </c>
    </row>
    <row r="88" spans="2:14" ht="15" customHeight="1" x14ac:dyDescent="0.15">
      <c r="B88" s="24"/>
      <c r="C88" s="83" t="s">
        <v>454</v>
      </c>
      <c r="D88" s="29">
        <v>2063</v>
      </c>
      <c r="E88" s="30">
        <v>256</v>
      </c>
      <c r="F88" s="31">
        <v>373</v>
      </c>
      <c r="G88" s="31">
        <v>186</v>
      </c>
      <c r="H88" s="31">
        <v>247</v>
      </c>
      <c r="I88" s="31">
        <v>199</v>
      </c>
      <c r="J88" s="31">
        <v>227</v>
      </c>
      <c r="K88" s="31">
        <v>213</v>
      </c>
      <c r="L88" s="31">
        <v>118</v>
      </c>
      <c r="M88" s="31">
        <v>244</v>
      </c>
      <c r="N88" s="31">
        <v>0</v>
      </c>
    </row>
    <row r="89" spans="2:14" ht="15" customHeight="1" x14ac:dyDescent="0.15">
      <c r="B89" s="24"/>
      <c r="C89" s="84"/>
      <c r="D89" s="25">
        <v>100</v>
      </c>
      <c r="E89" s="26">
        <v>12.4</v>
      </c>
      <c r="F89" s="27">
        <v>18.100000000000001</v>
      </c>
      <c r="G89" s="27">
        <v>9</v>
      </c>
      <c r="H89" s="27">
        <v>12</v>
      </c>
      <c r="I89" s="27">
        <v>9.6</v>
      </c>
      <c r="J89" s="27">
        <v>11</v>
      </c>
      <c r="K89" s="27">
        <v>10.3</v>
      </c>
      <c r="L89" s="27">
        <v>5.7</v>
      </c>
      <c r="M89" s="27">
        <v>11.8</v>
      </c>
      <c r="N89" s="27">
        <v>0</v>
      </c>
    </row>
    <row r="90" spans="2:14" ht="15" customHeight="1" x14ac:dyDescent="0.15">
      <c r="B90" s="24"/>
      <c r="C90" s="82" t="s">
        <v>455</v>
      </c>
      <c r="D90" s="14">
        <v>3201</v>
      </c>
      <c r="E90" s="15">
        <v>416</v>
      </c>
      <c r="F90" s="16">
        <v>425</v>
      </c>
      <c r="G90" s="16">
        <v>175</v>
      </c>
      <c r="H90" s="16">
        <v>233</v>
      </c>
      <c r="I90" s="16">
        <v>340</v>
      </c>
      <c r="J90" s="16">
        <v>215</v>
      </c>
      <c r="K90" s="16">
        <v>552</v>
      </c>
      <c r="L90" s="16">
        <v>231</v>
      </c>
      <c r="M90" s="16">
        <v>614</v>
      </c>
      <c r="N90" s="16">
        <v>0</v>
      </c>
    </row>
    <row r="91" spans="2:14" ht="15" customHeight="1" x14ac:dyDescent="0.15">
      <c r="B91" s="24"/>
      <c r="C91" s="84"/>
      <c r="D91" s="25">
        <v>100</v>
      </c>
      <c r="E91" s="26">
        <v>13</v>
      </c>
      <c r="F91" s="27">
        <v>13.3</v>
      </c>
      <c r="G91" s="27">
        <v>5.5</v>
      </c>
      <c r="H91" s="27">
        <v>7.3</v>
      </c>
      <c r="I91" s="27">
        <v>10.6</v>
      </c>
      <c r="J91" s="27">
        <v>6.7</v>
      </c>
      <c r="K91" s="27">
        <v>17.2</v>
      </c>
      <c r="L91" s="27">
        <v>7.2</v>
      </c>
      <c r="M91" s="27">
        <v>19.2</v>
      </c>
      <c r="N91" s="27">
        <v>0</v>
      </c>
    </row>
    <row r="92" spans="2:14" ht="15" customHeight="1" x14ac:dyDescent="0.15">
      <c r="B92" s="24"/>
      <c r="C92" s="82" t="s">
        <v>456</v>
      </c>
      <c r="D92" s="14">
        <v>1503</v>
      </c>
      <c r="E92" s="15">
        <v>144</v>
      </c>
      <c r="F92" s="16">
        <v>162</v>
      </c>
      <c r="G92" s="16">
        <v>51</v>
      </c>
      <c r="H92" s="16">
        <v>95</v>
      </c>
      <c r="I92" s="16">
        <v>142</v>
      </c>
      <c r="J92" s="16">
        <v>123</v>
      </c>
      <c r="K92" s="16">
        <v>291</v>
      </c>
      <c r="L92" s="16">
        <v>233</v>
      </c>
      <c r="M92" s="16">
        <v>262</v>
      </c>
      <c r="N92" s="16">
        <v>0</v>
      </c>
    </row>
    <row r="93" spans="2:14" ht="15" customHeight="1" x14ac:dyDescent="0.15">
      <c r="B93" s="24"/>
      <c r="C93" s="84"/>
      <c r="D93" s="25">
        <v>100</v>
      </c>
      <c r="E93" s="26">
        <v>9.6</v>
      </c>
      <c r="F93" s="27">
        <v>10.8</v>
      </c>
      <c r="G93" s="27">
        <v>3.4</v>
      </c>
      <c r="H93" s="27">
        <v>6.3</v>
      </c>
      <c r="I93" s="27">
        <v>9.4</v>
      </c>
      <c r="J93" s="27">
        <v>8.1999999999999993</v>
      </c>
      <c r="K93" s="27">
        <v>19.399999999999999</v>
      </c>
      <c r="L93" s="27">
        <v>15.5</v>
      </c>
      <c r="M93" s="27">
        <v>17.399999999999999</v>
      </c>
      <c r="N93" s="27">
        <v>0</v>
      </c>
    </row>
    <row r="94" spans="2:14" ht="15" customHeight="1" x14ac:dyDescent="0.15">
      <c r="B94" s="24"/>
      <c r="C94" s="82" t="s">
        <v>457</v>
      </c>
      <c r="D94" s="14">
        <v>330</v>
      </c>
      <c r="E94" s="15">
        <v>17</v>
      </c>
      <c r="F94" s="16">
        <v>42</v>
      </c>
      <c r="G94" s="16">
        <v>8</v>
      </c>
      <c r="H94" s="16">
        <v>34</v>
      </c>
      <c r="I94" s="16">
        <v>41</v>
      </c>
      <c r="J94" s="16">
        <v>31</v>
      </c>
      <c r="K94" s="16">
        <v>32</v>
      </c>
      <c r="L94" s="16">
        <v>65</v>
      </c>
      <c r="M94" s="16">
        <v>60</v>
      </c>
      <c r="N94" s="16">
        <v>0</v>
      </c>
    </row>
    <row r="95" spans="2:14" ht="15" customHeight="1" x14ac:dyDescent="0.15">
      <c r="B95" s="24"/>
      <c r="C95" s="82"/>
      <c r="D95" s="34">
        <v>100</v>
      </c>
      <c r="E95" s="35">
        <v>5.2</v>
      </c>
      <c r="F95" s="36">
        <v>12.7</v>
      </c>
      <c r="G95" s="36">
        <v>2.4</v>
      </c>
      <c r="H95" s="36">
        <v>10.3</v>
      </c>
      <c r="I95" s="36">
        <v>12.4</v>
      </c>
      <c r="J95" s="36">
        <v>9.4</v>
      </c>
      <c r="K95" s="36">
        <v>9.6999999999999993</v>
      </c>
      <c r="L95" s="36">
        <v>19.7</v>
      </c>
      <c r="M95" s="36">
        <v>18.2</v>
      </c>
      <c r="N95" s="36">
        <v>0</v>
      </c>
    </row>
    <row r="96" spans="2:14" ht="15" customHeight="1" x14ac:dyDescent="0.15">
      <c r="B96" s="24"/>
      <c r="C96" s="83" t="s">
        <v>458</v>
      </c>
      <c r="D96" s="29">
        <v>359</v>
      </c>
      <c r="E96" s="30">
        <v>28</v>
      </c>
      <c r="F96" s="31">
        <v>25</v>
      </c>
      <c r="G96" s="31">
        <v>4</v>
      </c>
      <c r="H96" s="31">
        <v>20</v>
      </c>
      <c r="I96" s="31">
        <v>48</v>
      </c>
      <c r="J96" s="31">
        <v>32</v>
      </c>
      <c r="K96" s="31">
        <v>58</v>
      </c>
      <c r="L96" s="31">
        <v>77</v>
      </c>
      <c r="M96" s="31">
        <v>67</v>
      </c>
      <c r="N96" s="31">
        <v>0</v>
      </c>
    </row>
    <row r="97" spans="2:14" ht="15" customHeight="1" x14ac:dyDescent="0.15">
      <c r="B97" s="24"/>
      <c r="C97" s="84"/>
      <c r="D97" s="25">
        <v>100</v>
      </c>
      <c r="E97" s="26">
        <v>7.8</v>
      </c>
      <c r="F97" s="27">
        <v>7</v>
      </c>
      <c r="G97" s="27">
        <v>1.1000000000000001</v>
      </c>
      <c r="H97" s="27">
        <v>5.6</v>
      </c>
      <c r="I97" s="27">
        <v>13.4</v>
      </c>
      <c r="J97" s="27">
        <v>8.9</v>
      </c>
      <c r="K97" s="27">
        <v>16.2</v>
      </c>
      <c r="L97" s="27">
        <v>21.4</v>
      </c>
      <c r="M97" s="27">
        <v>18.7</v>
      </c>
      <c r="N97" s="27">
        <v>0</v>
      </c>
    </row>
    <row r="98" spans="2:14" ht="15" customHeight="1" x14ac:dyDescent="0.15">
      <c r="B98" s="24"/>
      <c r="C98" s="82" t="s">
        <v>109</v>
      </c>
      <c r="D98" s="14">
        <v>47</v>
      </c>
      <c r="E98" s="15">
        <v>3</v>
      </c>
      <c r="F98" s="16">
        <v>2</v>
      </c>
      <c r="G98" s="16">
        <v>0</v>
      </c>
      <c r="H98" s="16">
        <v>1</v>
      </c>
      <c r="I98" s="16">
        <v>22</v>
      </c>
      <c r="J98" s="16">
        <v>6</v>
      </c>
      <c r="K98" s="16">
        <v>6</v>
      </c>
      <c r="L98" s="16">
        <v>3</v>
      </c>
      <c r="M98" s="16">
        <v>4</v>
      </c>
      <c r="N98" s="16">
        <v>0</v>
      </c>
    </row>
    <row r="99" spans="2:14" ht="15" customHeight="1" x14ac:dyDescent="0.15">
      <c r="B99" s="24"/>
      <c r="C99" s="84"/>
      <c r="D99" s="25">
        <v>100</v>
      </c>
      <c r="E99" s="26">
        <v>6.4</v>
      </c>
      <c r="F99" s="27">
        <v>4.3</v>
      </c>
      <c r="G99" s="27">
        <v>0</v>
      </c>
      <c r="H99" s="27">
        <v>2.1</v>
      </c>
      <c r="I99" s="27">
        <v>46.8</v>
      </c>
      <c r="J99" s="27">
        <v>12.8</v>
      </c>
      <c r="K99" s="27">
        <v>12.8</v>
      </c>
      <c r="L99" s="27">
        <v>6.4</v>
      </c>
      <c r="M99" s="27">
        <v>8.5</v>
      </c>
      <c r="N99" s="27">
        <v>0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52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</row>
    <row r="101" spans="2:14" ht="15" customHeight="1" x14ac:dyDescent="0.15">
      <c r="B101" s="28"/>
      <c r="C101" s="85"/>
      <c r="D101" s="17">
        <v>100</v>
      </c>
      <c r="E101" s="18">
        <v>0</v>
      </c>
      <c r="F101" s="19">
        <v>100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4793" priority="142" rank="1"/>
  </conditionalFormatting>
  <conditionalFormatting sqref="E11:N11">
    <cfRule type="top10" dxfId="4792" priority="143" rank="1"/>
  </conditionalFormatting>
  <conditionalFormatting sqref="E13:N13">
    <cfRule type="top10" dxfId="4791" priority="144" rank="1"/>
  </conditionalFormatting>
  <conditionalFormatting sqref="E15:N15">
    <cfRule type="top10" dxfId="4790" priority="145" rank="1"/>
  </conditionalFormatting>
  <conditionalFormatting sqref="E17:N17">
    <cfRule type="top10" dxfId="4789" priority="146" rank="1"/>
  </conditionalFormatting>
  <conditionalFormatting sqref="E19:N19">
    <cfRule type="top10" dxfId="4788" priority="147" rank="1"/>
  </conditionalFormatting>
  <conditionalFormatting sqref="E21:N21">
    <cfRule type="top10" dxfId="4787" priority="148" rank="1"/>
  </conditionalFormatting>
  <conditionalFormatting sqref="E23:N23">
    <cfRule type="top10" dxfId="4786" priority="149" rank="1"/>
  </conditionalFormatting>
  <conditionalFormatting sqref="E25:N25">
    <cfRule type="top10" dxfId="4785" priority="150" rank="1"/>
  </conditionalFormatting>
  <conditionalFormatting sqref="E27:N27">
    <cfRule type="top10" dxfId="4784" priority="151" rank="1"/>
  </conditionalFormatting>
  <conditionalFormatting sqref="E29:N29">
    <cfRule type="top10" dxfId="4783" priority="152" rank="1"/>
  </conditionalFormatting>
  <conditionalFormatting sqref="E31:N31">
    <cfRule type="top10" dxfId="4782" priority="153" rank="1"/>
  </conditionalFormatting>
  <conditionalFormatting sqref="E33:N33">
    <cfRule type="top10" dxfId="4781" priority="154" rank="1"/>
  </conditionalFormatting>
  <conditionalFormatting sqref="E35:N35">
    <cfRule type="top10" dxfId="4780" priority="155" rank="1"/>
  </conditionalFormatting>
  <conditionalFormatting sqref="E37:N37">
    <cfRule type="top10" dxfId="4779" priority="156" rank="1"/>
  </conditionalFormatting>
  <conditionalFormatting sqref="E39:N39">
    <cfRule type="top10" dxfId="4778" priority="157" rank="1"/>
  </conditionalFormatting>
  <conditionalFormatting sqref="E41:N41">
    <cfRule type="top10" dxfId="4777" priority="158" rank="1"/>
  </conditionalFormatting>
  <conditionalFormatting sqref="E43:N43">
    <cfRule type="top10" dxfId="4776" priority="159" rank="1"/>
  </conditionalFormatting>
  <conditionalFormatting sqref="E45:N45">
    <cfRule type="top10" dxfId="4775" priority="160" rank="1"/>
  </conditionalFormatting>
  <conditionalFormatting sqref="E47:N47">
    <cfRule type="top10" dxfId="4774" priority="161" rank="1"/>
  </conditionalFormatting>
  <conditionalFormatting sqref="E49:N49">
    <cfRule type="top10" dxfId="4773" priority="162" rank="1"/>
  </conditionalFormatting>
  <conditionalFormatting sqref="E51:N51">
    <cfRule type="top10" dxfId="4772" priority="163" rank="1"/>
  </conditionalFormatting>
  <conditionalFormatting sqref="E53:N53">
    <cfRule type="top10" dxfId="4771" priority="164" rank="1"/>
  </conditionalFormatting>
  <conditionalFormatting sqref="E55:N55">
    <cfRule type="top10" dxfId="4770" priority="165" rank="1"/>
  </conditionalFormatting>
  <conditionalFormatting sqref="E57:N57">
    <cfRule type="top10" dxfId="4769" priority="166" rank="1"/>
  </conditionalFormatting>
  <conditionalFormatting sqref="E59:N59">
    <cfRule type="top10" dxfId="4768" priority="167" rank="1"/>
  </conditionalFormatting>
  <conditionalFormatting sqref="E61:N61">
    <cfRule type="top10" dxfId="4767" priority="168" rank="1"/>
  </conditionalFormatting>
  <conditionalFormatting sqref="E63:N63">
    <cfRule type="top10" dxfId="4766" priority="169" rank="1"/>
  </conditionalFormatting>
  <conditionalFormatting sqref="E65:N65">
    <cfRule type="top10" dxfId="4765" priority="170" rank="1"/>
  </conditionalFormatting>
  <conditionalFormatting sqref="E67:N67">
    <cfRule type="top10" dxfId="4764" priority="171" rank="1"/>
  </conditionalFormatting>
  <conditionalFormatting sqref="E69:N69">
    <cfRule type="top10" dxfId="4763" priority="172" rank="1"/>
  </conditionalFormatting>
  <conditionalFormatting sqref="E71:N71">
    <cfRule type="top10" dxfId="4762" priority="173" rank="1"/>
  </conditionalFormatting>
  <conditionalFormatting sqref="E73:N73">
    <cfRule type="top10" dxfId="4761" priority="174" rank="1"/>
  </conditionalFormatting>
  <conditionalFormatting sqref="E75:N75">
    <cfRule type="top10" dxfId="4760" priority="175" rank="1"/>
  </conditionalFormatting>
  <conditionalFormatting sqref="E77:N77">
    <cfRule type="top10" dxfId="4759" priority="176" rank="1"/>
  </conditionalFormatting>
  <conditionalFormatting sqref="E79:N79">
    <cfRule type="top10" dxfId="4758" priority="177" rank="1"/>
  </conditionalFormatting>
  <conditionalFormatting sqref="E81:N81">
    <cfRule type="top10" dxfId="4757" priority="178" rank="1"/>
  </conditionalFormatting>
  <conditionalFormatting sqref="E83:N83">
    <cfRule type="top10" dxfId="4756" priority="179" rank="1"/>
  </conditionalFormatting>
  <conditionalFormatting sqref="E85:N85">
    <cfRule type="top10" dxfId="4755" priority="180" rank="1"/>
  </conditionalFormatting>
  <conditionalFormatting sqref="E87:N87">
    <cfRule type="top10" dxfId="4754" priority="181" rank="1"/>
  </conditionalFormatting>
  <conditionalFormatting sqref="E89:N89">
    <cfRule type="top10" dxfId="4753" priority="182" rank="1"/>
  </conditionalFormatting>
  <conditionalFormatting sqref="E91:N91">
    <cfRule type="top10" dxfId="4752" priority="183" rank="1"/>
  </conditionalFormatting>
  <conditionalFormatting sqref="E93:N93">
    <cfRule type="top10" dxfId="4751" priority="184" rank="1"/>
  </conditionalFormatting>
  <conditionalFormatting sqref="E95:N95">
    <cfRule type="top10" dxfId="4750" priority="185" rank="1"/>
  </conditionalFormatting>
  <conditionalFormatting sqref="E97:N97">
    <cfRule type="top10" dxfId="4749" priority="186" rank="1"/>
  </conditionalFormatting>
  <conditionalFormatting sqref="E99:N99">
    <cfRule type="top10" dxfId="4748" priority="187" rank="1"/>
  </conditionalFormatting>
  <conditionalFormatting sqref="E101:N101">
    <cfRule type="top10" dxfId="4747" priority="18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782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48</v>
      </c>
      <c r="F8" s="16">
        <v>137</v>
      </c>
      <c r="G8" s="16">
        <v>90</v>
      </c>
      <c r="H8" s="16">
        <v>65</v>
      </c>
      <c r="I8" s="16">
        <v>88</v>
      </c>
      <c r="J8" s="16">
        <v>12606</v>
      </c>
      <c r="K8" s="16">
        <v>2888</v>
      </c>
    </row>
    <row r="9" spans="2:24" ht="15" customHeight="1" x14ac:dyDescent="0.15">
      <c r="B9" s="93"/>
      <c r="C9" s="91"/>
      <c r="D9" s="17">
        <v>100</v>
      </c>
      <c r="E9" s="18">
        <v>0.3</v>
      </c>
      <c r="F9" s="19">
        <v>0.9</v>
      </c>
      <c r="G9" s="19">
        <v>0.6</v>
      </c>
      <c r="H9" s="19">
        <v>0.4</v>
      </c>
      <c r="I9" s="19">
        <v>0.6</v>
      </c>
      <c r="J9" s="19">
        <v>79.2</v>
      </c>
      <c r="K9" s="19">
        <v>18.100000000000001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16</v>
      </c>
      <c r="F10" s="23">
        <v>40</v>
      </c>
      <c r="G10" s="23">
        <v>37</v>
      </c>
      <c r="H10" s="23">
        <v>19</v>
      </c>
      <c r="I10" s="23">
        <v>41</v>
      </c>
      <c r="J10" s="23">
        <v>3900</v>
      </c>
      <c r="K10" s="23">
        <v>892</v>
      </c>
    </row>
    <row r="11" spans="2:24" ht="15" customHeight="1" x14ac:dyDescent="0.15">
      <c r="B11" s="24"/>
      <c r="C11" s="89"/>
      <c r="D11" s="25">
        <v>100</v>
      </c>
      <c r="E11" s="26">
        <v>0.3</v>
      </c>
      <c r="F11" s="27">
        <v>0.8</v>
      </c>
      <c r="G11" s="27">
        <v>0.7</v>
      </c>
      <c r="H11" s="27">
        <v>0.4</v>
      </c>
      <c r="I11" s="27">
        <v>0.8</v>
      </c>
      <c r="J11" s="27">
        <v>78.900000000000006</v>
      </c>
      <c r="K11" s="27">
        <v>18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32</v>
      </c>
      <c r="F12" s="16">
        <v>97</v>
      </c>
      <c r="G12" s="16">
        <v>53</v>
      </c>
      <c r="H12" s="16">
        <v>45</v>
      </c>
      <c r="I12" s="16">
        <v>47</v>
      </c>
      <c r="J12" s="16">
        <v>8603</v>
      </c>
      <c r="K12" s="16">
        <v>1965</v>
      </c>
    </row>
    <row r="13" spans="2:24" ht="15" customHeight="1" x14ac:dyDescent="0.15">
      <c r="B13" s="28"/>
      <c r="C13" s="91"/>
      <c r="D13" s="17">
        <v>100</v>
      </c>
      <c r="E13" s="18">
        <v>0.3</v>
      </c>
      <c r="F13" s="19">
        <v>0.9</v>
      </c>
      <c r="G13" s="19">
        <v>0.5</v>
      </c>
      <c r="H13" s="19">
        <v>0.4</v>
      </c>
      <c r="I13" s="19">
        <v>0.4</v>
      </c>
      <c r="J13" s="19">
        <v>79.3</v>
      </c>
      <c r="K13" s="19">
        <v>18.100000000000001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3</v>
      </c>
      <c r="G14" s="23">
        <v>0</v>
      </c>
      <c r="H14" s="23">
        <v>0</v>
      </c>
      <c r="I14" s="23">
        <v>4</v>
      </c>
      <c r="J14" s="23">
        <v>275</v>
      </c>
      <c r="K14" s="23">
        <v>71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0.8</v>
      </c>
      <c r="G15" s="27">
        <v>0</v>
      </c>
      <c r="H15" s="27">
        <v>0</v>
      </c>
      <c r="I15" s="27">
        <v>1.1000000000000001</v>
      </c>
      <c r="J15" s="27">
        <v>77.900000000000006</v>
      </c>
      <c r="K15" s="27">
        <v>20.100000000000001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</v>
      </c>
      <c r="F16" s="31">
        <v>3</v>
      </c>
      <c r="G16" s="31">
        <v>2</v>
      </c>
      <c r="H16" s="31">
        <v>2</v>
      </c>
      <c r="I16" s="31">
        <v>1</v>
      </c>
      <c r="J16" s="31">
        <v>494</v>
      </c>
      <c r="K16" s="31">
        <v>117</v>
      </c>
    </row>
    <row r="17" spans="2:11" ht="15" customHeight="1" x14ac:dyDescent="0.15">
      <c r="B17" s="24"/>
      <c r="C17" s="84"/>
      <c r="D17" s="25">
        <v>100</v>
      </c>
      <c r="E17" s="26">
        <v>0.2</v>
      </c>
      <c r="F17" s="27">
        <v>0.5</v>
      </c>
      <c r="G17" s="27">
        <v>0.3</v>
      </c>
      <c r="H17" s="27">
        <v>0.3</v>
      </c>
      <c r="I17" s="27">
        <v>0.2</v>
      </c>
      <c r="J17" s="27">
        <v>79.7</v>
      </c>
      <c r="K17" s="27">
        <v>18.899999999999999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5</v>
      </c>
      <c r="F18" s="16">
        <v>11</v>
      </c>
      <c r="G18" s="16">
        <v>5</v>
      </c>
      <c r="H18" s="16">
        <v>5</v>
      </c>
      <c r="I18" s="16">
        <v>8</v>
      </c>
      <c r="J18" s="16">
        <v>723</v>
      </c>
      <c r="K18" s="16">
        <v>165</v>
      </c>
    </row>
    <row r="19" spans="2:11" ht="15" customHeight="1" x14ac:dyDescent="0.15">
      <c r="B19" s="24"/>
      <c r="C19" s="84"/>
      <c r="D19" s="25">
        <v>100</v>
      </c>
      <c r="E19" s="26">
        <v>0.5</v>
      </c>
      <c r="F19" s="27">
        <v>1.2</v>
      </c>
      <c r="G19" s="27">
        <v>0.5</v>
      </c>
      <c r="H19" s="27">
        <v>0.5</v>
      </c>
      <c r="I19" s="27">
        <v>0.9</v>
      </c>
      <c r="J19" s="27">
        <v>78.400000000000006</v>
      </c>
      <c r="K19" s="27">
        <v>17.899999999999999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5</v>
      </c>
      <c r="F20" s="16">
        <v>26</v>
      </c>
      <c r="G20" s="16">
        <v>14</v>
      </c>
      <c r="H20" s="16">
        <v>10</v>
      </c>
      <c r="I20" s="16">
        <v>16</v>
      </c>
      <c r="J20" s="16">
        <v>1222</v>
      </c>
      <c r="K20" s="16">
        <v>323</v>
      </c>
    </row>
    <row r="21" spans="2:11" ht="15" customHeight="1" x14ac:dyDescent="0.15">
      <c r="B21" s="24"/>
      <c r="C21" s="84"/>
      <c r="D21" s="25">
        <v>100</v>
      </c>
      <c r="E21" s="26">
        <v>0.3</v>
      </c>
      <c r="F21" s="27">
        <v>1.6</v>
      </c>
      <c r="G21" s="27">
        <v>0.9</v>
      </c>
      <c r="H21" s="27">
        <v>0.6</v>
      </c>
      <c r="I21" s="27">
        <v>1</v>
      </c>
      <c r="J21" s="27">
        <v>75.599999999999994</v>
      </c>
      <c r="K21" s="27">
        <v>20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14</v>
      </c>
      <c r="F22" s="16">
        <v>45</v>
      </c>
      <c r="G22" s="16">
        <v>30</v>
      </c>
      <c r="H22" s="16">
        <v>17</v>
      </c>
      <c r="I22" s="16">
        <v>26</v>
      </c>
      <c r="J22" s="16">
        <v>2386</v>
      </c>
      <c r="K22" s="16">
        <v>622</v>
      </c>
    </row>
    <row r="23" spans="2:11" ht="15" customHeight="1" x14ac:dyDescent="0.15">
      <c r="B23" s="24"/>
      <c r="C23" s="84"/>
      <c r="D23" s="25">
        <v>100</v>
      </c>
      <c r="E23" s="26">
        <v>0.4</v>
      </c>
      <c r="F23" s="27">
        <v>1.4</v>
      </c>
      <c r="G23" s="27">
        <v>1</v>
      </c>
      <c r="H23" s="27">
        <v>0.5</v>
      </c>
      <c r="I23" s="27">
        <v>0.8</v>
      </c>
      <c r="J23" s="27">
        <v>76</v>
      </c>
      <c r="K23" s="27">
        <v>19.8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13</v>
      </c>
      <c r="F24" s="16">
        <v>32</v>
      </c>
      <c r="G24" s="16">
        <v>27</v>
      </c>
      <c r="H24" s="16">
        <v>14</v>
      </c>
      <c r="I24" s="16">
        <v>21</v>
      </c>
      <c r="J24" s="16">
        <v>3608</v>
      </c>
      <c r="K24" s="16">
        <v>791</v>
      </c>
    </row>
    <row r="25" spans="2:11" ht="15" customHeight="1" x14ac:dyDescent="0.15">
      <c r="B25" s="24"/>
      <c r="C25" s="84"/>
      <c r="D25" s="25">
        <v>100</v>
      </c>
      <c r="E25" s="26">
        <v>0.3</v>
      </c>
      <c r="F25" s="27">
        <v>0.7</v>
      </c>
      <c r="G25" s="27">
        <v>0.6</v>
      </c>
      <c r="H25" s="27">
        <v>0.3</v>
      </c>
      <c r="I25" s="27">
        <v>0.5</v>
      </c>
      <c r="J25" s="27">
        <v>80.099999999999994</v>
      </c>
      <c r="K25" s="27">
        <v>17.600000000000001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9</v>
      </c>
      <c r="F26" s="16">
        <v>16</v>
      </c>
      <c r="G26" s="16">
        <v>11</v>
      </c>
      <c r="H26" s="16">
        <v>14</v>
      </c>
      <c r="I26" s="16">
        <v>10</v>
      </c>
      <c r="J26" s="16">
        <v>3627</v>
      </c>
      <c r="K26" s="16">
        <v>751</v>
      </c>
    </row>
    <row r="27" spans="2:11" ht="15" customHeight="1" x14ac:dyDescent="0.15">
      <c r="B27" s="28"/>
      <c r="C27" s="85"/>
      <c r="D27" s="17">
        <v>100</v>
      </c>
      <c r="E27" s="18">
        <v>0.2</v>
      </c>
      <c r="F27" s="19">
        <v>0.4</v>
      </c>
      <c r="G27" s="19">
        <v>0.2</v>
      </c>
      <c r="H27" s="19">
        <v>0.3</v>
      </c>
      <c r="I27" s="19">
        <v>0.2</v>
      </c>
      <c r="J27" s="19">
        <v>81.7</v>
      </c>
      <c r="K27" s="19">
        <v>16.899999999999999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19</v>
      </c>
      <c r="F28" s="16">
        <v>61</v>
      </c>
      <c r="G28" s="16">
        <v>47</v>
      </c>
      <c r="H28" s="16">
        <v>33</v>
      </c>
      <c r="I28" s="16">
        <v>32</v>
      </c>
      <c r="J28" s="16">
        <v>4500</v>
      </c>
      <c r="K28" s="16">
        <v>974</v>
      </c>
    </row>
    <row r="29" spans="2:11" ht="15" customHeight="1" x14ac:dyDescent="0.15">
      <c r="B29" s="24"/>
      <c r="C29" s="84"/>
      <c r="D29" s="25">
        <v>100</v>
      </c>
      <c r="E29" s="26">
        <v>0.3</v>
      </c>
      <c r="F29" s="27">
        <v>1.1000000000000001</v>
      </c>
      <c r="G29" s="27">
        <v>0.8</v>
      </c>
      <c r="H29" s="27">
        <v>0.6</v>
      </c>
      <c r="I29" s="27">
        <v>0.6</v>
      </c>
      <c r="J29" s="27">
        <v>79.400000000000006</v>
      </c>
      <c r="K29" s="27">
        <v>17.2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15</v>
      </c>
      <c r="F30" s="16">
        <v>43</v>
      </c>
      <c r="G30" s="16">
        <v>25</v>
      </c>
      <c r="H30" s="16">
        <v>26</v>
      </c>
      <c r="I30" s="16">
        <v>26</v>
      </c>
      <c r="J30" s="16">
        <v>3028</v>
      </c>
      <c r="K30" s="16">
        <v>761</v>
      </c>
    </row>
    <row r="31" spans="2:11" ht="15" customHeight="1" x14ac:dyDescent="0.15">
      <c r="B31" s="24"/>
      <c r="C31" s="84"/>
      <c r="D31" s="25">
        <v>100</v>
      </c>
      <c r="E31" s="26">
        <v>0.4</v>
      </c>
      <c r="F31" s="27">
        <v>1.1000000000000001</v>
      </c>
      <c r="G31" s="27">
        <v>0.6</v>
      </c>
      <c r="H31" s="27">
        <v>0.7</v>
      </c>
      <c r="I31" s="27">
        <v>0.7</v>
      </c>
      <c r="J31" s="27">
        <v>77.2</v>
      </c>
      <c r="K31" s="27">
        <v>19.399999999999999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4</v>
      </c>
      <c r="G32" s="31">
        <v>2</v>
      </c>
      <c r="H32" s="31">
        <v>1</v>
      </c>
      <c r="I32" s="31">
        <v>4</v>
      </c>
      <c r="J32" s="31">
        <v>220</v>
      </c>
      <c r="K32" s="31">
        <v>75</v>
      </c>
    </row>
    <row r="33" spans="2:11" ht="15" customHeight="1" x14ac:dyDescent="0.15">
      <c r="B33" s="24"/>
      <c r="C33" s="84"/>
      <c r="D33" s="25">
        <v>100</v>
      </c>
      <c r="E33" s="26">
        <v>0</v>
      </c>
      <c r="F33" s="27">
        <v>1.3</v>
      </c>
      <c r="G33" s="27">
        <v>0.7</v>
      </c>
      <c r="H33" s="27">
        <v>0.3</v>
      </c>
      <c r="I33" s="27">
        <v>1.3</v>
      </c>
      <c r="J33" s="27">
        <v>71.900000000000006</v>
      </c>
      <c r="K33" s="27">
        <v>24.5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5</v>
      </c>
      <c r="F34" s="16">
        <v>9</v>
      </c>
      <c r="G34" s="16">
        <v>10</v>
      </c>
      <c r="H34" s="16">
        <v>2</v>
      </c>
      <c r="I34" s="16">
        <v>10</v>
      </c>
      <c r="J34" s="16">
        <v>2625</v>
      </c>
      <c r="K34" s="16">
        <v>381</v>
      </c>
    </row>
    <row r="35" spans="2:11" ht="15" customHeight="1" x14ac:dyDescent="0.15">
      <c r="B35" s="24"/>
      <c r="C35" s="84"/>
      <c r="D35" s="25">
        <v>100</v>
      </c>
      <c r="E35" s="26">
        <v>0.2</v>
      </c>
      <c r="F35" s="27">
        <v>0.3</v>
      </c>
      <c r="G35" s="27">
        <v>0.3</v>
      </c>
      <c r="H35" s="27">
        <v>0.1</v>
      </c>
      <c r="I35" s="27">
        <v>0.3</v>
      </c>
      <c r="J35" s="27">
        <v>86.3</v>
      </c>
      <c r="K35" s="27">
        <v>12.5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9</v>
      </c>
      <c r="F36" s="16">
        <v>14</v>
      </c>
      <c r="G36" s="16">
        <v>3</v>
      </c>
      <c r="H36" s="16">
        <v>2</v>
      </c>
      <c r="I36" s="16">
        <v>14</v>
      </c>
      <c r="J36" s="16">
        <v>2035</v>
      </c>
      <c r="K36" s="16">
        <v>332</v>
      </c>
    </row>
    <row r="37" spans="2:11" ht="15" customHeight="1" x14ac:dyDescent="0.15">
      <c r="B37" s="33"/>
      <c r="C37" s="82"/>
      <c r="D37" s="34">
        <v>100</v>
      </c>
      <c r="E37" s="35">
        <v>0.4</v>
      </c>
      <c r="F37" s="36">
        <v>0.6</v>
      </c>
      <c r="G37" s="36">
        <v>0.1</v>
      </c>
      <c r="H37" s="36">
        <v>0.1</v>
      </c>
      <c r="I37" s="36">
        <v>0.6</v>
      </c>
      <c r="J37" s="36">
        <v>84.5</v>
      </c>
      <c r="K37" s="36">
        <v>13.8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13</v>
      </c>
      <c r="F38" s="23">
        <v>42</v>
      </c>
      <c r="G38" s="23">
        <v>18</v>
      </c>
      <c r="H38" s="23">
        <v>17</v>
      </c>
      <c r="I38" s="23">
        <v>16</v>
      </c>
      <c r="J38" s="23">
        <v>808</v>
      </c>
      <c r="K38" s="23">
        <v>344</v>
      </c>
    </row>
    <row r="39" spans="2:11" ht="15" customHeight="1" x14ac:dyDescent="0.15">
      <c r="B39" s="24"/>
      <c r="C39" s="89"/>
      <c r="D39" s="25">
        <v>100</v>
      </c>
      <c r="E39" s="26">
        <v>1</v>
      </c>
      <c r="F39" s="27">
        <v>3.3</v>
      </c>
      <c r="G39" s="27">
        <v>1.4</v>
      </c>
      <c r="H39" s="27">
        <v>1.4</v>
      </c>
      <c r="I39" s="27">
        <v>1.3</v>
      </c>
      <c r="J39" s="27">
        <v>64.2</v>
      </c>
      <c r="K39" s="27">
        <v>27.3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7</v>
      </c>
      <c r="F40" s="16">
        <v>18</v>
      </c>
      <c r="G40" s="16">
        <v>15</v>
      </c>
      <c r="H40" s="16">
        <v>8</v>
      </c>
      <c r="I40" s="16">
        <v>13</v>
      </c>
      <c r="J40" s="16">
        <v>903</v>
      </c>
      <c r="K40" s="16">
        <v>395</v>
      </c>
    </row>
    <row r="41" spans="2:11" ht="15" customHeight="1" x14ac:dyDescent="0.15">
      <c r="B41" s="24"/>
      <c r="C41" s="89"/>
      <c r="D41" s="25">
        <v>100</v>
      </c>
      <c r="E41" s="26">
        <v>0.5</v>
      </c>
      <c r="F41" s="27">
        <v>1.3</v>
      </c>
      <c r="G41" s="27">
        <v>1.1000000000000001</v>
      </c>
      <c r="H41" s="27">
        <v>0.6</v>
      </c>
      <c r="I41" s="27">
        <v>1</v>
      </c>
      <c r="J41" s="27">
        <v>66.400000000000006</v>
      </c>
      <c r="K41" s="27">
        <v>29.1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27</v>
      </c>
      <c r="F42" s="16">
        <v>69</v>
      </c>
      <c r="G42" s="16">
        <v>54</v>
      </c>
      <c r="H42" s="16">
        <v>39</v>
      </c>
      <c r="I42" s="16">
        <v>56</v>
      </c>
      <c r="J42" s="16">
        <v>10678</v>
      </c>
      <c r="K42" s="16">
        <v>1713</v>
      </c>
    </row>
    <row r="43" spans="2:11" ht="15" customHeight="1" x14ac:dyDescent="0.15">
      <c r="B43" s="28"/>
      <c r="C43" s="91"/>
      <c r="D43" s="17">
        <v>100</v>
      </c>
      <c r="E43" s="18">
        <v>0.2</v>
      </c>
      <c r="F43" s="19">
        <v>0.5</v>
      </c>
      <c r="G43" s="19">
        <v>0.4</v>
      </c>
      <c r="H43" s="19">
        <v>0.3</v>
      </c>
      <c r="I43" s="19">
        <v>0.4</v>
      </c>
      <c r="J43" s="19">
        <v>84.5</v>
      </c>
      <c r="K43" s="19">
        <v>13.6</v>
      </c>
    </row>
    <row r="44" spans="2:11" ht="15" customHeight="1" x14ac:dyDescent="0.15">
      <c r="B44" s="20" t="s">
        <v>70</v>
      </c>
      <c r="C44" s="88" t="s">
        <v>467</v>
      </c>
      <c r="D44" s="21">
        <v>567</v>
      </c>
      <c r="E44" s="22">
        <v>1</v>
      </c>
      <c r="F44" s="23">
        <v>9</v>
      </c>
      <c r="G44" s="23">
        <v>7</v>
      </c>
      <c r="H44" s="23">
        <v>4</v>
      </c>
      <c r="I44" s="23">
        <v>1</v>
      </c>
      <c r="J44" s="23">
        <v>450</v>
      </c>
      <c r="K44" s="23">
        <v>95</v>
      </c>
    </row>
    <row r="45" spans="2:11" ht="15" customHeight="1" x14ac:dyDescent="0.15">
      <c r="B45" s="24"/>
      <c r="C45" s="89"/>
      <c r="D45" s="25">
        <v>100</v>
      </c>
      <c r="E45" s="26">
        <v>0.2</v>
      </c>
      <c r="F45" s="27">
        <v>1.6</v>
      </c>
      <c r="G45" s="27">
        <v>1.2</v>
      </c>
      <c r="H45" s="27">
        <v>0.7</v>
      </c>
      <c r="I45" s="27">
        <v>0.2</v>
      </c>
      <c r="J45" s="27">
        <v>79.400000000000006</v>
      </c>
      <c r="K45" s="27">
        <v>16.8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36</v>
      </c>
      <c r="F46" s="16">
        <v>90</v>
      </c>
      <c r="G46" s="16">
        <v>50</v>
      </c>
      <c r="H46" s="16">
        <v>43</v>
      </c>
      <c r="I46" s="16">
        <v>60</v>
      </c>
      <c r="J46" s="16">
        <v>6704</v>
      </c>
      <c r="K46" s="16">
        <v>1297</v>
      </c>
    </row>
    <row r="47" spans="2:11" ht="15" customHeight="1" x14ac:dyDescent="0.15">
      <c r="B47" s="24"/>
      <c r="C47" s="89"/>
      <c r="D47" s="25">
        <v>100</v>
      </c>
      <c r="E47" s="26">
        <v>0.4</v>
      </c>
      <c r="F47" s="27">
        <v>1.1000000000000001</v>
      </c>
      <c r="G47" s="27">
        <v>0.6</v>
      </c>
      <c r="H47" s="27">
        <v>0.5</v>
      </c>
      <c r="I47" s="27">
        <v>0.7</v>
      </c>
      <c r="J47" s="27">
        <v>81</v>
      </c>
      <c r="K47" s="27">
        <v>15.7</v>
      </c>
    </row>
    <row r="48" spans="2:11" ht="15" customHeight="1" x14ac:dyDescent="0.15">
      <c r="B48" s="24"/>
      <c r="C48" s="86" t="s">
        <v>484</v>
      </c>
      <c r="D48" s="14">
        <v>4863</v>
      </c>
      <c r="E48" s="15">
        <v>8</v>
      </c>
      <c r="F48" s="16">
        <v>31</v>
      </c>
      <c r="G48" s="16">
        <v>25</v>
      </c>
      <c r="H48" s="16">
        <v>17</v>
      </c>
      <c r="I48" s="16">
        <v>24</v>
      </c>
      <c r="J48" s="16">
        <v>3956</v>
      </c>
      <c r="K48" s="16">
        <v>802</v>
      </c>
    </row>
    <row r="49" spans="2:11" ht="15" customHeight="1" x14ac:dyDescent="0.15">
      <c r="B49" s="24"/>
      <c r="C49" s="89"/>
      <c r="D49" s="25">
        <v>100</v>
      </c>
      <c r="E49" s="26">
        <v>0.2</v>
      </c>
      <c r="F49" s="27">
        <v>0.6</v>
      </c>
      <c r="G49" s="27">
        <v>0.5</v>
      </c>
      <c r="H49" s="27">
        <v>0.3</v>
      </c>
      <c r="I49" s="27">
        <v>0.5</v>
      </c>
      <c r="J49" s="27">
        <v>81.3</v>
      </c>
      <c r="K49" s="27">
        <v>16.5</v>
      </c>
    </row>
    <row r="50" spans="2:11" ht="15" customHeight="1" x14ac:dyDescent="0.15">
      <c r="B50" s="24"/>
      <c r="C50" s="86" t="s">
        <v>461</v>
      </c>
      <c r="D50" s="14">
        <v>1583</v>
      </c>
      <c r="E50" s="15">
        <v>3</v>
      </c>
      <c r="F50" s="16">
        <v>3</v>
      </c>
      <c r="G50" s="16">
        <v>5</v>
      </c>
      <c r="H50" s="16">
        <v>1</v>
      </c>
      <c r="I50" s="16">
        <v>3</v>
      </c>
      <c r="J50" s="16">
        <v>1305</v>
      </c>
      <c r="K50" s="16">
        <v>263</v>
      </c>
    </row>
    <row r="51" spans="2:11" ht="15" customHeight="1" x14ac:dyDescent="0.15">
      <c r="B51" s="28"/>
      <c r="C51" s="91"/>
      <c r="D51" s="17">
        <v>100</v>
      </c>
      <c r="E51" s="18">
        <v>0.2</v>
      </c>
      <c r="F51" s="19">
        <v>0.2</v>
      </c>
      <c r="G51" s="19">
        <v>0.3</v>
      </c>
      <c r="H51" s="19">
        <v>0.1</v>
      </c>
      <c r="I51" s="19">
        <v>0.2</v>
      </c>
      <c r="J51" s="19">
        <v>82.4</v>
      </c>
      <c r="K51" s="19">
        <v>16.600000000000001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13</v>
      </c>
      <c r="F52" s="23">
        <v>38</v>
      </c>
      <c r="G52" s="23">
        <v>21</v>
      </c>
      <c r="H52" s="23">
        <v>12</v>
      </c>
      <c r="I52" s="23">
        <v>25</v>
      </c>
      <c r="J52" s="23">
        <v>2113</v>
      </c>
      <c r="K52" s="23">
        <v>759</v>
      </c>
    </row>
    <row r="53" spans="2:11" ht="15" customHeight="1" x14ac:dyDescent="0.15">
      <c r="B53" s="24"/>
      <c r="C53" s="84"/>
      <c r="D53" s="25">
        <v>100</v>
      </c>
      <c r="E53" s="26">
        <v>0.4</v>
      </c>
      <c r="F53" s="27">
        <v>1.3</v>
      </c>
      <c r="G53" s="27">
        <v>0.7</v>
      </c>
      <c r="H53" s="27">
        <v>0.4</v>
      </c>
      <c r="I53" s="27">
        <v>0.8</v>
      </c>
      <c r="J53" s="27">
        <v>70.900000000000006</v>
      </c>
      <c r="K53" s="27">
        <v>25.5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7</v>
      </c>
      <c r="F54" s="31">
        <v>13</v>
      </c>
      <c r="G54" s="31">
        <v>16</v>
      </c>
      <c r="H54" s="31">
        <v>4</v>
      </c>
      <c r="I54" s="31">
        <v>13</v>
      </c>
      <c r="J54" s="31">
        <v>1723</v>
      </c>
      <c r="K54" s="31">
        <v>170</v>
      </c>
    </row>
    <row r="55" spans="2:11" ht="15" customHeight="1" x14ac:dyDescent="0.15">
      <c r="B55" s="24"/>
      <c r="C55" s="84"/>
      <c r="D55" s="25">
        <v>100</v>
      </c>
      <c r="E55" s="26">
        <v>0.4</v>
      </c>
      <c r="F55" s="27">
        <v>0.7</v>
      </c>
      <c r="G55" s="27">
        <v>0.8</v>
      </c>
      <c r="H55" s="27">
        <v>0.2</v>
      </c>
      <c r="I55" s="27">
        <v>0.7</v>
      </c>
      <c r="J55" s="27">
        <v>88.5</v>
      </c>
      <c r="K55" s="27">
        <v>8.6999999999999993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4</v>
      </c>
      <c r="F56" s="16">
        <v>6</v>
      </c>
      <c r="G56" s="16">
        <v>4</v>
      </c>
      <c r="H56" s="16">
        <v>9</v>
      </c>
      <c r="I56" s="16">
        <v>2</v>
      </c>
      <c r="J56" s="16">
        <v>621</v>
      </c>
      <c r="K56" s="16">
        <v>208</v>
      </c>
    </row>
    <row r="57" spans="2:11" ht="15" customHeight="1" x14ac:dyDescent="0.15">
      <c r="B57" s="24"/>
      <c r="C57" s="84"/>
      <c r="D57" s="25">
        <v>100</v>
      </c>
      <c r="E57" s="26">
        <v>0.5</v>
      </c>
      <c r="F57" s="27">
        <v>0.7</v>
      </c>
      <c r="G57" s="27">
        <v>0.5</v>
      </c>
      <c r="H57" s="27">
        <v>1.1000000000000001</v>
      </c>
      <c r="I57" s="27">
        <v>0.2</v>
      </c>
      <c r="J57" s="27">
        <v>72.7</v>
      </c>
      <c r="K57" s="27">
        <v>24.4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5</v>
      </c>
      <c r="F58" s="16">
        <v>22</v>
      </c>
      <c r="G58" s="16">
        <v>5</v>
      </c>
      <c r="H58" s="16">
        <v>3</v>
      </c>
      <c r="I58" s="16">
        <v>7</v>
      </c>
      <c r="J58" s="16">
        <v>1029</v>
      </c>
      <c r="K58" s="16">
        <v>240</v>
      </c>
    </row>
    <row r="59" spans="2:11" ht="15" customHeight="1" x14ac:dyDescent="0.15">
      <c r="B59" s="24"/>
      <c r="C59" s="84"/>
      <c r="D59" s="25">
        <v>100</v>
      </c>
      <c r="E59" s="26">
        <v>0.4</v>
      </c>
      <c r="F59" s="27">
        <v>1.7</v>
      </c>
      <c r="G59" s="27">
        <v>0.4</v>
      </c>
      <c r="H59" s="27">
        <v>0.2</v>
      </c>
      <c r="I59" s="27">
        <v>0.5</v>
      </c>
      <c r="J59" s="27">
        <v>78.5</v>
      </c>
      <c r="K59" s="27">
        <v>18.3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8</v>
      </c>
      <c r="F60" s="16">
        <v>24</v>
      </c>
      <c r="G60" s="16">
        <v>11</v>
      </c>
      <c r="H60" s="16">
        <v>8</v>
      </c>
      <c r="I60" s="16">
        <v>12</v>
      </c>
      <c r="J60" s="16">
        <v>1197</v>
      </c>
      <c r="K60" s="16">
        <v>523</v>
      </c>
    </row>
    <row r="61" spans="2:11" ht="15" customHeight="1" x14ac:dyDescent="0.15">
      <c r="B61" s="24"/>
      <c r="C61" s="84"/>
      <c r="D61" s="25">
        <v>100</v>
      </c>
      <c r="E61" s="26">
        <v>0.4</v>
      </c>
      <c r="F61" s="27">
        <v>1.3</v>
      </c>
      <c r="G61" s="27">
        <v>0.6</v>
      </c>
      <c r="H61" s="27">
        <v>0.4</v>
      </c>
      <c r="I61" s="27">
        <v>0.7</v>
      </c>
      <c r="J61" s="27">
        <v>67.099999999999994</v>
      </c>
      <c r="K61" s="27">
        <v>29.3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</v>
      </c>
      <c r="F62" s="16">
        <v>5</v>
      </c>
      <c r="G62" s="16">
        <v>9</v>
      </c>
      <c r="H62" s="16">
        <v>2</v>
      </c>
      <c r="I62" s="16">
        <v>5</v>
      </c>
      <c r="J62" s="16">
        <v>1056</v>
      </c>
      <c r="K62" s="16">
        <v>156</v>
      </c>
    </row>
    <row r="63" spans="2:11" ht="15" customHeight="1" x14ac:dyDescent="0.15">
      <c r="B63" s="24"/>
      <c r="C63" s="84"/>
      <c r="D63" s="25">
        <v>100</v>
      </c>
      <c r="E63" s="26">
        <v>0.1</v>
      </c>
      <c r="F63" s="27">
        <v>0.4</v>
      </c>
      <c r="G63" s="27">
        <v>0.7</v>
      </c>
      <c r="H63" s="27">
        <v>0.2</v>
      </c>
      <c r="I63" s="27">
        <v>0.4</v>
      </c>
      <c r="J63" s="27">
        <v>85.6</v>
      </c>
      <c r="K63" s="27">
        <v>12.6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4</v>
      </c>
      <c r="F64" s="16">
        <v>13</v>
      </c>
      <c r="G64" s="16">
        <v>11</v>
      </c>
      <c r="H64" s="16">
        <v>13</v>
      </c>
      <c r="I64" s="16">
        <v>10</v>
      </c>
      <c r="J64" s="16">
        <v>1868</v>
      </c>
      <c r="K64" s="16">
        <v>334</v>
      </c>
    </row>
    <row r="65" spans="2:11" ht="15" customHeight="1" x14ac:dyDescent="0.15">
      <c r="B65" s="24"/>
      <c r="C65" s="84"/>
      <c r="D65" s="25">
        <v>100</v>
      </c>
      <c r="E65" s="26">
        <v>0.2</v>
      </c>
      <c r="F65" s="27">
        <v>0.6</v>
      </c>
      <c r="G65" s="27">
        <v>0.5</v>
      </c>
      <c r="H65" s="27">
        <v>0.6</v>
      </c>
      <c r="I65" s="27">
        <v>0.4</v>
      </c>
      <c r="J65" s="27">
        <v>82.9</v>
      </c>
      <c r="K65" s="27">
        <v>14.8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4</v>
      </c>
      <c r="F66" s="16">
        <v>8</v>
      </c>
      <c r="G66" s="16">
        <v>3</v>
      </c>
      <c r="H66" s="16">
        <v>7</v>
      </c>
      <c r="I66" s="16">
        <v>6</v>
      </c>
      <c r="J66" s="16">
        <v>976</v>
      </c>
      <c r="K66" s="16">
        <v>205</v>
      </c>
    </row>
    <row r="67" spans="2:11" ht="15" customHeight="1" x14ac:dyDescent="0.15">
      <c r="B67" s="24"/>
      <c r="C67" s="84"/>
      <c r="D67" s="25">
        <v>100</v>
      </c>
      <c r="E67" s="26">
        <v>0.3</v>
      </c>
      <c r="F67" s="27">
        <v>0.7</v>
      </c>
      <c r="G67" s="27">
        <v>0.2</v>
      </c>
      <c r="H67" s="27">
        <v>0.6</v>
      </c>
      <c r="I67" s="27">
        <v>0.5</v>
      </c>
      <c r="J67" s="27">
        <v>80.7</v>
      </c>
      <c r="K67" s="27">
        <v>17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2</v>
      </c>
      <c r="F68" s="16">
        <v>8</v>
      </c>
      <c r="G68" s="16">
        <v>10</v>
      </c>
      <c r="H68" s="16">
        <v>7</v>
      </c>
      <c r="I68" s="16">
        <v>8</v>
      </c>
      <c r="J68" s="16">
        <v>2023</v>
      </c>
      <c r="K68" s="16">
        <v>293</v>
      </c>
    </row>
    <row r="69" spans="2:11" ht="15" customHeight="1" x14ac:dyDescent="0.15">
      <c r="B69" s="28"/>
      <c r="C69" s="85"/>
      <c r="D69" s="17">
        <v>100</v>
      </c>
      <c r="E69" s="18">
        <v>0.1</v>
      </c>
      <c r="F69" s="19">
        <v>0.3</v>
      </c>
      <c r="G69" s="19">
        <v>0.4</v>
      </c>
      <c r="H69" s="19">
        <v>0.3</v>
      </c>
      <c r="I69" s="19">
        <v>0.3</v>
      </c>
      <c r="J69" s="19">
        <v>86</v>
      </c>
      <c r="K69" s="19">
        <v>12.5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23</v>
      </c>
      <c r="F70" s="23">
        <v>59</v>
      </c>
      <c r="G70" s="23">
        <v>37</v>
      </c>
      <c r="H70" s="23">
        <v>24</v>
      </c>
      <c r="I70" s="23">
        <v>27</v>
      </c>
      <c r="J70" s="23">
        <v>1868</v>
      </c>
      <c r="K70" s="23">
        <v>712</v>
      </c>
    </row>
    <row r="71" spans="2:11" ht="15" customHeight="1" x14ac:dyDescent="0.15">
      <c r="B71" s="24"/>
      <c r="C71" s="89"/>
      <c r="D71" s="25">
        <v>100</v>
      </c>
      <c r="E71" s="26">
        <v>0.8</v>
      </c>
      <c r="F71" s="27">
        <v>2.1</v>
      </c>
      <c r="G71" s="27">
        <v>1.3</v>
      </c>
      <c r="H71" s="27">
        <v>0.9</v>
      </c>
      <c r="I71" s="27">
        <v>1</v>
      </c>
      <c r="J71" s="27">
        <v>67.900000000000006</v>
      </c>
      <c r="K71" s="27">
        <v>25.9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10</v>
      </c>
      <c r="F72" s="16">
        <v>36</v>
      </c>
      <c r="G72" s="16">
        <v>19</v>
      </c>
      <c r="H72" s="16">
        <v>16</v>
      </c>
      <c r="I72" s="16">
        <v>24</v>
      </c>
      <c r="J72" s="16">
        <v>2332</v>
      </c>
      <c r="K72" s="16">
        <v>563</v>
      </c>
    </row>
    <row r="73" spans="2:11" ht="15" customHeight="1" x14ac:dyDescent="0.15">
      <c r="B73" s="24"/>
      <c r="C73" s="89"/>
      <c r="D73" s="25">
        <v>100</v>
      </c>
      <c r="E73" s="26">
        <v>0.3</v>
      </c>
      <c r="F73" s="27">
        <v>1.2</v>
      </c>
      <c r="G73" s="27">
        <v>0.6</v>
      </c>
      <c r="H73" s="27">
        <v>0.5</v>
      </c>
      <c r="I73" s="27">
        <v>0.8</v>
      </c>
      <c r="J73" s="27">
        <v>77.7</v>
      </c>
      <c r="K73" s="27">
        <v>18.8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4</v>
      </c>
      <c r="F74" s="16">
        <v>25</v>
      </c>
      <c r="G74" s="16">
        <v>20</v>
      </c>
      <c r="H74" s="16">
        <v>13</v>
      </c>
      <c r="I74" s="16">
        <v>25</v>
      </c>
      <c r="J74" s="16">
        <v>3150</v>
      </c>
      <c r="K74" s="16">
        <v>604</v>
      </c>
    </row>
    <row r="75" spans="2:11" ht="15" customHeight="1" x14ac:dyDescent="0.15">
      <c r="B75" s="24"/>
      <c r="C75" s="89"/>
      <c r="D75" s="25">
        <v>100</v>
      </c>
      <c r="E75" s="26">
        <v>0.1</v>
      </c>
      <c r="F75" s="27">
        <v>0.7</v>
      </c>
      <c r="G75" s="27">
        <v>0.5</v>
      </c>
      <c r="H75" s="27">
        <v>0.3</v>
      </c>
      <c r="I75" s="27">
        <v>0.7</v>
      </c>
      <c r="J75" s="27">
        <v>82</v>
      </c>
      <c r="K75" s="27">
        <v>15.7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5</v>
      </c>
      <c r="F76" s="16">
        <v>11</v>
      </c>
      <c r="G76" s="16">
        <v>7</v>
      </c>
      <c r="H76" s="16">
        <v>7</v>
      </c>
      <c r="I76" s="16">
        <v>8</v>
      </c>
      <c r="J76" s="16">
        <v>2405</v>
      </c>
      <c r="K76" s="16">
        <v>374</v>
      </c>
    </row>
    <row r="77" spans="2:11" ht="15" customHeight="1" x14ac:dyDescent="0.15">
      <c r="B77" s="24"/>
      <c r="C77" s="89"/>
      <c r="D77" s="25">
        <v>100</v>
      </c>
      <c r="E77" s="26">
        <v>0.2</v>
      </c>
      <c r="F77" s="27">
        <v>0.4</v>
      </c>
      <c r="G77" s="27">
        <v>0.2</v>
      </c>
      <c r="H77" s="27">
        <v>0.2</v>
      </c>
      <c r="I77" s="27">
        <v>0.3</v>
      </c>
      <c r="J77" s="27">
        <v>85.4</v>
      </c>
      <c r="K77" s="27">
        <v>13.3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3</v>
      </c>
      <c r="F78" s="16">
        <v>3</v>
      </c>
      <c r="G78" s="16">
        <v>2</v>
      </c>
      <c r="H78" s="16">
        <v>3</v>
      </c>
      <c r="I78" s="16">
        <v>2</v>
      </c>
      <c r="J78" s="16">
        <v>1354</v>
      </c>
      <c r="K78" s="16">
        <v>256</v>
      </c>
    </row>
    <row r="79" spans="2:11" ht="15" customHeight="1" x14ac:dyDescent="0.15">
      <c r="B79" s="24"/>
      <c r="C79" s="89"/>
      <c r="D79" s="25">
        <v>100</v>
      </c>
      <c r="E79" s="26">
        <v>0.2</v>
      </c>
      <c r="F79" s="27">
        <v>0.2</v>
      </c>
      <c r="G79" s="27">
        <v>0.1</v>
      </c>
      <c r="H79" s="27">
        <v>0.2</v>
      </c>
      <c r="I79" s="27">
        <v>0.1</v>
      </c>
      <c r="J79" s="27">
        <v>83.4</v>
      </c>
      <c r="K79" s="27">
        <v>15.8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1</v>
      </c>
      <c r="F80" s="16">
        <v>2</v>
      </c>
      <c r="G80" s="16">
        <v>0</v>
      </c>
      <c r="H80" s="16">
        <v>0</v>
      </c>
      <c r="I80" s="16">
        <v>1</v>
      </c>
      <c r="J80" s="16">
        <v>825</v>
      </c>
      <c r="K80" s="16">
        <v>179</v>
      </c>
    </row>
    <row r="81" spans="2:11" ht="15" customHeight="1" x14ac:dyDescent="0.15">
      <c r="B81" s="24"/>
      <c r="C81" s="89"/>
      <c r="D81" s="25">
        <v>100</v>
      </c>
      <c r="E81" s="26">
        <v>0.1</v>
      </c>
      <c r="F81" s="27">
        <v>0.2</v>
      </c>
      <c r="G81" s="27">
        <v>0</v>
      </c>
      <c r="H81" s="27">
        <v>0</v>
      </c>
      <c r="I81" s="27">
        <v>0.1</v>
      </c>
      <c r="J81" s="27">
        <v>81.8</v>
      </c>
      <c r="K81" s="27">
        <v>17.8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1</v>
      </c>
      <c r="G82" s="16">
        <v>0</v>
      </c>
      <c r="H82" s="16">
        <v>0</v>
      </c>
      <c r="I82" s="16">
        <v>0</v>
      </c>
      <c r="J82" s="16">
        <v>482</v>
      </c>
      <c r="K82" s="16">
        <v>119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0.2</v>
      </c>
      <c r="G83" s="36">
        <v>0</v>
      </c>
      <c r="H83" s="36">
        <v>0</v>
      </c>
      <c r="I83" s="36">
        <v>0</v>
      </c>
      <c r="J83" s="36">
        <v>80.099999999999994</v>
      </c>
      <c r="K83" s="36">
        <v>19.8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11</v>
      </c>
      <c r="F84" s="23">
        <v>42</v>
      </c>
      <c r="G84" s="23">
        <v>27</v>
      </c>
      <c r="H84" s="23">
        <v>25</v>
      </c>
      <c r="I84" s="23">
        <v>26</v>
      </c>
      <c r="J84" s="23">
        <v>2657</v>
      </c>
      <c r="K84" s="23">
        <v>639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0.3</v>
      </c>
      <c r="F85" s="27">
        <v>1.2</v>
      </c>
      <c r="G85" s="27">
        <v>0.8</v>
      </c>
      <c r="H85" s="27">
        <v>0.7</v>
      </c>
      <c r="I85" s="27">
        <v>0.8</v>
      </c>
      <c r="J85" s="27">
        <v>77.5</v>
      </c>
      <c r="K85" s="27">
        <v>18.600000000000001</v>
      </c>
    </row>
    <row r="86" spans="2:11" ht="15" customHeight="1" x14ac:dyDescent="0.15">
      <c r="B86" s="24" t="s">
        <v>431</v>
      </c>
      <c r="C86" s="82" t="s">
        <v>481</v>
      </c>
      <c r="D86" s="14">
        <v>3344</v>
      </c>
      <c r="E86" s="15">
        <v>13</v>
      </c>
      <c r="F86" s="16">
        <v>34</v>
      </c>
      <c r="G86" s="16">
        <v>27</v>
      </c>
      <c r="H86" s="16">
        <v>13</v>
      </c>
      <c r="I86" s="16">
        <v>18</v>
      </c>
      <c r="J86" s="16">
        <v>2648</v>
      </c>
      <c r="K86" s="16">
        <v>591</v>
      </c>
    </row>
    <row r="87" spans="2:11" ht="15" customHeight="1" x14ac:dyDescent="0.15">
      <c r="B87" s="24"/>
      <c r="C87" s="84"/>
      <c r="D87" s="25">
        <v>100</v>
      </c>
      <c r="E87" s="26">
        <v>0.4</v>
      </c>
      <c r="F87" s="27">
        <v>1</v>
      </c>
      <c r="G87" s="27">
        <v>0.8</v>
      </c>
      <c r="H87" s="27">
        <v>0.4</v>
      </c>
      <c r="I87" s="27">
        <v>0.5</v>
      </c>
      <c r="J87" s="27">
        <v>79.2</v>
      </c>
      <c r="K87" s="27">
        <v>17.7</v>
      </c>
    </row>
    <row r="88" spans="2:11" ht="15" customHeight="1" x14ac:dyDescent="0.15">
      <c r="B88" s="24"/>
      <c r="C88" s="83" t="s">
        <v>487</v>
      </c>
      <c r="D88" s="29">
        <v>2063</v>
      </c>
      <c r="E88" s="30">
        <v>5</v>
      </c>
      <c r="F88" s="31">
        <v>12</v>
      </c>
      <c r="G88" s="31">
        <v>9</v>
      </c>
      <c r="H88" s="31">
        <v>4</v>
      </c>
      <c r="I88" s="31">
        <v>11</v>
      </c>
      <c r="J88" s="31">
        <v>1724</v>
      </c>
      <c r="K88" s="31">
        <v>298</v>
      </c>
    </row>
    <row r="89" spans="2:11" ht="15" customHeight="1" x14ac:dyDescent="0.15">
      <c r="B89" s="24"/>
      <c r="C89" s="84"/>
      <c r="D89" s="25">
        <v>100</v>
      </c>
      <c r="E89" s="26">
        <v>0.2</v>
      </c>
      <c r="F89" s="27">
        <v>0.6</v>
      </c>
      <c r="G89" s="27">
        <v>0.4</v>
      </c>
      <c r="H89" s="27">
        <v>0.2</v>
      </c>
      <c r="I89" s="27">
        <v>0.5</v>
      </c>
      <c r="J89" s="27">
        <v>83.6</v>
      </c>
      <c r="K89" s="27">
        <v>14.4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10</v>
      </c>
      <c r="F90" s="16">
        <v>20</v>
      </c>
      <c r="G90" s="16">
        <v>14</v>
      </c>
      <c r="H90" s="16">
        <v>11</v>
      </c>
      <c r="I90" s="16">
        <v>13</v>
      </c>
      <c r="J90" s="16">
        <v>2657</v>
      </c>
      <c r="K90" s="16">
        <v>476</v>
      </c>
    </row>
    <row r="91" spans="2:11" ht="15" customHeight="1" x14ac:dyDescent="0.15">
      <c r="B91" s="24"/>
      <c r="C91" s="84"/>
      <c r="D91" s="25">
        <v>100</v>
      </c>
      <c r="E91" s="26">
        <v>0.3</v>
      </c>
      <c r="F91" s="27">
        <v>0.6</v>
      </c>
      <c r="G91" s="27">
        <v>0.4</v>
      </c>
      <c r="H91" s="27">
        <v>0.3</v>
      </c>
      <c r="I91" s="27">
        <v>0.4</v>
      </c>
      <c r="J91" s="27">
        <v>83</v>
      </c>
      <c r="K91" s="27">
        <v>14.9</v>
      </c>
    </row>
    <row r="92" spans="2:11" ht="15" customHeight="1" x14ac:dyDescent="0.15">
      <c r="B92" s="24"/>
      <c r="C92" s="82" t="s">
        <v>488</v>
      </c>
      <c r="D92" s="14">
        <v>1503</v>
      </c>
      <c r="E92" s="15">
        <v>2</v>
      </c>
      <c r="F92" s="16">
        <v>3</v>
      </c>
      <c r="G92" s="16">
        <v>2</v>
      </c>
      <c r="H92" s="16">
        <v>5</v>
      </c>
      <c r="I92" s="16">
        <v>4</v>
      </c>
      <c r="J92" s="16">
        <v>1284</v>
      </c>
      <c r="K92" s="16">
        <v>203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0.2</v>
      </c>
      <c r="G93" s="27">
        <v>0.1</v>
      </c>
      <c r="H93" s="27">
        <v>0.3</v>
      </c>
      <c r="I93" s="27">
        <v>0.3</v>
      </c>
      <c r="J93" s="27">
        <v>85.4</v>
      </c>
      <c r="K93" s="27">
        <v>13.5</v>
      </c>
    </row>
    <row r="94" spans="2:11" ht="15" customHeight="1" x14ac:dyDescent="0.15">
      <c r="B94" s="24"/>
      <c r="C94" s="82" t="s">
        <v>457</v>
      </c>
      <c r="D94" s="14">
        <v>330</v>
      </c>
      <c r="E94" s="15">
        <v>0</v>
      </c>
      <c r="F94" s="16">
        <v>0</v>
      </c>
      <c r="G94" s="16">
        <v>1</v>
      </c>
      <c r="H94" s="16">
        <v>0</v>
      </c>
      <c r="I94" s="16">
        <v>0</v>
      </c>
      <c r="J94" s="16">
        <v>282</v>
      </c>
      <c r="K94" s="16">
        <v>47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0.3</v>
      </c>
      <c r="H95" s="36">
        <v>0</v>
      </c>
      <c r="I95" s="36">
        <v>0</v>
      </c>
      <c r="J95" s="36">
        <v>85.5</v>
      </c>
      <c r="K95" s="36">
        <v>14.2</v>
      </c>
    </row>
    <row r="96" spans="2:11" ht="15" customHeight="1" x14ac:dyDescent="0.15">
      <c r="B96" s="24"/>
      <c r="C96" s="83" t="s">
        <v>490</v>
      </c>
      <c r="D96" s="29">
        <v>359</v>
      </c>
      <c r="E96" s="30">
        <v>0</v>
      </c>
      <c r="F96" s="31">
        <v>0</v>
      </c>
      <c r="G96" s="31">
        <v>1</v>
      </c>
      <c r="H96" s="31">
        <v>0</v>
      </c>
      <c r="I96" s="31">
        <v>1</v>
      </c>
      <c r="J96" s="31">
        <v>304</v>
      </c>
      <c r="K96" s="31">
        <v>53</v>
      </c>
    </row>
    <row r="97" spans="2:11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0.3</v>
      </c>
      <c r="H97" s="27">
        <v>0</v>
      </c>
      <c r="I97" s="27">
        <v>0.3</v>
      </c>
      <c r="J97" s="27">
        <v>84.7</v>
      </c>
      <c r="K97" s="27">
        <v>14.8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1</v>
      </c>
      <c r="J98" s="16">
        <v>37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2.1</v>
      </c>
      <c r="J99" s="27">
        <v>78.7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50</v>
      </c>
      <c r="K100" s="16">
        <v>2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96.2</v>
      </c>
      <c r="K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3101" priority="1834" rank="1"/>
  </conditionalFormatting>
  <conditionalFormatting sqref="E11:K11">
    <cfRule type="top10" dxfId="3100" priority="1835" rank="1"/>
  </conditionalFormatting>
  <conditionalFormatting sqref="E13:K13">
    <cfRule type="top10" dxfId="3099" priority="1836" rank="1"/>
  </conditionalFormatting>
  <conditionalFormatting sqref="E15:K15">
    <cfRule type="top10" dxfId="3098" priority="1837" rank="1"/>
  </conditionalFormatting>
  <conditionalFormatting sqref="E17:K17">
    <cfRule type="top10" dxfId="3097" priority="1838" rank="1"/>
  </conditionalFormatting>
  <conditionalFormatting sqref="E19:K19">
    <cfRule type="top10" dxfId="3096" priority="1839" rank="1"/>
  </conditionalFormatting>
  <conditionalFormatting sqref="E21:K21">
    <cfRule type="top10" dxfId="3095" priority="1840" rank="1"/>
  </conditionalFormatting>
  <conditionalFormatting sqref="E23:K23">
    <cfRule type="top10" dxfId="3094" priority="1841" rank="1"/>
  </conditionalFormatting>
  <conditionalFormatting sqref="E25:K25">
    <cfRule type="top10" dxfId="3093" priority="1842" rank="1"/>
  </conditionalFormatting>
  <conditionalFormatting sqref="E27:K27">
    <cfRule type="top10" dxfId="3092" priority="1843" rank="1"/>
  </conditionalFormatting>
  <conditionalFormatting sqref="E29:K29">
    <cfRule type="top10" dxfId="3091" priority="1844" rank="1"/>
  </conditionalFormatting>
  <conditionalFormatting sqref="E31:K31">
    <cfRule type="top10" dxfId="3090" priority="1845" rank="1"/>
  </conditionalFormatting>
  <conditionalFormatting sqref="E33:K33">
    <cfRule type="top10" dxfId="3089" priority="1846" rank="1"/>
  </conditionalFormatting>
  <conditionalFormatting sqref="E35:K35">
    <cfRule type="top10" dxfId="3088" priority="1847" rank="1"/>
  </conditionalFormatting>
  <conditionalFormatting sqref="E37:K37">
    <cfRule type="top10" dxfId="3087" priority="1848" rank="1"/>
  </conditionalFormatting>
  <conditionalFormatting sqref="E39:K39">
    <cfRule type="top10" dxfId="3086" priority="1849" rank="1"/>
  </conditionalFormatting>
  <conditionalFormatting sqref="E41:K41">
    <cfRule type="top10" dxfId="3085" priority="1850" rank="1"/>
  </conditionalFormatting>
  <conditionalFormatting sqref="E43:K43">
    <cfRule type="top10" dxfId="3084" priority="1851" rank="1"/>
  </conditionalFormatting>
  <conditionalFormatting sqref="E45:K45">
    <cfRule type="top10" dxfId="3083" priority="1852" rank="1"/>
  </conditionalFormatting>
  <conditionalFormatting sqref="E47:K47">
    <cfRule type="top10" dxfId="3082" priority="1853" rank="1"/>
  </conditionalFormatting>
  <conditionalFormatting sqref="E49:K49">
    <cfRule type="top10" dxfId="3081" priority="1854" rank="1"/>
  </conditionalFormatting>
  <conditionalFormatting sqref="E51:K51">
    <cfRule type="top10" dxfId="3080" priority="1855" rank="1"/>
  </conditionalFormatting>
  <conditionalFormatting sqref="E53:K53">
    <cfRule type="top10" dxfId="3079" priority="1856" rank="1"/>
  </conditionalFormatting>
  <conditionalFormatting sqref="E55:K55">
    <cfRule type="top10" dxfId="3078" priority="1857" rank="1"/>
  </conditionalFormatting>
  <conditionalFormatting sqref="E57:K57">
    <cfRule type="top10" dxfId="3077" priority="1858" rank="1"/>
  </conditionalFormatting>
  <conditionalFormatting sqref="E59:K59">
    <cfRule type="top10" dxfId="3076" priority="1859" rank="1"/>
  </conditionalFormatting>
  <conditionalFormatting sqref="E61:K61">
    <cfRule type="top10" dxfId="3075" priority="1860" rank="1"/>
  </conditionalFormatting>
  <conditionalFormatting sqref="E63:K63">
    <cfRule type="top10" dxfId="3074" priority="1861" rank="1"/>
  </conditionalFormatting>
  <conditionalFormatting sqref="E65:K65">
    <cfRule type="top10" dxfId="3073" priority="1862" rank="1"/>
  </conditionalFormatting>
  <conditionalFormatting sqref="E67:K67">
    <cfRule type="top10" dxfId="3072" priority="1863" rank="1"/>
  </conditionalFormatting>
  <conditionalFormatting sqref="E69:K69">
    <cfRule type="top10" dxfId="3071" priority="1864" rank="1"/>
  </conditionalFormatting>
  <conditionalFormatting sqref="E71:K71">
    <cfRule type="top10" dxfId="3070" priority="1865" rank="1"/>
  </conditionalFormatting>
  <conditionalFormatting sqref="E73:K73">
    <cfRule type="top10" dxfId="3069" priority="1866" rank="1"/>
  </conditionalFormatting>
  <conditionalFormatting sqref="E75:K75">
    <cfRule type="top10" dxfId="3068" priority="1867" rank="1"/>
  </conditionalFormatting>
  <conditionalFormatting sqref="E77:K77">
    <cfRule type="top10" dxfId="3067" priority="1868" rank="1"/>
  </conditionalFormatting>
  <conditionalFormatting sqref="E79:K79">
    <cfRule type="top10" dxfId="3066" priority="1869" rank="1"/>
  </conditionalFormatting>
  <conditionalFormatting sqref="E81:K81">
    <cfRule type="top10" dxfId="3065" priority="1870" rank="1"/>
  </conditionalFormatting>
  <conditionalFormatting sqref="E83:K83">
    <cfRule type="top10" dxfId="3064" priority="1871" rank="1"/>
  </conditionalFormatting>
  <conditionalFormatting sqref="E85:K85">
    <cfRule type="top10" dxfId="3063" priority="1872" rank="1"/>
  </conditionalFormatting>
  <conditionalFormatting sqref="E87:K87">
    <cfRule type="top10" dxfId="3062" priority="1873" rank="1"/>
  </conditionalFormatting>
  <conditionalFormatting sqref="E89:K89">
    <cfRule type="top10" dxfId="3061" priority="1874" rank="1"/>
  </conditionalFormatting>
  <conditionalFormatting sqref="E91:K91">
    <cfRule type="top10" dxfId="3060" priority="1875" rank="1"/>
  </conditionalFormatting>
  <conditionalFormatting sqref="E93:K93">
    <cfRule type="top10" dxfId="3059" priority="1876" rank="1"/>
  </conditionalFormatting>
  <conditionalFormatting sqref="E95:K95">
    <cfRule type="top10" dxfId="3058" priority="1877" rank="1"/>
  </conditionalFormatting>
  <conditionalFormatting sqref="E97:K97">
    <cfRule type="top10" dxfId="3057" priority="1878" rank="1"/>
  </conditionalFormatting>
  <conditionalFormatting sqref="E99:K99">
    <cfRule type="top10" dxfId="3056" priority="1879" rank="1"/>
  </conditionalFormatting>
  <conditionalFormatting sqref="E101:K101">
    <cfRule type="top10" dxfId="3055" priority="188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783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37</v>
      </c>
      <c r="F8" s="16">
        <v>86</v>
      </c>
      <c r="G8" s="16">
        <v>96</v>
      </c>
      <c r="H8" s="16">
        <v>214</v>
      </c>
      <c r="I8" s="16">
        <v>122</v>
      </c>
      <c r="J8" s="16">
        <v>12488</v>
      </c>
      <c r="K8" s="16">
        <v>2879</v>
      </c>
    </row>
    <row r="9" spans="2:24" ht="15" customHeight="1" x14ac:dyDescent="0.15">
      <c r="B9" s="93"/>
      <c r="C9" s="91"/>
      <c r="D9" s="17">
        <v>100</v>
      </c>
      <c r="E9" s="18">
        <v>0.2</v>
      </c>
      <c r="F9" s="19">
        <v>0.5</v>
      </c>
      <c r="G9" s="19">
        <v>0.6</v>
      </c>
      <c r="H9" s="19">
        <v>1.3</v>
      </c>
      <c r="I9" s="19">
        <v>0.8</v>
      </c>
      <c r="J9" s="19">
        <v>78.400000000000006</v>
      </c>
      <c r="K9" s="19">
        <v>18.100000000000001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13</v>
      </c>
      <c r="F10" s="23">
        <v>34</v>
      </c>
      <c r="G10" s="23">
        <v>25</v>
      </c>
      <c r="H10" s="23">
        <v>51</v>
      </c>
      <c r="I10" s="23">
        <v>43</v>
      </c>
      <c r="J10" s="23">
        <v>3883</v>
      </c>
      <c r="K10" s="23">
        <v>896</v>
      </c>
    </row>
    <row r="11" spans="2:24" ht="15" customHeight="1" x14ac:dyDescent="0.15">
      <c r="B11" s="24"/>
      <c r="C11" s="89"/>
      <c r="D11" s="25">
        <v>100</v>
      </c>
      <c r="E11" s="26">
        <v>0.3</v>
      </c>
      <c r="F11" s="27">
        <v>0.7</v>
      </c>
      <c r="G11" s="27">
        <v>0.5</v>
      </c>
      <c r="H11" s="27">
        <v>1</v>
      </c>
      <c r="I11" s="27">
        <v>0.9</v>
      </c>
      <c r="J11" s="27">
        <v>78.5</v>
      </c>
      <c r="K11" s="27">
        <v>18.100000000000001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24</v>
      </c>
      <c r="F12" s="16">
        <v>52</v>
      </c>
      <c r="G12" s="16">
        <v>71</v>
      </c>
      <c r="H12" s="16">
        <v>163</v>
      </c>
      <c r="I12" s="16">
        <v>79</v>
      </c>
      <c r="J12" s="16">
        <v>8502</v>
      </c>
      <c r="K12" s="16">
        <v>1951</v>
      </c>
    </row>
    <row r="13" spans="2:24" ht="15" customHeight="1" x14ac:dyDescent="0.15">
      <c r="B13" s="28"/>
      <c r="C13" s="91"/>
      <c r="D13" s="17">
        <v>100</v>
      </c>
      <c r="E13" s="18">
        <v>0.2</v>
      </c>
      <c r="F13" s="19">
        <v>0.5</v>
      </c>
      <c r="G13" s="19">
        <v>0.7</v>
      </c>
      <c r="H13" s="19">
        <v>1.5</v>
      </c>
      <c r="I13" s="19">
        <v>0.7</v>
      </c>
      <c r="J13" s="19">
        <v>78.400000000000006</v>
      </c>
      <c r="K13" s="19">
        <v>18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2</v>
      </c>
      <c r="G14" s="23">
        <v>4</v>
      </c>
      <c r="H14" s="23">
        <v>1</v>
      </c>
      <c r="I14" s="23">
        <v>4</v>
      </c>
      <c r="J14" s="23">
        <v>271</v>
      </c>
      <c r="K14" s="23">
        <v>71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0.6</v>
      </c>
      <c r="G15" s="27">
        <v>1.1000000000000001</v>
      </c>
      <c r="H15" s="27">
        <v>0.3</v>
      </c>
      <c r="I15" s="27">
        <v>1.1000000000000001</v>
      </c>
      <c r="J15" s="27">
        <v>76.8</v>
      </c>
      <c r="K15" s="27">
        <v>20.100000000000001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</v>
      </c>
      <c r="F16" s="31">
        <v>4</v>
      </c>
      <c r="G16" s="31">
        <v>3</v>
      </c>
      <c r="H16" s="31">
        <v>7</v>
      </c>
      <c r="I16" s="31">
        <v>2</v>
      </c>
      <c r="J16" s="31">
        <v>489</v>
      </c>
      <c r="K16" s="31">
        <v>113</v>
      </c>
    </row>
    <row r="17" spans="2:11" ht="15" customHeight="1" x14ac:dyDescent="0.15">
      <c r="B17" s="24"/>
      <c r="C17" s="84"/>
      <c r="D17" s="25">
        <v>100</v>
      </c>
      <c r="E17" s="26">
        <v>0.3</v>
      </c>
      <c r="F17" s="27">
        <v>0.6</v>
      </c>
      <c r="G17" s="27">
        <v>0.5</v>
      </c>
      <c r="H17" s="27">
        <v>1.1000000000000001</v>
      </c>
      <c r="I17" s="27">
        <v>0.3</v>
      </c>
      <c r="J17" s="27">
        <v>78.900000000000006</v>
      </c>
      <c r="K17" s="27">
        <v>18.2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2</v>
      </c>
      <c r="F18" s="16">
        <v>8</v>
      </c>
      <c r="G18" s="16">
        <v>7</v>
      </c>
      <c r="H18" s="16">
        <v>17</v>
      </c>
      <c r="I18" s="16">
        <v>9</v>
      </c>
      <c r="J18" s="16">
        <v>710</v>
      </c>
      <c r="K18" s="16">
        <v>169</v>
      </c>
    </row>
    <row r="19" spans="2:11" ht="15" customHeight="1" x14ac:dyDescent="0.15">
      <c r="B19" s="24"/>
      <c r="C19" s="84"/>
      <c r="D19" s="25">
        <v>100</v>
      </c>
      <c r="E19" s="26">
        <v>0.2</v>
      </c>
      <c r="F19" s="27">
        <v>0.9</v>
      </c>
      <c r="G19" s="27">
        <v>0.8</v>
      </c>
      <c r="H19" s="27">
        <v>1.8</v>
      </c>
      <c r="I19" s="27">
        <v>1</v>
      </c>
      <c r="J19" s="27">
        <v>77</v>
      </c>
      <c r="K19" s="27">
        <v>18.3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4</v>
      </c>
      <c r="F20" s="16">
        <v>12</v>
      </c>
      <c r="G20" s="16">
        <v>14</v>
      </c>
      <c r="H20" s="16">
        <v>27</v>
      </c>
      <c r="I20" s="16">
        <v>22</v>
      </c>
      <c r="J20" s="16">
        <v>1209</v>
      </c>
      <c r="K20" s="16">
        <v>328</v>
      </c>
    </row>
    <row r="21" spans="2:11" ht="15" customHeight="1" x14ac:dyDescent="0.15">
      <c r="B21" s="24"/>
      <c r="C21" s="84"/>
      <c r="D21" s="25">
        <v>100</v>
      </c>
      <c r="E21" s="26">
        <v>0.2</v>
      </c>
      <c r="F21" s="27">
        <v>0.7</v>
      </c>
      <c r="G21" s="27">
        <v>0.9</v>
      </c>
      <c r="H21" s="27">
        <v>1.7</v>
      </c>
      <c r="I21" s="27">
        <v>1.4</v>
      </c>
      <c r="J21" s="27">
        <v>74.8</v>
      </c>
      <c r="K21" s="27">
        <v>20.3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11</v>
      </c>
      <c r="F22" s="16">
        <v>21</v>
      </c>
      <c r="G22" s="16">
        <v>17</v>
      </c>
      <c r="H22" s="16">
        <v>52</v>
      </c>
      <c r="I22" s="16">
        <v>32</v>
      </c>
      <c r="J22" s="16">
        <v>2383</v>
      </c>
      <c r="K22" s="16">
        <v>624</v>
      </c>
    </row>
    <row r="23" spans="2:11" ht="15" customHeight="1" x14ac:dyDescent="0.15">
      <c r="B23" s="24"/>
      <c r="C23" s="84"/>
      <c r="D23" s="25">
        <v>100</v>
      </c>
      <c r="E23" s="26">
        <v>0.4</v>
      </c>
      <c r="F23" s="27">
        <v>0.7</v>
      </c>
      <c r="G23" s="27">
        <v>0.5</v>
      </c>
      <c r="H23" s="27">
        <v>1.7</v>
      </c>
      <c r="I23" s="27">
        <v>1</v>
      </c>
      <c r="J23" s="27">
        <v>75.900000000000006</v>
      </c>
      <c r="K23" s="27">
        <v>19.899999999999999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7</v>
      </c>
      <c r="F24" s="16">
        <v>30</v>
      </c>
      <c r="G24" s="16">
        <v>30</v>
      </c>
      <c r="H24" s="16">
        <v>68</v>
      </c>
      <c r="I24" s="16">
        <v>37</v>
      </c>
      <c r="J24" s="16">
        <v>3554</v>
      </c>
      <c r="K24" s="16">
        <v>780</v>
      </c>
    </row>
    <row r="25" spans="2:11" ht="15" customHeight="1" x14ac:dyDescent="0.15">
      <c r="B25" s="24"/>
      <c r="C25" s="84"/>
      <c r="D25" s="25">
        <v>100</v>
      </c>
      <c r="E25" s="26">
        <v>0.2</v>
      </c>
      <c r="F25" s="27">
        <v>0.7</v>
      </c>
      <c r="G25" s="27">
        <v>0.7</v>
      </c>
      <c r="H25" s="27">
        <v>1.5</v>
      </c>
      <c r="I25" s="27">
        <v>0.8</v>
      </c>
      <c r="J25" s="27">
        <v>78.900000000000006</v>
      </c>
      <c r="K25" s="27">
        <v>17.3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11</v>
      </c>
      <c r="F26" s="16">
        <v>9</v>
      </c>
      <c r="G26" s="16">
        <v>20</v>
      </c>
      <c r="H26" s="16">
        <v>39</v>
      </c>
      <c r="I26" s="16">
        <v>15</v>
      </c>
      <c r="J26" s="16">
        <v>3600</v>
      </c>
      <c r="K26" s="16">
        <v>744</v>
      </c>
    </row>
    <row r="27" spans="2:11" ht="15" customHeight="1" x14ac:dyDescent="0.15">
      <c r="B27" s="28"/>
      <c r="C27" s="85"/>
      <c r="D27" s="17">
        <v>100</v>
      </c>
      <c r="E27" s="18">
        <v>0.2</v>
      </c>
      <c r="F27" s="19">
        <v>0.2</v>
      </c>
      <c r="G27" s="19">
        <v>0.5</v>
      </c>
      <c r="H27" s="19">
        <v>0.9</v>
      </c>
      <c r="I27" s="19">
        <v>0.3</v>
      </c>
      <c r="J27" s="19">
        <v>81.099999999999994</v>
      </c>
      <c r="K27" s="19">
        <v>16.8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16</v>
      </c>
      <c r="F28" s="16">
        <v>42</v>
      </c>
      <c r="G28" s="16">
        <v>42</v>
      </c>
      <c r="H28" s="16">
        <v>116</v>
      </c>
      <c r="I28" s="16">
        <v>47</v>
      </c>
      <c r="J28" s="16">
        <v>4442</v>
      </c>
      <c r="K28" s="16">
        <v>961</v>
      </c>
    </row>
    <row r="29" spans="2:11" ht="15" customHeight="1" x14ac:dyDescent="0.15">
      <c r="B29" s="24"/>
      <c r="C29" s="84"/>
      <c r="D29" s="25">
        <v>100</v>
      </c>
      <c r="E29" s="26">
        <v>0.3</v>
      </c>
      <c r="F29" s="27">
        <v>0.7</v>
      </c>
      <c r="G29" s="27">
        <v>0.7</v>
      </c>
      <c r="H29" s="27">
        <v>2</v>
      </c>
      <c r="I29" s="27">
        <v>0.8</v>
      </c>
      <c r="J29" s="27">
        <v>78.400000000000006</v>
      </c>
      <c r="K29" s="27">
        <v>17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8</v>
      </c>
      <c r="F30" s="16">
        <v>25</v>
      </c>
      <c r="G30" s="16">
        <v>21</v>
      </c>
      <c r="H30" s="16">
        <v>53</v>
      </c>
      <c r="I30" s="16">
        <v>45</v>
      </c>
      <c r="J30" s="16">
        <v>3006</v>
      </c>
      <c r="K30" s="16">
        <v>766</v>
      </c>
    </row>
    <row r="31" spans="2:11" ht="15" customHeight="1" x14ac:dyDescent="0.15">
      <c r="B31" s="24"/>
      <c r="C31" s="84"/>
      <c r="D31" s="25">
        <v>100</v>
      </c>
      <c r="E31" s="26">
        <v>0.2</v>
      </c>
      <c r="F31" s="27">
        <v>0.6</v>
      </c>
      <c r="G31" s="27">
        <v>0.5</v>
      </c>
      <c r="H31" s="27">
        <v>1.4</v>
      </c>
      <c r="I31" s="27">
        <v>1.1000000000000001</v>
      </c>
      <c r="J31" s="27">
        <v>76.599999999999994</v>
      </c>
      <c r="K31" s="27">
        <v>19.5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3</v>
      </c>
      <c r="G32" s="31">
        <v>5</v>
      </c>
      <c r="H32" s="31">
        <v>2</v>
      </c>
      <c r="I32" s="31">
        <v>3</v>
      </c>
      <c r="J32" s="31">
        <v>218</v>
      </c>
      <c r="K32" s="31">
        <v>75</v>
      </c>
    </row>
    <row r="33" spans="2:11" ht="15" customHeight="1" x14ac:dyDescent="0.15">
      <c r="B33" s="24"/>
      <c r="C33" s="84"/>
      <c r="D33" s="25">
        <v>100</v>
      </c>
      <c r="E33" s="26">
        <v>0</v>
      </c>
      <c r="F33" s="27">
        <v>1</v>
      </c>
      <c r="G33" s="27">
        <v>1.6</v>
      </c>
      <c r="H33" s="27">
        <v>0.7</v>
      </c>
      <c r="I33" s="27">
        <v>1</v>
      </c>
      <c r="J33" s="27">
        <v>71.2</v>
      </c>
      <c r="K33" s="27">
        <v>24.5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5</v>
      </c>
      <c r="F34" s="16">
        <v>6</v>
      </c>
      <c r="G34" s="16">
        <v>15</v>
      </c>
      <c r="H34" s="16">
        <v>27</v>
      </c>
      <c r="I34" s="16">
        <v>16</v>
      </c>
      <c r="J34" s="16">
        <v>2597</v>
      </c>
      <c r="K34" s="16">
        <v>376</v>
      </c>
    </row>
    <row r="35" spans="2:11" ht="15" customHeight="1" x14ac:dyDescent="0.15">
      <c r="B35" s="24"/>
      <c r="C35" s="84"/>
      <c r="D35" s="25">
        <v>100</v>
      </c>
      <c r="E35" s="26">
        <v>0.2</v>
      </c>
      <c r="F35" s="27">
        <v>0.2</v>
      </c>
      <c r="G35" s="27">
        <v>0.5</v>
      </c>
      <c r="H35" s="27">
        <v>0.9</v>
      </c>
      <c r="I35" s="27">
        <v>0.5</v>
      </c>
      <c r="J35" s="27">
        <v>85.4</v>
      </c>
      <c r="K35" s="27">
        <v>12.4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7</v>
      </c>
      <c r="F36" s="16">
        <v>7</v>
      </c>
      <c r="G36" s="16">
        <v>10</v>
      </c>
      <c r="H36" s="16">
        <v>11</v>
      </c>
      <c r="I36" s="16">
        <v>10</v>
      </c>
      <c r="J36" s="16">
        <v>2026</v>
      </c>
      <c r="K36" s="16">
        <v>338</v>
      </c>
    </row>
    <row r="37" spans="2:11" ht="15" customHeight="1" x14ac:dyDescent="0.15">
      <c r="B37" s="33"/>
      <c r="C37" s="82"/>
      <c r="D37" s="34">
        <v>100</v>
      </c>
      <c r="E37" s="35">
        <v>0.3</v>
      </c>
      <c r="F37" s="36">
        <v>0.3</v>
      </c>
      <c r="G37" s="36">
        <v>0.4</v>
      </c>
      <c r="H37" s="36">
        <v>0.5</v>
      </c>
      <c r="I37" s="36">
        <v>0.4</v>
      </c>
      <c r="J37" s="36">
        <v>84.1</v>
      </c>
      <c r="K37" s="36">
        <v>14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3</v>
      </c>
      <c r="F38" s="23">
        <v>26</v>
      </c>
      <c r="G38" s="23">
        <v>18</v>
      </c>
      <c r="H38" s="23">
        <v>55</v>
      </c>
      <c r="I38" s="23">
        <v>15</v>
      </c>
      <c r="J38" s="23">
        <v>813</v>
      </c>
      <c r="K38" s="23">
        <v>328</v>
      </c>
    </row>
    <row r="39" spans="2:11" ht="15" customHeight="1" x14ac:dyDescent="0.15">
      <c r="B39" s="24"/>
      <c r="C39" s="89"/>
      <c r="D39" s="25">
        <v>100</v>
      </c>
      <c r="E39" s="26">
        <v>0.2</v>
      </c>
      <c r="F39" s="27">
        <v>2.1</v>
      </c>
      <c r="G39" s="27">
        <v>1.4</v>
      </c>
      <c r="H39" s="27">
        <v>4.4000000000000004</v>
      </c>
      <c r="I39" s="27">
        <v>1.2</v>
      </c>
      <c r="J39" s="27">
        <v>64.599999999999994</v>
      </c>
      <c r="K39" s="27">
        <v>26.1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7</v>
      </c>
      <c r="F40" s="16">
        <v>10</v>
      </c>
      <c r="G40" s="16">
        <v>15</v>
      </c>
      <c r="H40" s="16">
        <v>28</v>
      </c>
      <c r="I40" s="16">
        <v>20</v>
      </c>
      <c r="J40" s="16">
        <v>886</v>
      </c>
      <c r="K40" s="16">
        <v>393</v>
      </c>
    </row>
    <row r="41" spans="2:11" ht="15" customHeight="1" x14ac:dyDescent="0.15">
      <c r="B41" s="24"/>
      <c r="C41" s="89"/>
      <c r="D41" s="25">
        <v>100</v>
      </c>
      <c r="E41" s="26">
        <v>0.5</v>
      </c>
      <c r="F41" s="27">
        <v>0.7</v>
      </c>
      <c r="G41" s="27">
        <v>1.1000000000000001</v>
      </c>
      <c r="H41" s="27">
        <v>2.1</v>
      </c>
      <c r="I41" s="27">
        <v>1.5</v>
      </c>
      <c r="J41" s="27">
        <v>65.2</v>
      </c>
      <c r="K41" s="27">
        <v>28.9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25</v>
      </c>
      <c r="F42" s="16">
        <v>47</v>
      </c>
      <c r="G42" s="16">
        <v>61</v>
      </c>
      <c r="H42" s="16">
        <v>125</v>
      </c>
      <c r="I42" s="16">
        <v>85</v>
      </c>
      <c r="J42" s="16">
        <v>10570</v>
      </c>
      <c r="K42" s="16">
        <v>1723</v>
      </c>
    </row>
    <row r="43" spans="2:11" ht="15" customHeight="1" x14ac:dyDescent="0.15">
      <c r="B43" s="28"/>
      <c r="C43" s="91"/>
      <c r="D43" s="17">
        <v>100</v>
      </c>
      <c r="E43" s="18">
        <v>0.2</v>
      </c>
      <c r="F43" s="19">
        <v>0.4</v>
      </c>
      <c r="G43" s="19">
        <v>0.5</v>
      </c>
      <c r="H43" s="19">
        <v>1</v>
      </c>
      <c r="I43" s="19">
        <v>0.7</v>
      </c>
      <c r="J43" s="19">
        <v>83.6</v>
      </c>
      <c r="K43" s="19">
        <v>13.6</v>
      </c>
    </row>
    <row r="44" spans="2:11" ht="15" customHeight="1" x14ac:dyDescent="0.15">
      <c r="B44" s="20" t="s">
        <v>70</v>
      </c>
      <c r="C44" s="88" t="s">
        <v>467</v>
      </c>
      <c r="D44" s="21">
        <v>567</v>
      </c>
      <c r="E44" s="22">
        <v>2</v>
      </c>
      <c r="F44" s="23">
        <v>5</v>
      </c>
      <c r="G44" s="23">
        <v>8</v>
      </c>
      <c r="H44" s="23">
        <v>5</v>
      </c>
      <c r="I44" s="23">
        <v>3</v>
      </c>
      <c r="J44" s="23">
        <v>451</v>
      </c>
      <c r="K44" s="23">
        <v>93</v>
      </c>
    </row>
    <row r="45" spans="2:11" ht="15" customHeight="1" x14ac:dyDescent="0.15">
      <c r="B45" s="24"/>
      <c r="C45" s="89"/>
      <c r="D45" s="25">
        <v>100</v>
      </c>
      <c r="E45" s="26">
        <v>0.4</v>
      </c>
      <c r="F45" s="27">
        <v>0.9</v>
      </c>
      <c r="G45" s="27">
        <v>1.4</v>
      </c>
      <c r="H45" s="27">
        <v>0.9</v>
      </c>
      <c r="I45" s="27">
        <v>0.5</v>
      </c>
      <c r="J45" s="27">
        <v>79.5</v>
      </c>
      <c r="K45" s="27">
        <v>16.399999999999999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23</v>
      </c>
      <c r="F46" s="16">
        <v>57</v>
      </c>
      <c r="G46" s="16">
        <v>60</v>
      </c>
      <c r="H46" s="16">
        <v>122</v>
      </c>
      <c r="I46" s="16">
        <v>75</v>
      </c>
      <c r="J46" s="16">
        <v>6649</v>
      </c>
      <c r="K46" s="16">
        <v>1294</v>
      </c>
    </row>
    <row r="47" spans="2:11" ht="15" customHeight="1" x14ac:dyDescent="0.15">
      <c r="B47" s="24"/>
      <c r="C47" s="89"/>
      <c r="D47" s="25">
        <v>100</v>
      </c>
      <c r="E47" s="26">
        <v>0.3</v>
      </c>
      <c r="F47" s="27">
        <v>0.7</v>
      </c>
      <c r="G47" s="27">
        <v>0.7</v>
      </c>
      <c r="H47" s="27">
        <v>1.5</v>
      </c>
      <c r="I47" s="27">
        <v>0.9</v>
      </c>
      <c r="J47" s="27">
        <v>80.3</v>
      </c>
      <c r="K47" s="27">
        <v>15.6</v>
      </c>
    </row>
    <row r="48" spans="2:11" ht="15" customHeight="1" x14ac:dyDescent="0.15">
      <c r="B48" s="24"/>
      <c r="C48" s="86" t="s">
        <v>484</v>
      </c>
      <c r="D48" s="14">
        <v>4863</v>
      </c>
      <c r="E48" s="15">
        <v>8</v>
      </c>
      <c r="F48" s="16">
        <v>18</v>
      </c>
      <c r="G48" s="16">
        <v>23</v>
      </c>
      <c r="H48" s="16">
        <v>71</v>
      </c>
      <c r="I48" s="16">
        <v>32</v>
      </c>
      <c r="J48" s="16">
        <v>3906</v>
      </c>
      <c r="K48" s="16">
        <v>805</v>
      </c>
    </row>
    <row r="49" spans="2:11" ht="15" customHeight="1" x14ac:dyDescent="0.15">
      <c r="B49" s="24"/>
      <c r="C49" s="89"/>
      <c r="D49" s="25">
        <v>100</v>
      </c>
      <c r="E49" s="26">
        <v>0.2</v>
      </c>
      <c r="F49" s="27">
        <v>0.4</v>
      </c>
      <c r="G49" s="27">
        <v>0.5</v>
      </c>
      <c r="H49" s="27">
        <v>1.5</v>
      </c>
      <c r="I49" s="27">
        <v>0.7</v>
      </c>
      <c r="J49" s="27">
        <v>80.3</v>
      </c>
      <c r="K49" s="27">
        <v>16.600000000000001</v>
      </c>
    </row>
    <row r="50" spans="2:11" ht="15" customHeight="1" x14ac:dyDescent="0.15">
      <c r="B50" s="24"/>
      <c r="C50" s="86" t="s">
        <v>461</v>
      </c>
      <c r="D50" s="14">
        <v>1583</v>
      </c>
      <c r="E50" s="15">
        <v>3</v>
      </c>
      <c r="F50" s="16">
        <v>5</v>
      </c>
      <c r="G50" s="16">
        <v>4</v>
      </c>
      <c r="H50" s="16">
        <v>11</v>
      </c>
      <c r="I50" s="16">
        <v>9</v>
      </c>
      <c r="J50" s="16">
        <v>1293</v>
      </c>
      <c r="K50" s="16">
        <v>258</v>
      </c>
    </row>
    <row r="51" spans="2:11" ht="15" customHeight="1" x14ac:dyDescent="0.15">
      <c r="B51" s="28"/>
      <c r="C51" s="91"/>
      <c r="D51" s="17">
        <v>100</v>
      </c>
      <c r="E51" s="18">
        <v>0.2</v>
      </c>
      <c r="F51" s="19">
        <v>0.3</v>
      </c>
      <c r="G51" s="19">
        <v>0.3</v>
      </c>
      <c r="H51" s="19">
        <v>0.7</v>
      </c>
      <c r="I51" s="19">
        <v>0.6</v>
      </c>
      <c r="J51" s="19">
        <v>81.7</v>
      </c>
      <c r="K51" s="19">
        <v>16.3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12</v>
      </c>
      <c r="F52" s="23">
        <v>23</v>
      </c>
      <c r="G52" s="23">
        <v>22</v>
      </c>
      <c r="H52" s="23">
        <v>59</v>
      </c>
      <c r="I52" s="23">
        <v>31</v>
      </c>
      <c r="J52" s="23">
        <v>2082</v>
      </c>
      <c r="K52" s="23">
        <v>752</v>
      </c>
    </row>
    <row r="53" spans="2:11" ht="15" customHeight="1" x14ac:dyDescent="0.15">
      <c r="B53" s="24"/>
      <c r="C53" s="84"/>
      <c r="D53" s="25">
        <v>100</v>
      </c>
      <c r="E53" s="26">
        <v>0.4</v>
      </c>
      <c r="F53" s="27">
        <v>0.8</v>
      </c>
      <c r="G53" s="27">
        <v>0.7</v>
      </c>
      <c r="H53" s="27">
        <v>2</v>
      </c>
      <c r="I53" s="27">
        <v>1</v>
      </c>
      <c r="J53" s="27">
        <v>69.8</v>
      </c>
      <c r="K53" s="27">
        <v>25.2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4</v>
      </c>
      <c r="F54" s="31">
        <v>15</v>
      </c>
      <c r="G54" s="31">
        <v>11</v>
      </c>
      <c r="H54" s="31">
        <v>18</v>
      </c>
      <c r="I54" s="31">
        <v>20</v>
      </c>
      <c r="J54" s="31">
        <v>1706</v>
      </c>
      <c r="K54" s="31">
        <v>172</v>
      </c>
    </row>
    <row r="55" spans="2:11" ht="15" customHeight="1" x14ac:dyDescent="0.15">
      <c r="B55" s="24"/>
      <c r="C55" s="84"/>
      <c r="D55" s="25">
        <v>100</v>
      </c>
      <c r="E55" s="26">
        <v>0.2</v>
      </c>
      <c r="F55" s="27">
        <v>0.8</v>
      </c>
      <c r="G55" s="27">
        <v>0.6</v>
      </c>
      <c r="H55" s="27">
        <v>0.9</v>
      </c>
      <c r="I55" s="27">
        <v>1</v>
      </c>
      <c r="J55" s="27">
        <v>87.7</v>
      </c>
      <c r="K55" s="27">
        <v>8.8000000000000007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1</v>
      </c>
      <c r="F56" s="16">
        <v>6</v>
      </c>
      <c r="G56" s="16">
        <v>3</v>
      </c>
      <c r="H56" s="16">
        <v>19</v>
      </c>
      <c r="I56" s="16">
        <v>7</v>
      </c>
      <c r="J56" s="16">
        <v>611</v>
      </c>
      <c r="K56" s="16">
        <v>207</v>
      </c>
    </row>
    <row r="57" spans="2:11" ht="15" customHeight="1" x14ac:dyDescent="0.15">
      <c r="B57" s="24"/>
      <c r="C57" s="84"/>
      <c r="D57" s="25">
        <v>100</v>
      </c>
      <c r="E57" s="26">
        <v>0.1</v>
      </c>
      <c r="F57" s="27">
        <v>0.7</v>
      </c>
      <c r="G57" s="27">
        <v>0.4</v>
      </c>
      <c r="H57" s="27">
        <v>2.2000000000000002</v>
      </c>
      <c r="I57" s="27">
        <v>0.8</v>
      </c>
      <c r="J57" s="27">
        <v>71.5</v>
      </c>
      <c r="K57" s="27">
        <v>24.2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3</v>
      </c>
      <c r="F58" s="16">
        <v>9</v>
      </c>
      <c r="G58" s="16">
        <v>7</v>
      </c>
      <c r="H58" s="16">
        <v>19</v>
      </c>
      <c r="I58" s="16">
        <v>12</v>
      </c>
      <c r="J58" s="16">
        <v>1018</v>
      </c>
      <c r="K58" s="16">
        <v>243</v>
      </c>
    </row>
    <row r="59" spans="2:11" ht="15" customHeight="1" x14ac:dyDescent="0.15">
      <c r="B59" s="24"/>
      <c r="C59" s="84"/>
      <c r="D59" s="25">
        <v>100</v>
      </c>
      <c r="E59" s="26">
        <v>0.2</v>
      </c>
      <c r="F59" s="27">
        <v>0.7</v>
      </c>
      <c r="G59" s="27">
        <v>0.5</v>
      </c>
      <c r="H59" s="27">
        <v>1.4</v>
      </c>
      <c r="I59" s="27">
        <v>0.9</v>
      </c>
      <c r="J59" s="27">
        <v>77.7</v>
      </c>
      <c r="K59" s="27">
        <v>18.5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7</v>
      </c>
      <c r="F60" s="16">
        <v>11</v>
      </c>
      <c r="G60" s="16">
        <v>18</v>
      </c>
      <c r="H60" s="16">
        <v>28</v>
      </c>
      <c r="I60" s="16">
        <v>17</v>
      </c>
      <c r="J60" s="16">
        <v>1187</v>
      </c>
      <c r="K60" s="16">
        <v>515</v>
      </c>
    </row>
    <row r="61" spans="2:11" ht="15" customHeight="1" x14ac:dyDescent="0.15">
      <c r="B61" s="24"/>
      <c r="C61" s="84"/>
      <c r="D61" s="25">
        <v>100</v>
      </c>
      <c r="E61" s="26">
        <v>0.4</v>
      </c>
      <c r="F61" s="27">
        <v>0.6</v>
      </c>
      <c r="G61" s="27">
        <v>1</v>
      </c>
      <c r="H61" s="27">
        <v>1.6</v>
      </c>
      <c r="I61" s="27">
        <v>1</v>
      </c>
      <c r="J61" s="27">
        <v>66.599999999999994</v>
      </c>
      <c r="K61" s="27">
        <v>28.9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</v>
      </c>
      <c r="F62" s="16">
        <v>5</v>
      </c>
      <c r="G62" s="16">
        <v>5</v>
      </c>
      <c r="H62" s="16">
        <v>14</v>
      </c>
      <c r="I62" s="16">
        <v>3</v>
      </c>
      <c r="J62" s="16">
        <v>1049</v>
      </c>
      <c r="K62" s="16">
        <v>157</v>
      </c>
    </row>
    <row r="63" spans="2:11" ht="15" customHeight="1" x14ac:dyDescent="0.15">
      <c r="B63" s="24"/>
      <c r="C63" s="84"/>
      <c r="D63" s="25">
        <v>100</v>
      </c>
      <c r="E63" s="26">
        <v>0.1</v>
      </c>
      <c r="F63" s="27">
        <v>0.4</v>
      </c>
      <c r="G63" s="27">
        <v>0.4</v>
      </c>
      <c r="H63" s="27">
        <v>1.1000000000000001</v>
      </c>
      <c r="I63" s="27">
        <v>0.2</v>
      </c>
      <c r="J63" s="27">
        <v>85</v>
      </c>
      <c r="K63" s="27">
        <v>12.7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3</v>
      </c>
      <c r="F64" s="16">
        <v>4</v>
      </c>
      <c r="G64" s="16">
        <v>15</v>
      </c>
      <c r="H64" s="16">
        <v>19</v>
      </c>
      <c r="I64" s="16">
        <v>11</v>
      </c>
      <c r="J64" s="16">
        <v>1869</v>
      </c>
      <c r="K64" s="16">
        <v>332</v>
      </c>
    </row>
    <row r="65" spans="2:11" ht="15" customHeight="1" x14ac:dyDescent="0.15">
      <c r="B65" s="24"/>
      <c r="C65" s="84"/>
      <c r="D65" s="25">
        <v>100</v>
      </c>
      <c r="E65" s="26">
        <v>0.1</v>
      </c>
      <c r="F65" s="27">
        <v>0.2</v>
      </c>
      <c r="G65" s="27">
        <v>0.7</v>
      </c>
      <c r="H65" s="27">
        <v>0.8</v>
      </c>
      <c r="I65" s="27">
        <v>0.5</v>
      </c>
      <c r="J65" s="27">
        <v>83</v>
      </c>
      <c r="K65" s="27">
        <v>14.7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1</v>
      </c>
      <c r="F66" s="16">
        <v>0</v>
      </c>
      <c r="G66" s="16">
        <v>2</v>
      </c>
      <c r="H66" s="16">
        <v>12</v>
      </c>
      <c r="I66" s="16">
        <v>4</v>
      </c>
      <c r="J66" s="16">
        <v>979</v>
      </c>
      <c r="K66" s="16">
        <v>211</v>
      </c>
    </row>
    <row r="67" spans="2:11" ht="15" customHeight="1" x14ac:dyDescent="0.15">
      <c r="B67" s="24"/>
      <c r="C67" s="84"/>
      <c r="D67" s="25">
        <v>100</v>
      </c>
      <c r="E67" s="26">
        <v>0.1</v>
      </c>
      <c r="F67" s="27">
        <v>0</v>
      </c>
      <c r="G67" s="27">
        <v>0.2</v>
      </c>
      <c r="H67" s="27">
        <v>1</v>
      </c>
      <c r="I67" s="27">
        <v>0.3</v>
      </c>
      <c r="J67" s="27">
        <v>81</v>
      </c>
      <c r="K67" s="27">
        <v>17.5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5</v>
      </c>
      <c r="F68" s="16">
        <v>13</v>
      </c>
      <c r="G68" s="16">
        <v>13</v>
      </c>
      <c r="H68" s="16">
        <v>26</v>
      </c>
      <c r="I68" s="16">
        <v>17</v>
      </c>
      <c r="J68" s="16">
        <v>1987</v>
      </c>
      <c r="K68" s="16">
        <v>290</v>
      </c>
    </row>
    <row r="69" spans="2:11" ht="15" customHeight="1" x14ac:dyDescent="0.15">
      <c r="B69" s="28"/>
      <c r="C69" s="85"/>
      <c r="D69" s="17">
        <v>100</v>
      </c>
      <c r="E69" s="18">
        <v>0.2</v>
      </c>
      <c r="F69" s="19">
        <v>0.6</v>
      </c>
      <c r="G69" s="19">
        <v>0.6</v>
      </c>
      <c r="H69" s="19">
        <v>1.1000000000000001</v>
      </c>
      <c r="I69" s="19">
        <v>0.7</v>
      </c>
      <c r="J69" s="19">
        <v>84.5</v>
      </c>
      <c r="K69" s="19">
        <v>12.3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10</v>
      </c>
      <c r="F70" s="23">
        <v>33</v>
      </c>
      <c r="G70" s="23">
        <v>36</v>
      </c>
      <c r="H70" s="23">
        <v>92</v>
      </c>
      <c r="I70" s="23">
        <v>42</v>
      </c>
      <c r="J70" s="23">
        <v>1835</v>
      </c>
      <c r="K70" s="23">
        <v>702</v>
      </c>
    </row>
    <row r="71" spans="2:11" ht="15" customHeight="1" x14ac:dyDescent="0.15">
      <c r="B71" s="24"/>
      <c r="C71" s="89"/>
      <c r="D71" s="25">
        <v>100</v>
      </c>
      <c r="E71" s="26">
        <v>0.4</v>
      </c>
      <c r="F71" s="27">
        <v>1.2</v>
      </c>
      <c r="G71" s="27">
        <v>1.3</v>
      </c>
      <c r="H71" s="27">
        <v>3.3</v>
      </c>
      <c r="I71" s="27">
        <v>1.5</v>
      </c>
      <c r="J71" s="27">
        <v>66.7</v>
      </c>
      <c r="K71" s="27">
        <v>25.5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9</v>
      </c>
      <c r="F72" s="16">
        <v>24</v>
      </c>
      <c r="G72" s="16">
        <v>21</v>
      </c>
      <c r="H72" s="16">
        <v>72</v>
      </c>
      <c r="I72" s="16">
        <v>33</v>
      </c>
      <c r="J72" s="16">
        <v>2286</v>
      </c>
      <c r="K72" s="16">
        <v>555</v>
      </c>
    </row>
    <row r="73" spans="2:11" ht="15" customHeight="1" x14ac:dyDescent="0.15">
      <c r="B73" s="24"/>
      <c r="C73" s="89"/>
      <c r="D73" s="25">
        <v>100</v>
      </c>
      <c r="E73" s="26">
        <v>0.3</v>
      </c>
      <c r="F73" s="27">
        <v>0.8</v>
      </c>
      <c r="G73" s="27">
        <v>0.7</v>
      </c>
      <c r="H73" s="27">
        <v>2.4</v>
      </c>
      <c r="I73" s="27">
        <v>1.1000000000000001</v>
      </c>
      <c r="J73" s="27">
        <v>76.2</v>
      </c>
      <c r="K73" s="27">
        <v>18.5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7</v>
      </c>
      <c r="F74" s="16">
        <v>14</v>
      </c>
      <c r="G74" s="16">
        <v>15</v>
      </c>
      <c r="H74" s="16">
        <v>24</v>
      </c>
      <c r="I74" s="16">
        <v>29</v>
      </c>
      <c r="J74" s="16">
        <v>3143</v>
      </c>
      <c r="K74" s="16">
        <v>609</v>
      </c>
    </row>
    <row r="75" spans="2:11" ht="15" customHeight="1" x14ac:dyDescent="0.15">
      <c r="B75" s="24"/>
      <c r="C75" s="89"/>
      <c r="D75" s="25">
        <v>100</v>
      </c>
      <c r="E75" s="26">
        <v>0.2</v>
      </c>
      <c r="F75" s="27">
        <v>0.4</v>
      </c>
      <c r="G75" s="27">
        <v>0.4</v>
      </c>
      <c r="H75" s="27">
        <v>0.6</v>
      </c>
      <c r="I75" s="27">
        <v>0.8</v>
      </c>
      <c r="J75" s="27">
        <v>81.8</v>
      </c>
      <c r="K75" s="27">
        <v>15.9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6</v>
      </c>
      <c r="F76" s="16">
        <v>7</v>
      </c>
      <c r="G76" s="16">
        <v>15</v>
      </c>
      <c r="H76" s="16">
        <v>10</v>
      </c>
      <c r="I76" s="16">
        <v>11</v>
      </c>
      <c r="J76" s="16">
        <v>2394</v>
      </c>
      <c r="K76" s="16">
        <v>374</v>
      </c>
    </row>
    <row r="77" spans="2:11" ht="15" customHeight="1" x14ac:dyDescent="0.15">
      <c r="B77" s="24"/>
      <c r="C77" s="89"/>
      <c r="D77" s="25">
        <v>100</v>
      </c>
      <c r="E77" s="26">
        <v>0.2</v>
      </c>
      <c r="F77" s="27">
        <v>0.2</v>
      </c>
      <c r="G77" s="27">
        <v>0.5</v>
      </c>
      <c r="H77" s="27">
        <v>0.4</v>
      </c>
      <c r="I77" s="27">
        <v>0.4</v>
      </c>
      <c r="J77" s="27">
        <v>85</v>
      </c>
      <c r="K77" s="27">
        <v>13.3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2</v>
      </c>
      <c r="F78" s="16">
        <v>3</v>
      </c>
      <c r="G78" s="16">
        <v>5</v>
      </c>
      <c r="H78" s="16">
        <v>8</v>
      </c>
      <c r="I78" s="16">
        <v>4</v>
      </c>
      <c r="J78" s="16">
        <v>1343</v>
      </c>
      <c r="K78" s="16">
        <v>258</v>
      </c>
    </row>
    <row r="79" spans="2:11" ht="15" customHeight="1" x14ac:dyDescent="0.15">
      <c r="B79" s="24"/>
      <c r="C79" s="89"/>
      <c r="D79" s="25">
        <v>100</v>
      </c>
      <c r="E79" s="26">
        <v>0.1</v>
      </c>
      <c r="F79" s="27">
        <v>0.2</v>
      </c>
      <c r="G79" s="27">
        <v>0.3</v>
      </c>
      <c r="H79" s="27">
        <v>0.5</v>
      </c>
      <c r="I79" s="27">
        <v>0.2</v>
      </c>
      <c r="J79" s="27">
        <v>82.7</v>
      </c>
      <c r="K79" s="27">
        <v>15.9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0</v>
      </c>
      <c r="F80" s="16">
        <v>2</v>
      </c>
      <c r="G80" s="16">
        <v>1</v>
      </c>
      <c r="H80" s="16">
        <v>1</v>
      </c>
      <c r="I80" s="16">
        <v>1</v>
      </c>
      <c r="J80" s="16">
        <v>819</v>
      </c>
      <c r="K80" s="16">
        <v>184</v>
      </c>
    </row>
    <row r="81" spans="2:11" ht="15" customHeight="1" x14ac:dyDescent="0.15">
      <c r="B81" s="24"/>
      <c r="C81" s="89"/>
      <c r="D81" s="25">
        <v>100</v>
      </c>
      <c r="E81" s="26">
        <v>0</v>
      </c>
      <c r="F81" s="27">
        <v>0.2</v>
      </c>
      <c r="G81" s="27">
        <v>0.1</v>
      </c>
      <c r="H81" s="27">
        <v>0.1</v>
      </c>
      <c r="I81" s="27">
        <v>0.1</v>
      </c>
      <c r="J81" s="27">
        <v>81.3</v>
      </c>
      <c r="K81" s="27">
        <v>18.3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0</v>
      </c>
      <c r="H82" s="16">
        <v>1</v>
      </c>
      <c r="I82" s="16">
        <v>2</v>
      </c>
      <c r="J82" s="16">
        <v>481</v>
      </c>
      <c r="K82" s="16">
        <v>118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</v>
      </c>
      <c r="H83" s="36">
        <v>0.2</v>
      </c>
      <c r="I83" s="36">
        <v>0.3</v>
      </c>
      <c r="J83" s="36">
        <v>79.900000000000006</v>
      </c>
      <c r="K83" s="36">
        <v>19.600000000000001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8</v>
      </c>
      <c r="F84" s="23">
        <v>23</v>
      </c>
      <c r="G84" s="23">
        <v>25</v>
      </c>
      <c r="H84" s="23">
        <v>97</v>
      </c>
      <c r="I84" s="23">
        <v>42</v>
      </c>
      <c r="J84" s="23">
        <v>2597</v>
      </c>
      <c r="K84" s="23">
        <v>635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0.2</v>
      </c>
      <c r="F85" s="27">
        <v>0.7</v>
      </c>
      <c r="G85" s="27">
        <v>0.7</v>
      </c>
      <c r="H85" s="27">
        <v>2.8</v>
      </c>
      <c r="I85" s="27">
        <v>1.2</v>
      </c>
      <c r="J85" s="27">
        <v>75.8</v>
      </c>
      <c r="K85" s="27">
        <v>18.5</v>
      </c>
    </row>
    <row r="86" spans="2:11" ht="15" customHeight="1" x14ac:dyDescent="0.15">
      <c r="B86" s="24" t="s">
        <v>431</v>
      </c>
      <c r="C86" s="82" t="s">
        <v>481</v>
      </c>
      <c r="D86" s="14">
        <v>3344</v>
      </c>
      <c r="E86" s="15">
        <v>12</v>
      </c>
      <c r="F86" s="16">
        <v>26</v>
      </c>
      <c r="G86" s="16">
        <v>24</v>
      </c>
      <c r="H86" s="16">
        <v>40</v>
      </c>
      <c r="I86" s="16">
        <v>24</v>
      </c>
      <c r="J86" s="16">
        <v>2622</v>
      </c>
      <c r="K86" s="16">
        <v>596</v>
      </c>
    </row>
    <row r="87" spans="2:11" ht="15" customHeight="1" x14ac:dyDescent="0.15">
      <c r="B87" s="24"/>
      <c r="C87" s="84"/>
      <c r="D87" s="25">
        <v>100</v>
      </c>
      <c r="E87" s="26">
        <v>0.4</v>
      </c>
      <c r="F87" s="27">
        <v>0.8</v>
      </c>
      <c r="G87" s="27">
        <v>0.7</v>
      </c>
      <c r="H87" s="27">
        <v>1.2</v>
      </c>
      <c r="I87" s="27">
        <v>0.7</v>
      </c>
      <c r="J87" s="27">
        <v>78.400000000000006</v>
      </c>
      <c r="K87" s="27">
        <v>17.8</v>
      </c>
    </row>
    <row r="88" spans="2:11" ht="15" customHeight="1" x14ac:dyDescent="0.15">
      <c r="B88" s="24"/>
      <c r="C88" s="83" t="s">
        <v>487</v>
      </c>
      <c r="D88" s="29">
        <v>2063</v>
      </c>
      <c r="E88" s="30">
        <v>4</v>
      </c>
      <c r="F88" s="31">
        <v>9</v>
      </c>
      <c r="G88" s="31">
        <v>14</v>
      </c>
      <c r="H88" s="31">
        <v>15</v>
      </c>
      <c r="I88" s="31">
        <v>15</v>
      </c>
      <c r="J88" s="31">
        <v>1712</v>
      </c>
      <c r="K88" s="31">
        <v>294</v>
      </c>
    </row>
    <row r="89" spans="2:11" ht="15" customHeight="1" x14ac:dyDescent="0.15">
      <c r="B89" s="24"/>
      <c r="C89" s="84"/>
      <c r="D89" s="25">
        <v>100</v>
      </c>
      <c r="E89" s="26">
        <v>0.2</v>
      </c>
      <c r="F89" s="27">
        <v>0.4</v>
      </c>
      <c r="G89" s="27">
        <v>0.7</v>
      </c>
      <c r="H89" s="27">
        <v>0.7</v>
      </c>
      <c r="I89" s="27">
        <v>0.7</v>
      </c>
      <c r="J89" s="27">
        <v>83</v>
      </c>
      <c r="K89" s="27">
        <v>14.3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3</v>
      </c>
      <c r="F90" s="16">
        <v>9</v>
      </c>
      <c r="G90" s="16">
        <v>15</v>
      </c>
      <c r="H90" s="16">
        <v>15</v>
      </c>
      <c r="I90" s="16">
        <v>19</v>
      </c>
      <c r="J90" s="16">
        <v>2652</v>
      </c>
      <c r="K90" s="16">
        <v>488</v>
      </c>
    </row>
    <row r="91" spans="2:11" ht="15" customHeight="1" x14ac:dyDescent="0.15">
      <c r="B91" s="24"/>
      <c r="C91" s="84"/>
      <c r="D91" s="25">
        <v>100</v>
      </c>
      <c r="E91" s="26">
        <v>0.1</v>
      </c>
      <c r="F91" s="27">
        <v>0.3</v>
      </c>
      <c r="G91" s="27">
        <v>0.5</v>
      </c>
      <c r="H91" s="27">
        <v>0.5</v>
      </c>
      <c r="I91" s="27">
        <v>0.6</v>
      </c>
      <c r="J91" s="27">
        <v>82.8</v>
      </c>
      <c r="K91" s="27">
        <v>15.2</v>
      </c>
    </row>
    <row r="92" spans="2:11" ht="15" customHeight="1" x14ac:dyDescent="0.15">
      <c r="B92" s="24"/>
      <c r="C92" s="82" t="s">
        <v>488</v>
      </c>
      <c r="D92" s="14">
        <v>1503</v>
      </c>
      <c r="E92" s="15">
        <v>1</v>
      </c>
      <c r="F92" s="16">
        <v>1</v>
      </c>
      <c r="G92" s="16">
        <v>0</v>
      </c>
      <c r="H92" s="16">
        <v>4</v>
      </c>
      <c r="I92" s="16">
        <v>8</v>
      </c>
      <c r="J92" s="16">
        <v>1281</v>
      </c>
      <c r="K92" s="16">
        <v>208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0.1</v>
      </c>
      <c r="G93" s="27">
        <v>0</v>
      </c>
      <c r="H93" s="27">
        <v>0.3</v>
      </c>
      <c r="I93" s="27">
        <v>0.5</v>
      </c>
      <c r="J93" s="27">
        <v>85.2</v>
      </c>
      <c r="K93" s="27">
        <v>13.8</v>
      </c>
    </row>
    <row r="94" spans="2:11" ht="15" customHeight="1" x14ac:dyDescent="0.15">
      <c r="B94" s="24"/>
      <c r="C94" s="82" t="s">
        <v>457</v>
      </c>
      <c r="D94" s="14">
        <v>330</v>
      </c>
      <c r="E94" s="15">
        <v>0</v>
      </c>
      <c r="F94" s="16">
        <v>0</v>
      </c>
      <c r="G94" s="16">
        <v>1</v>
      </c>
      <c r="H94" s="16">
        <v>1</v>
      </c>
      <c r="I94" s="16">
        <v>0</v>
      </c>
      <c r="J94" s="16">
        <v>282</v>
      </c>
      <c r="K94" s="16">
        <v>46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0.3</v>
      </c>
      <c r="H95" s="36">
        <v>0.3</v>
      </c>
      <c r="I95" s="36">
        <v>0</v>
      </c>
      <c r="J95" s="36">
        <v>85.5</v>
      </c>
      <c r="K95" s="36">
        <v>13.9</v>
      </c>
    </row>
    <row r="96" spans="2:11" ht="15" customHeight="1" x14ac:dyDescent="0.15">
      <c r="B96" s="24"/>
      <c r="C96" s="83" t="s">
        <v>490</v>
      </c>
      <c r="D96" s="29">
        <v>359</v>
      </c>
      <c r="E96" s="30">
        <v>0</v>
      </c>
      <c r="F96" s="31">
        <v>0</v>
      </c>
      <c r="G96" s="31">
        <v>0</v>
      </c>
      <c r="H96" s="31">
        <v>0</v>
      </c>
      <c r="I96" s="31">
        <v>0</v>
      </c>
      <c r="J96" s="31">
        <v>306</v>
      </c>
      <c r="K96" s="31">
        <v>53</v>
      </c>
    </row>
    <row r="97" spans="2:11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</v>
      </c>
      <c r="H97" s="27">
        <v>0</v>
      </c>
      <c r="I97" s="27">
        <v>0</v>
      </c>
      <c r="J97" s="27">
        <v>85.2</v>
      </c>
      <c r="K97" s="27">
        <v>14.8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2</v>
      </c>
      <c r="J98" s="16">
        <v>36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4.3</v>
      </c>
      <c r="J99" s="27">
        <v>76.599999999999994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50</v>
      </c>
      <c r="K100" s="16">
        <v>2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96.2</v>
      </c>
      <c r="K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3054" priority="1881" rank="1"/>
  </conditionalFormatting>
  <conditionalFormatting sqref="E11:K11">
    <cfRule type="top10" dxfId="3053" priority="1882" rank="1"/>
  </conditionalFormatting>
  <conditionalFormatting sqref="E13:K13">
    <cfRule type="top10" dxfId="3052" priority="1883" rank="1"/>
  </conditionalFormatting>
  <conditionalFormatting sqref="E15:K15">
    <cfRule type="top10" dxfId="3051" priority="1884" rank="1"/>
  </conditionalFormatting>
  <conditionalFormatting sqref="E17:K17">
    <cfRule type="top10" dxfId="3050" priority="1885" rank="1"/>
  </conditionalFormatting>
  <conditionalFormatting sqref="E19:K19">
    <cfRule type="top10" dxfId="3049" priority="1886" rank="1"/>
  </conditionalFormatting>
  <conditionalFormatting sqref="E21:K21">
    <cfRule type="top10" dxfId="3048" priority="1887" rank="1"/>
  </conditionalFormatting>
  <conditionalFormatting sqref="E23:K23">
    <cfRule type="top10" dxfId="3047" priority="1888" rank="1"/>
  </conditionalFormatting>
  <conditionalFormatting sqref="E25:K25">
    <cfRule type="top10" dxfId="3046" priority="1889" rank="1"/>
  </conditionalFormatting>
  <conditionalFormatting sqref="E27:K27">
    <cfRule type="top10" dxfId="3045" priority="1890" rank="1"/>
  </conditionalFormatting>
  <conditionalFormatting sqref="E29:K29">
    <cfRule type="top10" dxfId="3044" priority="1891" rank="1"/>
  </conditionalFormatting>
  <conditionalFormatting sqref="E31:K31">
    <cfRule type="top10" dxfId="3043" priority="1892" rank="1"/>
  </conditionalFormatting>
  <conditionalFormatting sqref="E33:K33">
    <cfRule type="top10" dxfId="3042" priority="1893" rank="1"/>
  </conditionalFormatting>
  <conditionalFormatting sqref="E35:K35">
    <cfRule type="top10" dxfId="3041" priority="1894" rank="1"/>
  </conditionalFormatting>
  <conditionalFormatting sqref="E37:K37">
    <cfRule type="top10" dxfId="3040" priority="1895" rank="1"/>
  </conditionalFormatting>
  <conditionalFormatting sqref="E39:K39">
    <cfRule type="top10" dxfId="3039" priority="1896" rank="1"/>
  </conditionalFormatting>
  <conditionalFormatting sqref="E41:K41">
    <cfRule type="top10" dxfId="3038" priority="1897" rank="1"/>
  </conditionalFormatting>
  <conditionalFormatting sqref="E43:K43">
    <cfRule type="top10" dxfId="3037" priority="1898" rank="1"/>
  </conditionalFormatting>
  <conditionalFormatting sqref="E45:K45">
    <cfRule type="top10" dxfId="3036" priority="1899" rank="1"/>
  </conditionalFormatting>
  <conditionalFormatting sqref="E47:K47">
    <cfRule type="top10" dxfId="3035" priority="1900" rank="1"/>
  </conditionalFormatting>
  <conditionalFormatting sqref="E49:K49">
    <cfRule type="top10" dxfId="3034" priority="1901" rank="1"/>
  </conditionalFormatting>
  <conditionalFormatting sqref="E51:K51">
    <cfRule type="top10" dxfId="3033" priority="1902" rank="1"/>
  </conditionalFormatting>
  <conditionalFormatting sqref="E53:K53">
    <cfRule type="top10" dxfId="3032" priority="1903" rank="1"/>
  </conditionalFormatting>
  <conditionalFormatting sqref="E55:K55">
    <cfRule type="top10" dxfId="3031" priority="1904" rank="1"/>
  </conditionalFormatting>
  <conditionalFormatting sqref="E57:K57">
    <cfRule type="top10" dxfId="3030" priority="1905" rank="1"/>
  </conditionalFormatting>
  <conditionalFormatting sqref="E59:K59">
    <cfRule type="top10" dxfId="3029" priority="1906" rank="1"/>
  </conditionalFormatting>
  <conditionalFormatting sqref="E61:K61">
    <cfRule type="top10" dxfId="3028" priority="1907" rank="1"/>
  </conditionalFormatting>
  <conditionalFormatting sqref="E63:K63">
    <cfRule type="top10" dxfId="3027" priority="1908" rank="1"/>
  </conditionalFormatting>
  <conditionalFormatting sqref="E65:K65">
    <cfRule type="top10" dxfId="3026" priority="1909" rank="1"/>
  </conditionalFormatting>
  <conditionalFormatting sqref="E67:K67">
    <cfRule type="top10" dxfId="3025" priority="1910" rank="1"/>
  </conditionalFormatting>
  <conditionalFormatting sqref="E69:K69">
    <cfRule type="top10" dxfId="3024" priority="1911" rank="1"/>
  </conditionalFormatting>
  <conditionalFormatting sqref="E71:K71">
    <cfRule type="top10" dxfId="3023" priority="1912" rank="1"/>
  </conditionalFormatting>
  <conditionalFormatting sqref="E73:K73">
    <cfRule type="top10" dxfId="3022" priority="1913" rank="1"/>
  </conditionalFormatting>
  <conditionalFormatting sqref="E75:K75">
    <cfRule type="top10" dxfId="3021" priority="1914" rank="1"/>
  </conditionalFormatting>
  <conditionalFormatting sqref="E77:K77">
    <cfRule type="top10" dxfId="3020" priority="1915" rank="1"/>
  </conditionalFormatting>
  <conditionalFormatting sqref="E79:K79">
    <cfRule type="top10" dxfId="3019" priority="1916" rank="1"/>
  </conditionalFormatting>
  <conditionalFormatting sqref="E81:K81">
    <cfRule type="top10" dxfId="3018" priority="1917" rank="1"/>
  </conditionalFormatting>
  <conditionalFormatting sqref="E83:K83">
    <cfRule type="top10" dxfId="3017" priority="1918" rank="1"/>
  </conditionalFormatting>
  <conditionalFormatting sqref="E85:K85">
    <cfRule type="top10" dxfId="3016" priority="1919" rank="1"/>
  </conditionalFormatting>
  <conditionalFormatting sqref="E87:K87">
    <cfRule type="top10" dxfId="3015" priority="1920" rank="1"/>
  </conditionalFormatting>
  <conditionalFormatting sqref="E89:K89">
    <cfRule type="top10" dxfId="3014" priority="1921" rank="1"/>
  </conditionalFormatting>
  <conditionalFormatting sqref="E91:K91">
    <cfRule type="top10" dxfId="3013" priority="1922" rank="1"/>
  </conditionalFormatting>
  <conditionalFormatting sqref="E93:K93">
    <cfRule type="top10" dxfId="3012" priority="1923" rank="1"/>
  </conditionalFormatting>
  <conditionalFormatting sqref="E95:K95">
    <cfRule type="top10" dxfId="3011" priority="1924" rank="1"/>
  </conditionalFormatting>
  <conditionalFormatting sqref="E97:K97">
    <cfRule type="top10" dxfId="3010" priority="1925" rank="1"/>
  </conditionalFormatting>
  <conditionalFormatting sqref="E99:K99">
    <cfRule type="top10" dxfId="3009" priority="1926" rank="1"/>
  </conditionalFormatting>
  <conditionalFormatting sqref="E101:K101">
    <cfRule type="top10" dxfId="3008" priority="192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14</v>
      </c>
      <c r="F8" s="16">
        <v>29</v>
      </c>
      <c r="G8" s="16">
        <v>40</v>
      </c>
      <c r="H8" s="16">
        <v>96</v>
      </c>
      <c r="I8" s="16">
        <v>67</v>
      </c>
      <c r="J8" s="16">
        <v>12652</v>
      </c>
      <c r="K8" s="16">
        <v>3024</v>
      </c>
    </row>
    <row r="9" spans="2:24" ht="15" customHeight="1" x14ac:dyDescent="0.15">
      <c r="B9" s="93"/>
      <c r="C9" s="91"/>
      <c r="D9" s="17">
        <v>100</v>
      </c>
      <c r="E9" s="18">
        <v>0.1</v>
      </c>
      <c r="F9" s="19">
        <v>0.2</v>
      </c>
      <c r="G9" s="19">
        <v>0.3</v>
      </c>
      <c r="H9" s="19">
        <v>0.6</v>
      </c>
      <c r="I9" s="19">
        <v>0.4</v>
      </c>
      <c r="J9" s="19">
        <v>79.5</v>
      </c>
      <c r="K9" s="19">
        <v>19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5</v>
      </c>
      <c r="F10" s="23">
        <v>11</v>
      </c>
      <c r="G10" s="23">
        <v>13</v>
      </c>
      <c r="H10" s="23">
        <v>12</v>
      </c>
      <c r="I10" s="23">
        <v>24</v>
      </c>
      <c r="J10" s="23">
        <v>3925</v>
      </c>
      <c r="K10" s="23">
        <v>955</v>
      </c>
    </row>
    <row r="11" spans="2:24" ht="15" customHeight="1" x14ac:dyDescent="0.15">
      <c r="B11" s="24"/>
      <c r="C11" s="89"/>
      <c r="D11" s="25">
        <v>100</v>
      </c>
      <c r="E11" s="26">
        <v>0.1</v>
      </c>
      <c r="F11" s="27">
        <v>0.2</v>
      </c>
      <c r="G11" s="27">
        <v>0.3</v>
      </c>
      <c r="H11" s="27">
        <v>0.2</v>
      </c>
      <c r="I11" s="27">
        <v>0.5</v>
      </c>
      <c r="J11" s="27">
        <v>79.400000000000006</v>
      </c>
      <c r="K11" s="27">
        <v>19.3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9</v>
      </c>
      <c r="F12" s="16">
        <v>18</v>
      </c>
      <c r="G12" s="16">
        <v>27</v>
      </c>
      <c r="H12" s="16">
        <v>84</v>
      </c>
      <c r="I12" s="16">
        <v>43</v>
      </c>
      <c r="J12" s="16">
        <v>8625</v>
      </c>
      <c r="K12" s="16">
        <v>2036</v>
      </c>
    </row>
    <row r="13" spans="2:24" ht="15" customHeight="1" x14ac:dyDescent="0.15">
      <c r="B13" s="28"/>
      <c r="C13" s="91"/>
      <c r="D13" s="17">
        <v>100</v>
      </c>
      <c r="E13" s="18">
        <v>0.1</v>
      </c>
      <c r="F13" s="19">
        <v>0.2</v>
      </c>
      <c r="G13" s="19">
        <v>0.2</v>
      </c>
      <c r="H13" s="19">
        <v>0.8</v>
      </c>
      <c r="I13" s="19">
        <v>0.4</v>
      </c>
      <c r="J13" s="19">
        <v>79.599999999999994</v>
      </c>
      <c r="K13" s="19">
        <v>18.8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1</v>
      </c>
      <c r="G14" s="23">
        <v>0</v>
      </c>
      <c r="H14" s="23">
        <v>2</v>
      </c>
      <c r="I14" s="23">
        <v>2</v>
      </c>
      <c r="J14" s="23">
        <v>278</v>
      </c>
      <c r="K14" s="23">
        <v>70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0.3</v>
      </c>
      <c r="G15" s="27">
        <v>0</v>
      </c>
      <c r="H15" s="27">
        <v>0.6</v>
      </c>
      <c r="I15" s="27">
        <v>0.6</v>
      </c>
      <c r="J15" s="27">
        <v>78.8</v>
      </c>
      <c r="K15" s="27">
        <v>19.8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</v>
      </c>
      <c r="F16" s="31">
        <v>3</v>
      </c>
      <c r="G16" s="31">
        <v>1</v>
      </c>
      <c r="H16" s="31">
        <v>2</v>
      </c>
      <c r="I16" s="31">
        <v>1</v>
      </c>
      <c r="J16" s="31">
        <v>492</v>
      </c>
      <c r="K16" s="31">
        <v>120</v>
      </c>
    </row>
    <row r="17" spans="2:11" ht="15" customHeight="1" x14ac:dyDescent="0.15">
      <c r="B17" s="24"/>
      <c r="C17" s="84"/>
      <c r="D17" s="25">
        <v>100</v>
      </c>
      <c r="E17" s="26">
        <v>0.2</v>
      </c>
      <c r="F17" s="27">
        <v>0.5</v>
      </c>
      <c r="G17" s="27">
        <v>0.2</v>
      </c>
      <c r="H17" s="27">
        <v>0.3</v>
      </c>
      <c r="I17" s="27">
        <v>0.2</v>
      </c>
      <c r="J17" s="27">
        <v>79.400000000000006</v>
      </c>
      <c r="K17" s="27">
        <v>19.399999999999999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1</v>
      </c>
      <c r="F18" s="16">
        <v>2</v>
      </c>
      <c r="G18" s="16">
        <v>2</v>
      </c>
      <c r="H18" s="16">
        <v>8</v>
      </c>
      <c r="I18" s="16">
        <v>7</v>
      </c>
      <c r="J18" s="16">
        <v>727</v>
      </c>
      <c r="K18" s="16">
        <v>175</v>
      </c>
    </row>
    <row r="19" spans="2:11" ht="15" customHeight="1" x14ac:dyDescent="0.15">
      <c r="B19" s="24"/>
      <c r="C19" s="84"/>
      <c r="D19" s="25">
        <v>100</v>
      </c>
      <c r="E19" s="26">
        <v>0.1</v>
      </c>
      <c r="F19" s="27">
        <v>0.2</v>
      </c>
      <c r="G19" s="27">
        <v>0.2</v>
      </c>
      <c r="H19" s="27">
        <v>0.9</v>
      </c>
      <c r="I19" s="27">
        <v>0.8</v>
      </c>
      <c r="J19" s="27">
        <v>78.900000000000006</v>
      </c>
      <c r="K19" s="27">
        <v>19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0</v>
      </c>
      <c r="F20" s="16">
        <v>5</v>
      </c>
      <c r="G20" s="16">
        <v>0</v>
      </c>
      <c r="H20" s="16">
        <v>14</v>
      </c>
      <c r="I20" s="16">
        <v>11</v>
      </c>
      <c r="J20" s="16">
        <v>1242</v>
      </c>
      <c r="K20" s="16">
        <v>344</v>
      </c>
    </row>
    <row r="21" spans="2:11" ht="15" customHeight="1" x14ac:dyDescent="0.15">
      <c r="B21" s="24"/>
      <c r="C21" s="84"/>
      <c r="D21" s="25">
        <v>100</v>
      </c>
      <c r="E21" s="26">
        <v>0</v>
      </c>
      <c r="F21" s="27">
        <v>0.3</v>
      </c>
      <c r="G21" s="27">
        <v>0</v>
      </c>
      <c r="H21" s="27">
        <v>0.9</v>
      </c>
      <c r="I21" s="27">
        <v>0.7</v>
      </c>
      <c r="J21" s="27">
        <v>76.900000000000006</v>
      </c>
      <c r="K21" s="27">
        <v>21.3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3</v>
      </c>
      <c r="F22" s="16">
        <v>3</v>
      </c>
      <c r="G22" s="16">
        <v>14</v>
      </c>
      <c r="H22" s="16">
        <v>24</v>
      </c>
      <c r="I22" s="16">
        <v>24</v>
      </c>
      <c r="J22" s="16">
        <v>2422</v>
      </c>
      <c r="K22" s="16">
        <v>650</v>
      </c>
    </row>
    <row r="23" spans="2:11" ht="15" customHeight="1" x14ac:dyDescent="0.15">
      <c r="B23" s="24"/>
      <c r="C23" s="84"/>
      <c r="D23" s="25">
        <v>100</v>
      </c>
      <c r="E23" s="26">
        <v>0.1</v>
      </c>
      <c r="F23" s="27">
        <v>0.1</v>
      </c>
      <c r="G23" s="27">
        <v>0.4</v>
      </c>
      <c r="H23" s="27">
        <v>0.8</v>
      </c>
      <c r="I23" s="27">
        <v>0.8</v>
      </c>
      <c r="J23" s="27">
        <v>77.099999999999994</v>
      </c>
      <c r="K23" s="27">
        <v>20.7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3</v>
      </c>
      <c r="F24" s="16">
        <v>11</v>
      </c>
      <c r="G24" s="16">
        <v>16</v>
      </c>
      <c r="H24" s="16">
        <v>29</v>
      </c>
      <c r="I24" s="16">
        <v>14</v>
      </c>
      <c r="J24" s="16">
        <v>3611</v>
      </c>
      <c r="K24" s="16">
        <v>822</v>
      </c>
    </row>
    <row r="25" spans="2:11" ht="15" customHeight="1" x14ac:dyDescent="0.15">
      <c r="B25" s="24"/>
      <c r="C25" s="84"/>
      <c r="D25" s="25">
        <v>100</v>
      </c>
      <c r="E25" s="26">
        <v>0.1</v>
      </c>
      <c r="F25" s="27">
        <v>0.2</v>
      </c>
      <c r="G25" s="27">
        <v>0.4</v>
      </c>
      <c r="H25" s="27">
        <v>0.6</v>
      </c>
      <c r="I25" s="27">
        <v>0.3</v>
      </c>
      <c r="J25" s="27">
        <v>80.099999999999994</v>
      </c>
      <c r="K25" s="27">
        <v>18.2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6</v>
      </c>
      <c r="F26" s="16">
        <v>4</v>
      </c>
      <c r="G26" s="16">
        <v>7</v>
      </c>
      <c r="H26" s="16">
        <v>16</v>
      </c>
      <c r="I26" s="16">
        <v>8</v>
      </c>
      <c r="J26" s="16">
        <v>3607</v>
      </c>
      <c r="K26" s="16">
        <v>790</v>
      </c>
    </row>
    <row r="27" spans="2:11" ht="15" customHeight="1" x14ac:dyDescent="0.15">
      <c r="B27" s="28"/>
      <c r="C27" s="85"/>
      <c r="D27" s="17">
        <v>100</v>
      </c>
      <c r="E27" s="18">
        <v>0.1</v>
      </c>
      <c r="F27" s="19">
        <v>0.1</v>
      </c>
      <c r="G27" s="19">
        <v>0.2</v>
      </c>
      <c r="H27" s="19">
        <v>0.4</v>
      </c>
      <c r="I27" s="19">
        <v>0.2</v>
      </c>
      <c r="J27" s="19">
        <v>81.3</v>
      </c>
      <c r="K27" s="19">
        <v>17.8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4</v>
      </c>
      <c r="F28" s="16">
        <v>11</v>
      </c>
      <c r="G28" s="16">
        <v>19</v>
      </c>
      <c r="H28" s="16">
        <v>43</v>
      </c>
      <c r="I28" s="16">
        <v>26</v>
      </c>
      <c r="J28" s="16">
        <v>4538</v>
      </c>
      <c r="K28" s="16">
        <v>1025</v>
      </c>
    </row>
    <row r="29" spans="2:11" ht="15" customHeight="1" x14ac:dyDescent="0.15">
      <c r="B29" s="24"/>
      <c r="C29" s="84"/>
      <c r="D29" s="25">
        <v>100</v>
      </c>
      <c r="E29" s="26">
        <v>0.1</v>
      </c>
      <c r="F29" s="27">
        <v>0.2</v>
      </c>
      <c r="G29" s="27">
        <v>0.3</v>
      </c>
      <c r="H29" s="27">
        <v>0.8</v>
      </c>
      <c r="I29" s="27">
        <v>0.5</v>
      </c>
      <c r="J29" s="27">
        <v>80.099999999999994</v>
      </c>
      <c r="K29" s="27">
        <v>18.100000000000001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5</v>
      </c>
      <c r="F30" s="16">
        <v>5</v>
      </c>
      <c r="G30" s="16">
        <v>10</v>
      </c>
      <c r="H30" s="16">
        <v>28</v>
      </c>
      <c r="I30" s="16">
        <v>26</v>
      </c>
      <c r="J30" s="16">
        <v>3048</v>
      </c>
      <c r="K30" s="16">
        <v>802</v>
      </c>
    </row>
    <row r="31" spans="2:11" ht="15" customHeight="1" x14ac:dyDescent="0.15">
      <c r="B31" s="24"/>
      <c r="C31" s="84"/>
      <c r="D31" s="25">
        <v>100</v>
      </c>
      <c r="E31" s="26">
        <v>0.1</v>
      </c>
      <c r="F31" s="27">
        <v>0.1</v>
      </c>
      <c r="G31" s="27">
        <v>0.3</v>
      </c>
      <c r="H31" s="27">
        <v>0.7</v>
      </c>
      <c r="I31" s="27">
        <v>0.7</v>
      </c>
      <c r="J31" s="27">
        <v>77.7</v>
      </c>
      <c r="K31" s="27">
        <v>20.399999999999999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1</v>
      </c>
      <c r="G32" s="31">
        <v>1</v>
      </c>
      <c r="H32" s="31">
        <v>2</v>
      </c>
      <c r="I32" s="31">
        <v>0</v>
      </c>
      <c r="J32" s="31">
        <v>221</v>
      </c>
      <c r="K32" s="31">
        <v>81</v>
      </c>
    </row>
    <row r="33" spans="2:11" ht="15" customHeight="1" x14ac:dyDescent="0.15">
      <c r="B33" s="24"/>
      <c r="C33" s="84"/>
      <c r="D33" s="25">
        <v>100</v>
      </c>
      <c r="E33" s="26">
        <v>0</v>
      </c>
      <c r="F33" s="27">
        <v>0.3</v>
      </c>
      <c r="G33" s="27">
        <v>0.3</v>
      </c>
      <c r="H33" s="27">
        <v>0.7</v>
      </c>
      <c r="I33" s="27">
        <v>0</v>
      </c>
      <c r="J33" s="27">
        <v>72.2</v>
      </c>
      <c r="K33" s="27">
        <v>26.5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1</v>
      </c>
      <c r="F34" s="16">
        <v>4</v>
      </c>
      <c r="G34" s="16">
        <v>4</v>
      </c>
      <c r="H34" s="16">
        <v>12</v>
      </c>
      <c r="I34" s="16">
        <v>9</v>
      </c>
      <c r="J34" s="16">
        <v>2615</v>
      </c>
      <c r="K34" s="16">
        <v>397</v>
      </c>
    </row>
    <row r="35" spans="2:11" ht="15" customHeight="1" x14ac:dyDescent="0.15">
      <c r="B35" s="24"/>
      <c r="C35" s="84"/>
      <c r="D35" s="25">
        <v>100</v>
      </c>
      <c r="E35" s="26">
        <v>0</v>
      </c>
      <c r="F35" s="27">
        <v>0.1</v>
      </c>
      <c r="G35" s="27">
        <v>0.1</v>
      </c>
      <c r="H35" s="27">
        <v>0.4</v>
      </c>
      <c r="I35" s="27">
        <v>0.3</v>
      </c>
      <c r="J35" s="27">
        <v>86</v>
      </c>
      <c r="K35" s="27">
        <v>13.1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4</v>
      </c>
      <c r="F36" s="16">
        <v>7</v>
      </c>
      <c r="G36" s="16">
        <v>5</v>
      </c>
      <c r="H36" s="16">
        <v>9</v>
      </c>
      <c r="I36" s="16">
        <v>5</v>
      </c>
      <c r="J36" s="16">
        <v>2031</v>
      </c>
      <c r="K36" s="16">
        <v>348</v>
      </c>
    </row>
    <row r="37" spans="2:11" ht="15" customHeight="1" x14ac:dyDescent="0.15">
      <c r="B37" s="33"/>
      <c r="C37" s="82"/>
      <c r="D37" s="34">
        <v>100</v>
      </c>
      <c r="E37" s="35">
        <v>0.2</v>
      </c>
      <c r="F37" s="36">
        <v>0.3</v>
      </c>
      <c r="G37" s="36">
        <v>0.2</v>
      </c>
      <c r="H37" s="36">
        <v>0.4</v>
      </c>
      <c r="I37" s="36">
        <v>0.2</v>
      </c>
      <c r="J37" s="36">
        <v>84.3</v>
      </c>
      <c r="K37" s="36">
        <v>14.4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2</v>
      </c>
      <c r="F38" s="23">
        <v>7</v>
      </c>
      <c r="G38" s="23">
        <v>8</v>
      </c>
      <c r="H38" s="23">
        <v>30</v>
      </c>
      <c r="I38" s="23">
        <v>10</v>
      </c>
      <c r="J38" s="23">
        <v>837</v>
      </c>
      <c r="K38" s="23">
        <v>364</v>
      </c>
    </row>
    <row r="39" spans="2:11" ht="15" customHeight="1" x14ac:dyDescent="0.15">
      <c r="B39" s="24"/>
      <c r="C39" s="89"/>
      <c r="D39" s="25">
        <v>100</v>
      </c>
      <c r="E39" s="26">
        <v>0.2</v>
      </c>
      <c r="F39" s="27">
        <v>0.6</v>
      </c>
      <c r="G39" s="27">
        <v>0.6</v>
      </c>
      <c r="H39" s="27">
        <v>2.4</v>
      </c>
      <c r="I39" s="27">
        <v>0.8</v>
      </c>
      <c r="J39" s="27">
        <v>66.5</v>
      </c>
      <c r="K39" s="27">
        <v>28.9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1</v>
      </c>
      <c r="F40" s="16">
        <v>4</v>
      </c>
      <c r="G40" s="16">
        <v>7</v>
      </c>
      <c r="H40" s="16">
        <v>10</v>
      </c>
      <c r="I40" s="16">
        <v>15</v>
      </c>
      <c r="J40" s="16">
        <v>908</v>
      </c>
      <c r="K40" s="16">
        <v>414</v>
      </c>
    </row>
    <row r="41" spans="2:11" ht="15" customHeight="1" x14ac:dyDescent="0.15">
      <c r="B41" s="24"/>
      <c r="C41" s="89"/>
      <c r="D41" s="25">
        <v>100</v>
      </c>
      <c r="E41" s="26">
        <v>0.1</v>
      </c>
      <c r="F41" s="27">
        <v>0.3</v>
      </c>
      <c r="G41" s="27">
        <v>0.5</v>
      </c>
      <c r="H41" s="27">
        <v>0.7</v>
      </c>
      <c r="I41" s="27">
        <v>1.1000000000000001</v>
      </c>
      <c r="J41" s="27">
        <v>66.8</v>
      </c>
      <c r="K41" s="27">
        <v>30.5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9</v>
      </c>
      <c r="F42" s="16">
        <v>18</v>
      </c>
      <c r="G42" s="16">
        <v>24</v>
      </c>
      <c r="H42" s="16">
        <v>54</v>
      </c>
      <c r="I42" s="16">
        <v>41</v>
      </c>
      <c r="J42" s="16">
        <v>10684</v>
      </c>
      <c r="K42" s="16">
        <v>1806</v>
      </c>
    </row>
    <row r="43" spans="2:11" ht="15" customHeight="1" x14ac:dyDescent="0.15">
      <c r="B43" s="28"/>
      <c r="C43" s="91"/>
      <c r="D43" s="17">
        <v>100</v>
      </c>
      <c r="E43" s="18">
        <v>0.1</v>
      </c>
      <c r="F43" s="19">
        <v>0.1</v>
      </c>
      <c r="G43" s="19">
        <v>0.2</v>
      </c>
      <c r="H43" s="19">
        <v>0.4</v>
      </c>
      <c r="I43" s="19">
        <v>0.3</v>
      </c>
      <c r="J43" s="19">
        <v>84.6</v>
      </c>
      <c r="K43" s="19">
        <v>14.3</v>
      </c>
    </row>
    <row r="44" spans="2:11" ht="15" customHeight="1" x14ac:dyDescent="0.15">
      <c r="B44" s="20" t="s">
        <v>70</v>
      </c>
      <c r="C44" s="88" t="s">
        <v>507</v>
      </c>
      <c r="D44" s="21">
        <v>567</v>
      </c>
      <c r="E44" s="22">
        <v>1</v>
      </c>
      <c r="F44" s="23">
        <v>2</v>
      </c>
      <c r="G44" s="23">
        <v>1</v>
      </c>
      <c r="H44" s="23">
        <v>4</v>
      </c>
      <c r="I44" s="23">
        <v>1</v>
      </c>
      <c r="J44" s="23">
        <v>455</v>
      </c>
      <c r="K44" s="23">
        <v>103</v>
      </c>
    </row>
    <row r="45" spans="2:11" ht="15" customHeight="1" x14ac:dyDescent="0.15">
      <c r="B45" s="24"/>
      <c r="C45" s="89"/>
      <c r="D45" s="25">
        <v>100</v>
      </c>
      <c r="E45" s="26">
        <v>0.2</v>
      </c>
      <c r="F45" s="27">
        <v>0.4</v>
      </c>
      <c r="G45" s="27">
        <v>0.2</v>
      </c>
      <c r="H45" s="27">
        <v>0.7</v>
      </c>
      <c r="I45" s="27">
        <v>0.2</v>
      </c>
      <c r="J45" s="27">
        <v>80.2</v>
      </c>
      <c r="K45" s="27">
        <v>18.2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8</v>
      </c>
      <c r="F46" s="16">
        <v>16</v>
      </c>
      <c r="G46" s="16">
        <v>22</v>
      </c>
      <c r="H46" s="16">
        <v>60</v>
      </c>
      <c r="I46" s="16">
        <v>32</v>
      </c>
      <c r="J46" s="16">
        <v>6761</v>
      </c>
      <c r="K46" s="16">
        <v>1381</v>
      </c>
    </row>
    <row r="47" spans="2:11" ht="15" customHeight="1" x14ac:dyDescent="0.15">
      <c r="B47" s="24"/>
      <c r="C47" s="89"/>
      <c r="D47" s="25">
        <v>100</v>
      </c>
      <c r="E47" s="26">
        <v>0.1</v>
      </c>
      <c r="F47" s="27">
        <v>0.2</v>
      </c>
      <c r="G47" s="27">
        <v>0.3</v>
      </c>
      <c r="H47" s="27">
        <v>0.7</v>
      </c>
      <c r="I47" s="27">
        <v>0.4</v>
      </c>
      <c r="J47" s="27">
        <v>81.7</v>
      </c>
      <c r="K47" s="27">
        <v>16.7</v>
      </c>
    </row>
    <row r="48" spans="2:11" ht="15" customHeight="1" x14ac:dyDescent="0.15">
      <c r="B48" s="24"/>
      <c r="C48" s="86" t="s">
        <v>450</v>
      </c>
      <c r="D48" s="14">
        <v>4863</v>
      </c>
      <c r="E48" s="15">
        <v>3</v>
      </c>
      <c r="F48" s="16">
        <v>7</v>
      </c>
      <c r="G48" s="16">
        <v>12</v>
      </c>
      <c r="H48" s="16">
        <v>28</v>
      </c>
      <c r="I48" s="16">
        <v>23</v>
      </c>
      <c r="J48" s="16">
        <v>3948</v>
      </c>
      <c r="K48" s="16">
        <v>842</v>
      </c>
    </row>
    <row r="49" spans="2:11" ht="15" customHeight="1" x14ac:dyDescent="0.15">
      <c r="B49" s="24"/>
      <c r="C49" s="89"/>
      <c r="D49" s="25">
        <v>100</v>
      </c>
      <c r="E49" s="26">
        <v>0.1</v>
      </c>
      <c r="F49" s="27">
        <v>0.1</v>
      </c>
      <c r="G49" s="27">
        <v>0.2</v>
      </c>
      <c r="H49" s="27">
        <v>0.6</v>
      </c>
      <c r="I49" s="27">
        <v>0.5</v>
      </c>
      <c r="J49" s="27">
        <v>81.2</v>
      </c>
      <c r="K49" s="27">
        <v>17.3</v>
      </c>
    </row>
    <row r="50" spans="2:11" ht="15" customHeight="1" x14ac:dyDescent="0.15">
      <c r="B50" s="24"/>
      <c r="C50" s="86" t="s">
        <v>554</v>
      </c>
      <c r="D50" s="14">
        <v>1583</v>
      </c>
      <c r="E50" s="15">
        <v>2</v>
      </c>
      <c r="F50" s="16">
        <v>4</v>
      </c>
      <c r="G50" s="16">
        <v>4</v>
      </c>
      <c r="H50" s="16">
        <v>4</v>
      </c>
      <c r="I50" s="16">
        <v>8</v>
      </c>
      <c r="J50" s="16">
        <v>1299</v>
      </c>
      <c r="K50" s="16">
        <v>262</v>
      </c>
    </row>
    <row r="51" spans="2:11" ht="15" customHeight="1" x14ac:dyDescent="0.15">
      <c r="B51" s="28"/>
      <c r="C51" s="91"/>
      <c r="D51" s="17">
        <v>100</v>
      </c>
      <c r="E51" s="18">
        <v>0.1</v>
      </c>
      <c r="F51" s="19">
        <v>0.3</v>
      </c>
      <c r="G51" s="19">
        <v>0.3</v>
      </c>
      <c r="H51" s="19">
        <v>0.3</v>
      </c>
      <c r="I51" s="19">
        <v>0.5</v>
      </c>
      <c r="J51" s="19">
        <v>82.1</v>
      </c>
      <c r="K51" s="19">
        <v>16.600000000000001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2</v>
      </c>
      <c r="F52" s="23">
        <v>7</v>
      </c>
      <c r="G52" s="23">
        <v>6</v>
      </c>
      <c r="H52" s="23">
        <v>24</v>
      </c>
      <c r="I52" s="23">
        <v>16</v>
      </c>
      <c r="J52" s="23">
        <v>2121</v>
      </c>
      <c r="K52" s="23">
        <v>805</v>
      </c>
    </row>
    <row r="53" spans="2:11" ht="15" customHeight="1" x14ac:dyDescent="0.15">
      <c r="B53" s="24"/>
      <c r="C53" s="84"/>
      <c r="D53" s="25">
        <v>100</v>
      </c>
      <c r="E53" s="26">
        <v>0.1</v>
      </c>
      <c r="F53" s="27">
        <v>0.2</v>
      </c>
      <c r="G53" s="27">
        <v>0.2</v>
      </c>
      <c r="H53" s="27">
        <v>0.8</v>
      </c>
      <c r="I53" s="27">
        <v>0.5</v>
      </c>
      <c r="J53" s="27">
        <v>71.2</v>
      </c>
      <c r="K53" s="27">
        <v>27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0</v>
      </c>
      <c r="F54" s="31">
        <v>3</v>
      </c>
      <c r="G54" s="31">
        <v>5</v>
      </c>
      <c r="H54" s="31">
        <v>15</v>
      </c>
      <c r="I54" s="31">
        <v>11</v>
      </c>
      <c r="J54" s="31">
        <v>1732</v>
      </c>
      <c r="K54" s="31">
        <v>180</v>
      </c>
    </row>
    <row r="55" spans="2:11" ht="15" customHeight="1" x14ac:dyDescent="0.15">
      <c r="B55" s="24"/>
      <c r="C55" s="84"/>
      <c r="D55" s="25">
        <v>100</v>
      </c>
      <c r="E55" s="26">
        <v>0</v>
      </c>
      <c r="F55" s="27">
        <v>0.2</v>
      </c>
      <c r="G55" s="27">
        <v>0.3</v>
      </c>
      <c r="H55" s="27">
        <v>0.8</v>
      </c>
      <c r="I55" s="27">
        <v>0.6</v>
      </c>
      <c r="J55" s="27">
        <v>89</v>
      </c>
      <c r="K55" s="27">
        <v>9.1999999999999993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1</v>
      </c>
      <c r="F56" s="16">
        <v>3</v>
      </c>
      <c r="G56" s="16">
        <v>1</v>
      </c>
      <c r="H56" s="16">
        <v>8</v>
      </c>
      <c r="I56" s="16">
        <v>3</v>
      </c>
      <c r="J56" s="16">
        <v>621</v>
      </c>
      <c r="K56" s="16">
        <v>217</v>
      </c>
    </row>
    <row r="57" spans="2:11" ht="15" customHeight="1" x14ac:dyDescent="0.15">
      <c r="B57" s="24"/>
      <c r="C57" s="84"/>
      <c r="D57" s="25">
        <v>100</v>
      </c>
      <c r="E57" s="26">
        <v>0.1</v>
      </c>
      <c r="F57" s="27">
        <v>0.4</v>
      </c>
      <c r="G57" s="27">
        <v>0.1</v>
      </c>
      <c r="H57" s="27">
        <v>0.9</v>
      </c>
      <c r="I57" s="27">
        <v>0.4</v>
      </c>
      <c r="J57" s="27">
        <v>72.7</v>
      </c>
      <c r="K57" s="27">
        <v>25.4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3</v>
      </c>
      <c r="F58" s="16">
        <v>0</v>
      </c>
      <c r="G58" s="16">
        <v>3</v>
      </c>
      <c r="H58" s="16">
        <v>8</v>
      </c>
      <c r="I58" s="16">
        <v>2</v>
      </c>
      <c r="J58" s="16">
        <v>1046</v>
      </c>
      <c r="K58" s="16">
        <v>249</v>
      </c>
    </row>
    <row r="59" spans="2:11" ht="15" customHeight="1" x14ac:dyDescent="0.15">
      <c r="B59" s="24"/>
      <c r="C59" s="84"/>
      <c r="D59" s="25">
        <v>100</v>
      </c>
      <c r="E59" s="26">
        <v>0.2</v>
      </c>
      <c r="F59" s="27">
        <v>0</v>
      </c>
      <c r="G59" s="27">
        <v>0.2</v>
      </c>
      <c r="H59" s="27">
        <v>0.6</v>
      </c>
      <c r="I59" s="27">
        <v>0.2</v>
      </c>
      <c r="J59" s="27">
        <v>79.8</v>
      </c>
      <c r="K59" s="27">
        <v>19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4</v>
      </c>
      <c r="F60" s="16">
        <v>5</v>
      </c>
      <c r="G60" s="16">
        <v>11</v>
      </c>
      <c r="H60" s="16">
        <v>9</v>
      </c>
      <c r="I60" s="16">
        <v>11</v>
      </c>
      <c r="J60" s="16">
        <v>1204</v>
      </c>
      <c r="K60" s="16">
        <v>539</v>
      </c>
    </row>
    <row r="61" spans="2:11" ht="15" customHeight="1" x14ac:dyDescent="0.15">
      <c r="B61" s="24"/>
      <c r="C61" s="84"/>
      <c r="D61" s="25">
        <v>100</v>
      </c>
      <c r="E61" s="26">
        <v>0.2</v>
      </c>
      <c r="F61" s="27">
        <v>0.3</v>
      </c>
      <c r="G61" s="27">
        <v>0.6</v>
      </c>
      <c r="H61" s="27">
        <v>0.5</v>
      </c>
      <c r="I61" s="27">
        <v>0.6</v>
      </c>
      <c r="J61" s="27">
        <v>67.5</v>
      </c>
      <c r="K61" s="27">
        <v>30.2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0</v>
      </c>
      <c r="F62" s="16">
        <v>0</v>
      </c>
      <c r="G62" s="16">
        <v>2</v>
      </c>
      <c r="H62" s="16">
        <v>5</v>
      </c>
      <c r="I62" s="16">
        <v>5</v>
      </c>
      <c r="J62" s="16">
        <v>1054</v>
      </c>
      <c r="K62" s="16">
        <v>168</v>
      </c>
    </row>
    <row r="63" spans="2:11" ht="15" customHeight="1" x14ac:dyDescent="0.15">
      <c r="B63" s="24"/>
      <c r="C63" s="84"/>
      <c r="D63" s="25">
        <v>100</v>
      </c>
      <c r="E63" s="26">
        <v>0</v>
      </c>
      <c r="F63" s="27">
        <v>0</v>
      </c>
      <c r="G63" s="27">
        <v>0.2</v>
      </c>
      <c r="H63" s="27">
        <v>0.4</v>
      </c>
      <c r="I63" s="27">
        <v>0.4</v>
      </c>
      <c r="J63" s="27">
        <v>85.4</v>
      </c>
      <c r="K63" s="27">
        <v>13.6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3</v>
      </c>
      <c r="F64" s="16">
        <v>5</v>
      </c>
      <c r="G64" s="16">
        <v>3</v>
      </c>
      <c r="H64" s="16">
        <v>12</v>
      </c>
      <c r="I64" s="16">
        <v>7</v>
      </c>
      <c r="J64" s="16">
        <v>1883</v>
      </c>
      <c r="K64" s="16">
        <v>340</v>
      </c>
    </row>
    <row r="65" spans="2:11" ht="15" customHeight="1" x14ac:dyDescent="0.15">
      <c r="B65" s="24"/>
      <c r="C65" s="84"/>
      <c r="D65" s="25">
        <v>100</v>
      </c>
      <c r="E65" s="26">
        <v>0.1</v>
      </c>
      <c r="F65" s="27">
        <v>0.2</v>
      </c>
      <c r="G65" s="27">
        <v>0.1</v>
      </c>
      <c r="H65" s="27">
        <v>0.5</v>
      </c>
      <c r="I65" s="27">
        <v>0.3</v>
      </c>
      <c r="J65" s="27">
        <v>83.6</v>
      </c>
      <c r="K65" s="27">
        <v>15.1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0</v>
      </c>
      <c r="F66" s="16">
        <v>0</v>
      </c>
      <c r="G66" s="16">
        <v>1</v>
      </c>
      <c r="H66" s="16">
        <v>4</v>
      </c>
      <c r="I66" s="16">
        <v>4</v>
      </c>
      <c r="J66" s="16">
        <v>979</v>
      </c>
      <c r="K66" s="16">
        <v>221</v>
      </c>
    </row>
    <row r="67" spans="2:11" ht="15" customHeight="1" x14ac:dyDescent="0.15">
      <c r="B67" s="24"/>
      <c r="C67" s="84"/>
      <c r="D67" s="25">
        <v>100</v>
      </c>
      <c r="E67" s="26">
        <v>0</v>
      </c>
      <c r="F67" s="27">
        <v>0</v>
      </c>
      <c r="G67" s="27">
        <v>0.1</v>
      </c>
      <c r="H67" s="27">
        <v>0.3</v>
      </c>
      <c r="I67" s="27">
        <v>0.3</v>
      </c>
      <c r="J67" s="27">
        <v>81</v>
      </c>
      <c r="K67" s="27">
        <v>18.3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1</v>
      </c>
      <c r="F68" s="16">
        <v>6</v>
      </c>
      <c r="G68" s="16">
        <v>8</v>
      </c>
      <c r="H68" s="16">
        <v>11</v>
      </c>
      <c r="I68" s="16">
        <v>8</v>
      </c>
      <c r="J68" s="16">
        <v>2012</v>
      </c>
      <c r="K68" s="16">
        <v>305</v>
      </c>
    </row>
    <row r="69" spans="2:11" ht="15" customHeight="1" x14ac:dyDescent="0.15">
      <c r="B69" s="28"/>
      <c r="C69" s="85"/>
      <c r="D69" s="17">
        <v>100</v>
      </c>
      <c r="E69" s="18">
        <v>0</v>
      </c>
      <c r="F69" s="19">
        <v>0.3</v>
      </c>
      <c r="G69" s="19">
        <v>0.3</v>
      </c>
      <c r="H69" s="19">
        <v>0.5</v>
      </c>
      <c r="I69" s="19">
        <v>0.3</v>
      </c>
      <c r="J69" s="19">
        <v>85.6</v>
      </c>
      <c r="K69" s="19">
        <v>13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3</v>
      </c>
      <c r="F70" s="23">
        <v>10</v>
      </c>
      <c r="G70" s="23">
        <v>17</v>
      </c>
      <c r="H70" s="23">
        <v>42</v>
      </c>
      <c r="I70" s="23">
        <v>26</v>
      </c>
      <c r="J70" s="23">
        <v>1890</v>
      </c>
      <c r="K70" s="23">
        <v>762</v>
      </c>
    </row>
    <row r="71" spans="2:11" ht="15" customHeight="1" x14ac:dyDescent="0.15">
      <c r="B71" s="24"/>
      <c r="C71" s="89"/>
      <c r="D71" s="25">
        <v>100</v>
      </c>
      <c r="E71" s="26">
        <v>0.1</v>
      </c>
      <c r="F71" s="27">
        <v>0.4</v>
      </c>
      <c r="G71" s="27">
        <v>0.6</v>
      </c>
      <c r="H71" s="27">
        <v>1.5</v>
      </c>
      <c r="I71" s="27">
        <v>0.9</v>
      </c>
      <c r="J71" s="27">
        <v>68.7</v>
      </c>
      <c r="K71" s="27">
        <v>27.7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6</v>
      </c>
      <c r="F72" s="16">
        <v>7</v>
      </c>
      <c r="G72" s="16">
        <v>6</v>
      </c>
      <c r="H72" s="16">
        <v>32</v>
      </c>
      <c r="I72" s="16">
        <v>17</v>
      </c>
      <c r="J72" s="16">
        <v>2345</v>
      </c>
      <c r="K72" s="16">
        <v>587</v>
      </c>
    </row>
    <row r="73" spans="2:11" ht="15" customHeight="1" x14ac:dyDescent="0.15">
      <c r="B73" s="24"/>
      <c r="C73" s="89"/>
      <c r="D73" s="25">
        <v>100</v>
      </c>
      <c r="E73" s="26">
        <v>0.2</v>
      </c>
      <c r="F73" s="27">
        <v>0.2</v>
      </c>
      <c r="G73" s="27">
        <v>0.2</v>
      </c>
      <c r="H73" s="27">
        <v>1.1000000000000001</v>
      </c>
      <c r="I73" s="27">
        <v>0.6</v>
      </c>
      <c r="J73" s="27">
        <v>78.2</v>
      </c>
      <c r="K73" s="27">
        <v>19.600000000000001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0</v>
      </c>
      <c r="F74" s="16">
        <v>5</v>
      </c>
      <c r="G74" s="16">
        <v>9</v>
      </c>
      <c r="H74" s="16">
        <v>9</v>
      </c>
      <c r="I74" s="16">
        <v>9</v>
      </c>
      <c r="J74" s="16">
        <v>3178</v>
      </c>
      <c r="K74" s="16">
        <v>631</v>
      </c>
    </row>
    <row r="75" spans="2:11" ht="15" customHeight="1" x14ac:dyDescent="0.15">
      <c r="B75" s="24"/>
      <c r="C75" s="89"/>
      <c r="D75" s="25">
        <v>100</v>
      </c>
      <c r="E75" s="26">
        <v>0</v>
      </c>
      <c r="F75" s="27">
        <v>0.1</v>
      </c>
      <c r="G75" s="27">
        <v>0.2</v>
      </c>
      <c r="H75" s="27">
        <v>0.2</v>
      </c>
      <c r="I75" s="27">
        <v>0.2</v>
      </c>
      <c r="J75" s="27">
        <v>82.7</v>
      </c>
      <c r="K75" s="27">
        <v>16.399999999999999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1</v>
      </c>
      <c r="F76" s="16">
        <v>3</v>
      </c>
      <c r="G76" s="16">
        <v>3</v>
      </c>
      <c r="H76" s="16">
        <v>5</v>
      </c>
      <c r="I76" s="16">
        <v>10</v>
      </c>
      <c r="J76" s="16">
        <v>2403</v>
      </c>
      <c r="K76" s="16">
        <v>392</v>
      </c>
    </row>
    <row r="77" spans="2:11" ht="15" customHeight="1" x14ac:dyDescent="0.15">
      <c r="B77" s="24"/>
      <c r="C77" s="89"/>
      <c r="D77" s="25">
        <v>100</v>
      </c>
      <c r="E77" s="26">
        <v>0</v>
      </c>
      <c r="F77" s="27">
        <v>0.1</v>
      </c>
      <c r="G77" s="27">
        <v>0.1</v>
      </c>
      <c r="H77" s="27">
        <v>0.2</v>
      </c>
      <c r="I77" s="27">
        <v>0.4</v>
      </c>
      <c r="J77" s="27">
        <v>85.3</v>
      </c>
      <c r="K77" s="27">
        <v>13.9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3</v>
      </c>
      <c r="F78" s="16">
        <v>2</v>
      </c>
      <c r="G78" s="16">
        <v>3</v>
      </c>
      <c r="H78" s="16">
        <v>4</v>
      </c>
      <c r="I78" s="16">
        <v>0</v>
      </c>
      <c r="J78" s="16">
        <v>1349</v>
      </c>
      <c r="K78" s="16">
        <v>262</v>
      </c>
    </row>
    <row r="79" spans="2:11" ht="15" customHeight="1" x14ac:dyDescent="0.15">
      <c r="B79" s="24"/>
      <c r="C79" s="89"/>
      <c r="D79" s="25">
        <v>100</v>
      </c>
      <c r="E79" s="26">
        <v>0.2</v>
      </c>
      <c r="F79" s="27">
        <v>0.1</v>
      </c>
      <c r="G79" s="27">
        <v>0.2</v>
      </c>
      <c r="H79" s="27">
        <v>0.2</v>
      </c>
      <c r="I79" s="27">
        <v>0</v>
      </c>
      <c r="J79" s="27">
        <v>83.1</v>
      </c>
      <c r="K79" s="27">
        <v>16.100000000000001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0</v>
      </c>
      <c r="F80" s="16">
        <v>0</v>
      </c>
      <c r="G80" s="16">
        <v>0</v>
      </c>
      <c r="H80" s="16">
        <v>0</v>
      </c>
      <c r="I80" s="16">
        <v>1</v>
      </c>
      <c r="J80" s="16">
        <v>820</v>
      </c>
      <c r="K80" s="16">
        <v>187</v>
      </c>
    </row>
    <row r="81" spans="2:11" ht="15" customHeight="1" x14ac:dyDescent="0.15">
      <c r="B81" s="24"/>
      <c r="C81" s="89"/>
      <c r="D81" s="25">
        <v>100</v>
      </c>
      <c r="E81" s="26">
        <v>0</v>
      </c>
      <c r="F81" s="27">
        <v>0</v>
      </c>
      <c r="G81" s="27">
        <v>0</v>
      </c>
      <c r="H81" s="27">
        <v>0</v>
      </c>
      <c r="I81" s="27">
        <v>0.1</v>
      </c>
      <c r="J81" s="27">
        <v>81.3</v>
      </c>
      <c r="K81" s="27">
        <v>18.600000000000001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0</v>
      </c>
      <c r="H82" s="16">
        <v>2</v>
      </c>
      <c r="I82" s="16">
        <v>0</v>
      </c>
      <c r="J82" s="16">
        <v>481</v>
      </c>
      <c r="K82" s="16">
        <v>119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</v>
      </c>
      <c r="H83" s="36">
        <v>0.3</v>
      </c>
      <c r="I83" s="36">
        <v>0</v>
      </c>
      <c r="J83" s="36">
        <v>79.900000000000006</v>
      </c>
      <c r="K83" s="36">
        <v>19.8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5</v>
      </c>
      <c r="F84" s="23">
        <v>8</v>
      </c>
      <c r="G84" s="23">
        <v>16</v>
      </c>
      <c r="H84" s="23">
        <v>46</v>
      </c>
      <c r="I84" s="23">
        <v>24</v>
      </c>
      <c r="J84" s="23">
        <v>2659</v>
      </c>
      <c r="K84" s="23">
        <v>669</v>
      </c>
    </row>
    <row r="85" spans="2:11" ht="15" customHeight="1" x14ac:dyDescent="0.15">
      <c r="B85" s="24" t="s">
        <v>430</v>
      </c>
      <c r="C85" s="84"/>
      <c r="D85" s="25">
        <v>100</v>
      </c>
      <c r="E85" s="26">
        <v>0.1</v>
      </c>
      <c r="F85" s="27">
        <v>0.2</v>
      </c>
      <c r="G85" s="27">
        <v>0.5</v>
      </c>
      <c r="H85" s="27">
        <v>1.3</v>
      </c>
      <c r="I85" s="27">
        <v>0.7</v>
      </c>
      <c r="J85" s="27">
        <v>77.599999999999994</v>
      </c>
      <c r="K85" s="27">
        <v>19.5</v>
      </c>
    </row>
    <row r="86" spans="2:11" ht="15" customHeight="1" x14ac:dyDescent="0.15">
      <c r="B86" s="24" t="s">
        <v>486</v>
      </c>
      <c r="C86" s="82" t="s">
        <v>432</v>
      </c>
      <c r="D86" s="14">
        <v>3344</v>
      </c>
      <c r="E86" s="15">
        <v>2</v>
      </c>
      <c r="F86" s="16">
        <v>8</v>
      </c>
      <c r="G86" s="16">
        <v>6</v>
      </c>
      <c r="H86" s="16">
        <v>21</v>
      </c>
      <c r="I86" s="16">
        <v>16</v>
      </c>
      <c r="J86" s="16">
        <v>2667</v>
      </c>
      <c r="K86" s="16">
        <v>624</v>
      </c>
    </row>
    <row r="87" spans="2:11" ht="15" customHeight="1" x14ac:dyDescent="0.15">
      <c r="B87" s="24"/>
      <c r="C87" s="84"/>
      <c r="D87" s="25">
        <v>100</v>
      </c>
      <c r="E87" s="26">
        <v>0.1</v>
      </c>
      <c r="F87" s="27">
        <v>0.2</v>
      </c>
      <c r="G87" s="27">
        <v>0.2</v>
      </c>
      <c r="H87" s="27">
        <v>0.6</v>
      </c>
      <c r="I87" s="27">
        <v>0.5</v>
      </c>
      <c r="J87" s="27">
        <v>79.8</v>
      </c>
      <c r="K87" s="27">
        <v>18.7</v>
      </c>
    </row>
    <row r="88" spans="2:11" ht="15" customHeight="1" x14ac:dyDescent="0.15">
      <c r="B88" s="24"/>
      <c r="C88" s="83" t="s">
        <v>487</v>
      </c>
      <c r="D88" s="29">
        <v>2063</v>
      </c>
      <c r="E88" s="30">
        <v>0</v>
      </c>
      <c r="F88" s="31">
        <v>3</v>
      </c>
      <c r="G88" s="31">
        <v>3</v>
      </c>
      <c r="H88" s="31">
        <v>8</v>
      </c>
      <c r="I88" s="31">
        <v>6</v>
      </c>
      <c r="J88" s="31">
        <v>1732</v>
      </c>
      <c r="K88" s="31">
        <v>311</v>
      </c>
    </row>
    <row r="89" spans="2:11" ht="15" customHeight="1" x14ac:dyDescent="0.15">
      <c r="B89" s="24"/>
      <c r="C89" s="84"/>
      <c r="D89" s="25">
        <v>100</v>
      </c>
      <c r="E89" s="26">
        <v>0</v>
      </c>
      <c r="F89" s="27">
        <v>0.1</v>
      </c>
      <c r="G89" s="27">
        <v>0.1</v>
      </c>
      <c r="H89" s="27">
        <v>0.4</v>
      </c>
      <c r="I89" s="27">
        <v>0.3</v>
      </c>
      <c r="J89" s="27">
        <v>84</v>
      </c>
      <c r="K89" s="27">
        <v>15.1</v>
      </c>
    </row>
    <row r="90" spans="2:11" ht="15" customHeight="1" x14ac:dyDescent="0.15">
      <c r="B90" s="24"/>
      <c r="C90" s="82" t="s">
        <v>434</v>
      </c>
      <c r="D90" s="14">
        <v>3201</v>
      </c>
      <c r="E90" s="15">
        <v>3</v>
      </c>
      <c r="F90" s="16">
        <v>2</v>
      </c>
      <c r="G90" s="16">
        <v>8</v>
      </c>
      <c r="H90" s="16">
        <v>4</v>
      </c>
      <c r="I90" s="16">
        <v>7</v>
      </c>
      <c r="J90" s="16">
        <v>2668</v>
      </c>
      <c r="K90" s="16">
        <v>509</v>
      </c>
    </row>
    <row r="91" spans="2:11" ht="15" customHeight="1" x14ac:dyDescent="0.15">
      <c r="B91" s="24"/>
      <c r="C91" s="84"/>
      <c r="D91" s="25">
        <v>100</v>
      </c>
      <c r="E91" s="26">
        <v>0.1</v>
      </c>
      <c r="F91" s="27">
        <v>0.1</v>
      </c>
      <c r="G91" s="27">
        <v>0.2</v>
      </c>
      <c r="H91" s="27">
        <v>0.1</v>
      </c>
      <c r="I91" s="27">
        <v>0.2</v>
      </c>
      <c r="J91" s="27">
        <v>83.3</v>
      </c>
      <c r="K91" s="27">
        <v>15.9</v>
      </c>
    </row>
    <row r="92" spans="2:11" ht="15" customHeight="1" x14ac:dyDescent="0.15">
      <c r="B92" s="24"/>
      <c r="C92" s="82" t="s">
        <v>555</v>
      </c>
      <c r="D92" s="14">
        <v>1503</v>
      </c>
      <c r="E92" s="15">
        <v>2</v>
      </c>
      <c r="F92" s="16">
        <v>0</v>
      </c>
      <c r="G92" s="16">
        <v>0</v>
      </c>
      <c r="H92" s="16">
        <v>3</v>
      </c>
      <c r="I92" s="16">
        <v>3</v>
      </c>
      <c r="J92" s="16">
        <v>1282</v>
      </c>
      <c r="K92" s="16">
        <v>213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</v>
      </c>
      <c r="G93" s="27">
        <v>0</v>
      </c>
      <c r="H93" s="27">
        <v>0.2</v>
      </c>
      <c r="I93" s="27">
        <v>0.2</v>
      </c>
      <c r="J93" s="27">
        <v>85.3</v>
      </c>
      <c r="K93" s="27">
        <v>14.2</v>
      </c>
    </row>
    <row r="94" spans="2:11" ht="15" customHeight="1" x14ac:dyDescent="0.15">
      <c r="B94" s="24"/>
      <c r="C94" s="82" t="s">
        <v>473</v>
      </c>
      <c r="D94" s="14">
        <v>330</v>
      </c>
      <c r="E94" s="15">
        <v>0</v>
      </c>
      <c r="F94" s="16">
        <v>1</v>
      </c>
      <c r="G94" s="16">
        <v>0</v>
      </c>
      <c r="H94" s="16">
        <v>1</v>
      </c>
      <c r="I94" s="16">
        <v>0</v>
      </c>
      <c r="J94" s="16">
        <v>282</v>
      </c>
      <c r="K94" s="16">
        <v>46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0.3</v>
      </c>
      <c r="G95" s="36">
        <v>0</v>
      </c>
      <c r="H95" s="36">
        <v>0.3</v>
      </c>
      <c r="I95" s="36">
        <v>0</v>
      </c>
      <c r="J95" s="36">
        <v>85.5</v>
      </c>
      <c r="K95" s="36">
        <v>13.9</v>
      </c>
    </row>
    <row r="96" spans="2:11" ht="15" customHeight="1" x14ac:dyDescent="0.15">
      <c r="B96" s="24"/>
      <c r="C96" s="83" t="s">
        <v>111</v>
      </c>
      <c r="D96" s="29">
        <v>359</v>
      </c>
      <c r="E96" s="30">
        <v>0</v>
      </c>
      <c r="F96" s="31">
        <v>0</v>
      </c>
      <c r="G96" s="31">
        <v>0</v>
      </c>
      <c r="H96" s="31">
        <v>0</v>
      </c>
      <c r="I96" s="31">
        <v>0</v>
      </c>
      <c r="J96" s="31">
        <v>305</v>
      </c>
      <c r="K96" s="31">
        <v>54</v>
      </c>
    </row>
    <row r="97" spans="2:11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</v>
      </c>
      <c r="H97" s="27">
        <v>0</v>
      </c>
      <c r="I97" s="27">
        <v>0</v>
      </c>
      <c r="J97" s="27">
        <v>85</v>
      </c>
      <c r="K97" s="27">
        <v>15</v>
      </c>
    </row>
    <row r="98" spans="2:11" ht="15" customHeight="1" x14ac:dyDescent="0.15">
      <c r="B98" s="24"/>
      <c r="C98" s="82" t="s">
        <v>556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1</v>
      </c>
      <c r="J98" s="16">
        <v>37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2.1</v>
      </c>
      <c r="J99" s="27">
        <v>78.7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50</v>
      </c>
      <c r="K100" s="16">
        <v>2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96.2</v>
      </c>
      <c r="K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3007" priority="1928" rank="1"/>
  </conditionalFormatting>
  <conditionalFormatting sqref="E11:K11">
    <cfRule type="top10" dxfId="3006" priority="1929" rank="1"/>
  </conditionalFormatting>
  <conditionalFormatting sqref="E13:K13">
    <cfRule type="top10" dxfId="3005" priority="1930" rank="1"/>
  </conditionalFormatting>
  <conditionalFormatting sqref="E15:K15">
    <cfRule type="top10" dxfId="3004" priority="1931" rank="1"/>
  </conditionalFormatting>
  <conditionalFormatting sqref="E17:K17">
    <cfRule type="top10" dxfId="3003" priority="1932" rank="1"/>
  </conditionalFormatting>
  <conditionalFormatting sqref="E19:K19">
    <cfRule type="top10" dxfId="3002" priority="1933" rank="1"/>
  </conditionalFormatting>
  <conditionalFormatting sqref="E21:K21">
    <cfRule type="top10" dxfId="3001" priority="1934" rank="1"/>
  </conditionalFormatting>
  <conditionalFormatting sqref="E23:K23">
    <cfRule type="top10" dxfId="3000" priority="1935" rank="1"/>
  </conditionalFormatting>
  <conditionalFormatting sqref="E25:K25">
    <cfRule type="top10" dxfId="2999" priority="1936" rank="1"/>
  </conditionalFormatting>
  <conditionalFormatting sqref="E27:K27">
    <cfRule type="top10" dxfId="2998" priority="1937" rank="1"/>
  </conditionalFormatting>
  <conditionalFormatting sqref="E29:K29">
    <cfRule type="top10" dxfId="2997" priority="1938" rank="1"/>
  </conditionalFormatting>
  <conditionalFormatting sqref="E31:K31">
    <cfRule type="top10" dxfId="2996" priority="1939" rank="1"/>
  </conditionalFormatting>
  <conditionalFormatting sqref="E33:K33">
    <cfRule type="top10" dxfId="2995" priority="1940" rank="1"/>
  </conditionalFormatting>
  <conditionalFormatting sqref="E35:K35">
    <cfRule type="top10" dxfId="2994" priority="1941" rank="1"/>
  </conditionalFormatting>
  <conditionalFormatting sqref="E37:K37">
    <cfRule type="top10" dxfId="2993" priority="1942" rank="1"/>
  </conditionalFormatting>
  <conditionalFormatting sqref="E39:K39">
    <cfRule type="top10" dxfId="2992" priority="1943" rank="1"/>
  </conditionalFormatting>
  <conditionalFormatting sqref="E41:K41">
    <cfRule type="top10" dxfId="2991" priority="1944" rank="1"/>
  </conditionalFormatting>
  <conditionalFormatting sqref="E43:K43">
    <cfRule type="top10" dxfId="2990" priority="1945" rank="1"/>
  </conditionalFormatting>
  <conditionalFormatting sqref="E45:K45">
    <cfRule type="top10" dxfId="2989" priority="1946" rank="1"/>
  </conditionalFormatting>
  <conditionalFormatting sqref="E47:K47">
    <cfRule type="top10" dxfId="2988" priority="1947" rank="1"/>
  </conditionalFormatting>
  <conditionalFormatting sqref="E49:K49">
    <cfRule type="top10" dxfId="2987" priority="1948" rank="1"/>
  </conditionalFormatting>
  <conditionalFormatting sqref="E51:K51">
    <cfRule type="top10" dxfId="2986" priority="1949" rank="1"/>
  </conditionalFormatting>
  <conditionalFormatting sqref="E53:K53">
    <cfRule type="top10" dxfId="2985" priority="1950" rank="1"/>
  </conditionalFormatting>
  <conditionalFormatting sqref="E55:K55">
    <cfRule type="top10" dxfId="2984" priority="1951" rank="1"/>
  </conditionalFormatting>
  <conditionalFormatting sqref="E57:K57">
    <cfRule type="top10" dxfId="2983" priority="1952" rank="1"/>
  </conditionalFormatting>
  <conditionalFormatting sqref="E59:K59">
    <cfRule type="top10" dxfId="2982" priority="1953" rank="1"/>
  </conditionalFormatting>
  <conditionalFormatting sqref="E61:K61">
    <cfRule type="top10" dxfId="2981" priority="1954" rank="1"/>
  </conditionalFormatting>
  <conditionalFormatting sqref="E63:K63">
    <cfRule type="top10" dxfId="2980" priority="1955" rank="1"/>
  </conditionalFormatting>
  <conditionalFormatting sqref="E65:K65">
    <cfRule type="top10" dxfId="2979" priority="1956" rank="1"/>
  </conditionalFormatting>
  <conditionalFormatting sqref="E67:K67">
    <cfRule type="top10" dxfId="2978" priority="1957" rank="1"/>
  </conditionalFormatting>
  <conditionalFormatting sqref="E69:K69">
    <cfRule type="top10" dxfId="2977" priority="1958" rank="1"/>
  </conditionalFormatting>
  <conditionalFormatting sqref="E71:K71">
    <cfRule type="top10" dxfId="2976" priority="1959" rank="1"/>
  </conditionalFormatting>
  <conditionalFormatting sqref="E73:K73">
    <cfRule type="top10" dxfId="2975" priority="1960" rank="1"/>
  </conditionalFormatting>
  <conditionalFormatting sqref="E75:K75">
    <cfRule type="top10" dxfId="2974" priority="1961" rank="1"/>
  </conditionalFormatting>
  <conditionalFormatting sqref="E77:K77">
    <cfRule type="top10" dxfId="2973" priority="1962" rank="1"/>
  </conditionalFormatting>
  <conditionalFormatting sqref="E79:K79">
    <cfRule type="top10" dxfId="2972" priority="1963" rank="1"/>
  </conditionalFormatting>
  <conditionalFormatting sqref="E81:K81">
    <cfRule type="top10" dxfId="2971" priority="1964" rank="1"/>
  </conditionalFormatting>
  <conditionalFormatting sqref="E83:K83">
    <cfRule type="top10" dxfId="2970" priority="1965" rank="1"/>
  </conditionalFormatting>
  <conditionalFormatting sqref="E85:K85">
    <cfRule type="top10" dxfId="2969" priority="1966" rank="1"/>
  </conditionalFormatting>
  <conditionalFormatting sqref="E87:K87">
    <cfRule type="top10" dxfId="2968" priority="1967" rank="1"/>
  </conditionalFormatting>
  <conditionalFormatting sqref="E89:K89">
    <cfRule type="top10" dxfId="2967" priority="1968" rank="1"/>
  </conditionalFormatting>
  <conditionalFormatting sqref="E91:K91">
    <cfRule type="top10" dxfId="2966" priority="1969" rank="1"/>
  </conditionalFormatting>
  <conditionalFormatting sqref="E93:K93">
    <cfRule type="top10" dxfId="2965" priority="1970" rank="1"/>
  </conditionalFormatting>
  <conditionalFormatting sqref="E95:K95">
    <cfRule type="top10" dxfId="2964" priority="1971" rank="1"/>
  </conditionalFormatting>
  <conditionalFormatting sqref="E97:K97">
    <cfRule type="top10" dxfId="2963" priority="1972" rank="1"/>
  </conditionalFormatting>
  <conditionalFormatting sqref="E99:K99">
    <cfRule type="top10" dxfId="2962" priority="1973" rank="1"/>
  </conditionalFormatting>
  <conditionalFormatting sqref="E101:K101">
    <cfRule type="top10" dxfId="2961" priority="197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228</v>
      </c>
      <c r="F8" s="16">
        <v>727</v>
      </c>
      <c r="G8" s="16">
        <v>555</v>
      </c>
      <c r="H8" s="16">
        <v>543</v>
      </c>
      <c r="I8" s="16">
        <v>285</v>
      </c>
      <c r="J8" s="16">
        <v>11090</v>
      </c>
      <c r="K8" s="16">
        <v>2494</v>
      </c>
    </row>
    <row r="9" spans="2:24" ht="15" customHeight="1" x14ac:dyDescent="0.15">
      <c r="B9" s="93"/>
      <c r="C9" s="91"/>
      <c r="D9" s="17">
        <v>100</v>
      </c>
      <c r="E9" s="18">
        <v>1.4</v>
      </c>
      <c r="F9" s="19">
        <v>4.5999999999999996</v>
      </c>
      <c r="G9" s="19">
        <v>3.5</v>
      </c>
      <c r="H9" s="19">
        <v>3.4</v>
      </c>
      <c r="I9" s="19">
        <v>1.8</v>
      </c>
      <c r="J9" s="19">
        <v>69.7</v>
      </c>
      <c r="K9" s="19">
        <v>15.7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53</v>
      </c>
      <c r="F10" s="23">
        <v>219</v>
      </c>
      <c r="G10" s="23">
        <v>133</v>
      </c>
      <c r="H10" s="23">
        <v>75</v>
      </c>
      <c r="I10" s="23">
        <v>56</v>
      </c>
      <c r="J10" s="23">
        <v>3593</v>
      </c>
      <c r="K10" s="23">
        <v>816</v>
      </c>
    </row>
    <row r="11" spans="2:24" ht="15" customHeight="1" x14ac:dyDescent="0.15">
      <c r="B11" s="24"/>
      <c r="C11" s="89"/>
      <c r="D11" s="25">
        <v>100</v>
      </c>
      <c r="E11" s="26">
        <v>1.1000000000000001</v>
      </c>
      <c r="F11" s="27">
        <v>4.4000000000000004</v>
      </c>
      <c r="G11" s="27">
        <v>2.7</v>
      </c>
      <c r="H11" s="27">
        <v>1.5</v>
      </c>
      <c r="I11" s="27">
        <v>1.1000000000000001</v>
      </c>
      <c r="J11" s="27">
        <v>72.7</v>
      </c>
      <c r="K11" s="27">
        <v>16.5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173</v>
      </c>
      <c r="F12" s="16">
        <v>505</v>
      </c>
      <c r="G12" s="16">
        <v>418</v>
      </c>
      <c r="H12" s="16">
        <v>463</v>
      </c>
      <c r="I12" s="16">
        <v>228</v>
      </c>
      <c r="J12" s="16">
        <v>7405</v>
      </c>
      <c r="K12" s="16">
        <v>1650</v>
      </c>
    </row>
    <row r="13" spans="2:24" ht="15" customHeight="1" x14ac:dyDescent="0.15">
      <c r="B13" s="28"/>
      <c r="C13" s="91"/>
      <c r="D13" s="17">
        <v>100</v>
      </c>
      <c r="E13" s="18">
        <v>1.6</v>
      </c>
      <c r="F13" s="19">
        <v>4.7</v>
      </c>
      <c r="G13" s="19">
        <v>3.9</v>
      </c>
      <c r="H13" s="19">
        <v>4.3</v>
      </c>
      <c r="I13" s="19">
        <v>2.1</v>
      </c>
      <c r="J13" s="19">
        <v>68.3</v>
      </c>
      <c r="K13" s="19">
        <v>15.2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</v>
      </c>
      <c r="F14" s="23">
        <v>6</v>
      </c>
      <c r="G14" s="23">
        <v>3</v>
      </c>
      <c r="H14" s="23">
        <v>3</v>
      </c>
      <c r="I14" s="23">
        <v>3</v>
      </c>
      <c r="J14" s="23">
        <v>268</v>
      </c>
      <c r="K14" s="23">
        <v>69</v>
      </c>
    </row>
    <row r="15" spans="2:24" ht="15" customHeight="1" x14ac:dyDescent="0.15">
      <c r="B15" s="24"/>
      <c r="C15" s="84"/>
      <c r="D15" s="25">
        <v>100</v>
      </c>
      <c r="E15" s="26">
        <v>0.3</v>
      </c>
      <c r="F15" s="27">
        <v>1.7</v>
      </c>
      <c r="G15" s="27">
        <v>0.8</v>
      </c>
      <c r="H15" s="27">
        <v>0.8</v>
      </c>
      <c r="I15" s="27">
        <v>0.8</v>
      </c>
      <c r="J15" s="27">
        <v>75.900000000000006</v>
      </c>
      <c r="K15" s="27">
        <v>19.5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8</v>
      </c>
      <c r="F16" s="31">
        <v>15</v>
      </c>
      <c r="G16" s="31">
        <v>13</v>
      </c>
      <c r="H16" s="31">
        <v>6</v>
      </c>
      <c r="I16" s="31">
        <v>5</v>
      </c>
      <c r="J16" s="31">
        <v>473</v>
      </c>
      <c r="K16" s="31">
        <v>100</v>
      </c>
    </row>
    <row r="17" spans="2:11" ht="15" customHeight="1" x14ac:dyDescent="0.15">
      <c r="B17" s="24"/>
      <c r="C17" s="84"/>
      <c r="D17" s="25">
        <v>100</v>
      </c>
      <c r="E17" s="26">
        <v>1.3</v>
      </c>
      <c r="F17" s="27">
        <v>2.4</v>
      </c>
      <c r="G17" s="27">
        <v>2.1</v>
      </c>
      <c r="H17" s="27">
        <v>1</v>
      </c>
      <c r="I17" s="27">
        <v>0.8</v>
      </c>
      <c r="J17" s="27">
        <v>76.3</v>
      </c>
      <c r="K17" s="27">
        <v>16.100000000000001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10</v>
      </c>
      <c r="F18" s="16">
        <v>33</v>
      </c>
      <c r="G18" s="16">
        <v>23</v>
      </c>
      <c r="H18" s="16">
        <v>19</v>
      </c>
      <c r="I18" s="16">
        <v>16</v>
      </c>
      <c r="J18" s="16">
        <v>669</v>
      </c>
      <c r="K18" s="16">
        <v>152</v>
      </c>
    </row>
    <row r="19" spans="2:11" ht="15" customHeight="1" x14ac:dyDescent="0.15">
      <c r="B19" s="24"/>
      <c r="C19" s="84"/>
      <c r="D19" s="25">
        <v>100</v>
      </c>
      <c r="E19" s="26">
        <v>1.1000000000000001</v>
      </c>
      <c r="F19" s="27">
        <v>3.6</v>
      </c>
      <c r="G19" s="27">
        <v>2.5</v>
      </c>
      <c r="H19" s="27">
        <v>2.1</v>
      </c>
      <c r="I19" s="27">
        <v>1.7</v>
      </c>
      <c r="J19" s="27">
        <v>72.599999999999994</v>
      </c>
      <c r="K19" s="27">
        <v>16.5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24</v>
      </c>
      <c r="F20" s="16">
        <v>56</v>
      </c>
      <c r="G20" s="16">
        <v>47</v>
      </c>
      <c r="H20" s="16">
        <v>43</v>
      </c>
      <c r="I20" s="16">
        <v>23</v>
      </c>
      <c r="J20" s="16">
        <v>1129</v>
      </c>
      <c r="K20" s="16">
        <v>294</v>
      </c>
    </row>
    <row r="21" spans="2:11" ht="15" customHeight="1" x14ac:dyDescent="0.15">
      <c r="B21" s="24"/>
      <c r="C21" s="84"/>
      <c r="D21" s="25">
        <v>100</v>
      </c>
      <c r="E21" s="26">
        <v>1.5</v>
      </c>
      <c r="F21" s="27">
        <v>3.5</v>
      </c>
      <c r="G21" s="27">
        <v>2.9</v>
      </c>
      <c r="H21" s="27">
        <v>2.7</v>
      </c>
      <c r="I21" s="27">
        <v>1.4</v>
      </c>
      <c r="J21" s="27">
        <v>69.900000000000006</v>
      </c>
      <c r="K21" s="27">
        <v>18.2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45</v>
      </c>
      <c r="F22" s="16">
        <v>162</v>
      </c>
      <c r="G22" s="16">
        <v>136</v>
      </c>
      <c r="H22" s="16">
        <v>135</v>
      </c>
      <c r="I22" s="16">
        <v>67</v>
      </c>
      <c r="J22" s="16">
        <v>2073</v>
      </c>
      <c r="K22" s="16">
        <v>522</v>
      </c>
    </row>
    <row r="23" spans="2:11" ht="15" customHeight="1" x14ac:dyDescent="0.15">
      <c r="B23" s="24"/>
      <c r="C23" s="84"/>
      <c r="D23" s="25">
        <v>100</v>
      </c>
      <c r="E23" s="26">
        <v>1.4</v>
      </c>
      <c r="F23" s="27">
        <v>5.2</v>
      </c>
      <c r="G23" s="27">
        <v>4.3</v>
      </c>
      <c r="H23" s="27">
        <v>4.3</v>
      </c>
      <c r="I23" s="27">
        <v>2.1</v>
      </c>
      <c r="J23" s="27">
        <v>66</v>
      </c>
      <c r="K23" s="27">
        <v>16.600000000000001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62</v>
      </c>
      <c r="F24" s="16">
        <v>230</v>
      </c>
      <c r="G24" s="16">
        <v>189</v>
      </c>
      <c r="H24" s="16">
        <v>194</v>
      </c>
      <c r="I24" s="16">
        <v>103</v>
      </c>
      <c r="J24" s="16">
        <v>3064</v>
      </c>
      <c r="K24" s="16">
        <v>664</v>
      </c>
    </row>
    <row r="25" spans="2:11" ht="15" customHeight="1" x14ac:dyDescent="0.15">
      <c r="B25" s="24"/>
      <c r="C25" s="84"/>
      <c r="D25" s="25">
        <v>100</v>
      </c>
      <c r="E25" s="26">
        <v>1.4</v>
      </c>
      <c r="F25" s="27">
        <v>5.0999999999999996</v>
      </c>
      <c r="G25" s="27">
        <v>4.2</v>
      </c>
      <c r="H25" s="27">
        <v>4.3</v>
      </c>
      <c r="I25" s="27">
        <v>2.2999999999999998</v>
      </c>
      <c r="J25" s="27">
        <v>68</v>
      </c>
      <c r="K25" s="27">
        <v>14.7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74</v>
      </c>
      <c r="F26" s="16">
        <v>217</v>
      </c>
      <c r="G26" s="16">
        <v>131</v>
      </c>
      <c r="H26" s="16">
        <v>127</v>
      </c>
      <c r="I26" s="16">
        <v>63</v>
      </c>
      <c r="J26" s="16">
        <v>3180</v>
      </c>
      <c r="K26" s="16">
        <v>646</v>
      </c>
    </row>
    <row r="27" spans="2:11" ht="15" customHeight="1" x14ac:dyDescent="0.15">
      <c r="B27" s="28"/>
      <c r="C27" s="85"/>
      <c r="D27" s="17">
        <v>100</v>
      </c>
      <c r="E27" s="18">
        <v>1.7</v>
      </c>
      <c r="F27" s="19">
        <v>4.9000000000000004</v>
      </c>
      <c r="G27" s="19">
        <v>3</v>
      </c>
      <c r="H27" s="19">
        <v>2.9</v>
      </c>
      <c r="I27" s="19">
        <v>1.4</v>
      </c>
      <c r="J27" s="19">
        <v>71.7</v>
      </c>
      <c r="K27" s="19">
        <v>14.6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78</v>
      </c>
      <c r="F28" s="16">
        <v>263</v>
      </c>
      <c r="G28" s="16">
        <v>284</v>
      </c>
      <c r="H28" s="16">
        <v>281</v>
      </c>
      <c r="I28" s="16">
        <v>127</v>
      </c>
      <c r="J28" s="16">
        <v>3827</v>
      </c>
      <c r="K28" s="16">
        <v>806</v>
      </c>
    </row>
    <row r="29" spans="2:11" ht="15" customHeight="1" x14ac:dyDescent="0.15">
      <c r="B29" s="24"/>
      <c r="C29" s="84"/>
      <c r="D29" s="25">
        <v>100</v>
      </c>
      <c r="E29" s="26">
        <v>1.4</v>
      </c>
      <c r="F29" s="27">
        <v>4.5999999999999996</v>
      </c>
      <c r="G29" s="27">
        <v>5</v>
      </c>
      <c r="H29" s="27">
        <v>5</v>
      </c>
      <c r="I29" s="27">
        <v>2.2000000000000002</v>
      </c>
      <c r="J29" s="27">
        <v>67.5</v>
      </c>
      <c r="K29" s="27">
        <v>14.2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47</v>
      </c>
      <c r="F30" s="16">
        <v>183</v>
      </c>
      <c r="G30" s="16">
        <v>110</v>
      </c>
      <c r="H30" s="16">
        <v>107</v>
      </c>
      <c r="I30" s="16">
        <v>74</v>
      </c>
      <c r="J30" s="16">
        <v>2728</v>
      </c>
      <c r="K30" s="16">
        <v>675</v>
      </c>
    </row>
    <row r="31" spans="2:11" ht="15" customHeight="1" x14ac:dyDescent="0.15">
      <c r="B31" s="24"/>
      <c r="C31" s="84"/>
      <c r="D31" s="25">
        <v>100</v>
      </c>
      <c r="E31" s="26">
        <v>1.2</v>
      </c>
      <c r="F31" s="27">
        <v>4.7</v>
      </c>
      <c r="G31" s="27">
        <v>2.8</v>
      </c>
      <c r="H31" s="27">
        <v>2.7</v>
      </c>
      <c r="I31" s="27">
        <v>1.9</v>
      </c>
      <c r="J31" s="27">
        <v>69.5</v>
      </c>
      <c r="K31" s="27">
        <v>17.2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21</v>
      </c>
      <c r="G32" s="31">
        <v>5</v>
      </c>
      <c r="H32" s="31">
        <v>5</v>
      </c>
      <c r="I32" s="31">
        <v>4</v>
      </c>
      <c r="J32" s="31">
        <v>205</v>
      </c>
      <c r="K32" s="31">
        <v>66</v>
      </c>
    </row>
    <row r="33" spans="2:11" ht="15" customHeight="1" x14ac:dyDescent="0.15">
      <c r="B33" s="24"/>
      <c r="C33" s="84"/>
      <c r="D33" s="25">
        <v>100</v>
      </c>
      <c r="E33" s="26">
        <v>0</v>
      </c>
      <c r="F33" s="27">
        <v>6.9</v>
      </c>
      <c r="G33" s="27">
        <v>1.6</v>
      </c>
      <c r="H33" s="27">
        <v>1.6</v>
      </c>
      <c r="I33" s="27">
        <v>1.3</v>
      </c>
      <c r="J33" s="27">
        <v>67</v>
      </c>
      <c r="K33" s="27">
        <v>21.6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57</v>
      </c>
      <c r="F34" s="16">
        <v>136</v>
      </c>
      <c r="G34" s="16">
        <v>92</v>
      </c>
      <c r="H34" s="16">
        <v>90</v>
      </c>
      <c r="I34" s="16">
        <v>47</v>
      </c>
      <c r="J34" s="16">
        <v>2319</v>
      </c>
      <c r="K34" s="16">
        <v>301</v>
      </c>
    </row>
    <row r="35" spans="2:11" ht="15" customHeight="1" x14ac:dyDescent="0.15">
      <c r="B35" s="24"/>
      <c r="C35" s="84"/>
      <c r="D35" s="25">
        <v>100</v>
      </c>
      <c r="E35" s="26">
        <v>1.9</v>
      </c>
      <c r="F35" s="27">
        <v>4.5</v>
      </c>
      <c r="G35" s="27">
        <v>3</v>
      </c>
      <c r="H35" s="27">
        <v>3</v>
      </c>
      <c r="I35" s="27">
        <v>1.5</v>
      </c>
      <c r="J35" s="27">
        <v>76.2</v>
      </c>
      <c r="K35" s="27">
        <v>9.9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40</v>
      </c>
      <c r="F36" s="16">
        <v>111</v>
      </c>
      <c r="G36" s="16">
        <v>56</v>
      </c>
      <c r="H36" s="16">
        <v>52</v>
      </c>
      <c r="I36" s="16">
        <v>25</v>
      </c>
      <c r="J36" s="16">
        <v>1832</v>
      </c>
      <c r="K36" s="16">
        <v>293</v>
      </c>
    </row>
    <row r="37" spans="2:11" ht="15" customHeight="1" x14ac:dyDescent="0.15">
      <c r="B37" s="33"/>
      <c r="C37" s="82"/>
      <c r="D37" s="34">
        <v>100</v>
      </c>
      <c r="E37" s="35">
        <v>1.7</v>
      </c>
      <c r="F37" s="36">
        <v>4.5999999999999996</v>
      </c>
      <c r="G37" s="36">
        <v>2.2999999999999998</v>
      </c>
      <c r="H37" s="36">
        <v>2.2000000000000002</v>
      </c>
      <c r="I37" s="36">
        <v>1</v>
      </c>
      <c r="J37" s="36">
        <v>76</v>
      </c>
      <c r="K37" s="36">
        <v>12.2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28</v>
      </c>
      <c r="F38" s="23">
        <v>55</v>
      </c>
      <c r="G38" s="23">
        <v>98</v>
      </c>
      <c r="H38" s="23">
        <v>74</v>
      </c>
      <c r="I38" s="23">
        <v>28</v>
      </c>
      <c r="J38" s="23">
        <v>688</v>
      </c>
      <c r="K38" s="23">
        <v>287</v>
      </c>
    </row>
    <row r="39" spans="2:11" ht="15" customHeight="1" x14ac:dyDescent="0.15">
      <c r="B39" s="24"/>
      <c r="C39" s="89"/>
      <c r="D39" s="25">
        <v>100</v>
      </c>
      <c r="E39" s="26">
        <v>2.2000000000000002</v>
      </c>
      <c r="F39" s="27">
        <v>4.4000000000000004</v>
      </c>
      <c r="G39" s="27">
        <v>7.8</v>
      </c>
      <c r="H39" s="27">
        <v>5.9</v>
      </c>
      <c r="I39" s="27">
        <v>2.2000000000000002</v>
      </c>
      <c r="J39" s="27">
        <v>54.7</v>
      </c>
      <c r="K39" s="27">
        <v>22.8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23</v>
      </c>
      <c r="F40" s="16">
        <v>67</v>
      </c>
      <c r="G40" s="16">
        <v>62</v>
      </c>
      <c r="H40" s="16">
        <v>70</v>
      </c>
      <c r="I40" s="16">
        <v>31</v>
      </c>
      <c r="J40" s="16">
        <v>764</v>
      </c>
      <c r="K40" s="16">
        <v>342</v>
      </c>
    </row>
    <row r="41" spans="2:11" ht="15" customHeight="1" x14ac:dyDescent="0.15">
      <c r="B41" s="24"/>
      <c r="C41" s="89"/>
      <c r="D41" s="25">
        <v>100</v>
      </c>
      <c r="E41" s="26">
        <v>1.7</v>
      </c>
      <c r="F41" s="27">
        <v>4.9000000000000004</v>
      </c>
      <c r="G41" s="27">
        <v>4.5999999999999996</v>
      </c>
      <c r="H41" s="27">
        <v>5.2</v>
      </c>
      <c r="I41" s="27">
        <v>2.2999999999999998</v>
      </c>
      <c r="J41" s="27">
        <v>56.2</v>
      </c>
      <c r="K41" s="27">
        <v>25.2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166</v>
      </c>
      <c r="F42" s="16">
        <v>583</v>
      </c>
      <c r="G42" s="16">
        <v>384</v>
      </c>
      <c r="H42" s="16">
        <v>385</v>
      </c>
      <c r="I42" s="16">
        <v>214</v>
      </c>
      <c r="J42" s="16">
        <v>9450</v>
      </c>
      <c r="K42" s="16">
        <v>1454</v>
      </c>
    </row>
    <row r="43" spans="2:11" ht="15" customHeight="1" x14ac:dyDescent="0.15">
      <c r="B43" s="28"/>
      <c r="C43" s="91"/>
      <c r="D43" s="17">
        <v>100</v>
      </c>
      <c r="E43" s="18">
        <v>1.3</v>
      </c>
      <c r="F43" s="19">
        <v>4.5999999999999996</v>
      </c>
      <c r="G43" s="19">
        <v>3</v>
      </c>
      <c r="H43" s="19">
        <v>3</v>
      </c>
      <c r="I43" s="19">
        <v>1.7</v>
      </c>
      <c r="J43" s="19">
        <v>74.8</v>
      </c>
      <c r="K43" s="19">
        <v>11.5</v>
      </c>
    </row>
    <row r="44" spans="2:11" ht="15" customHeight="1" x14ac:dyDescent="0.15">
      <c r="B44" s="20" t="s">
        <v>70</v>
      </c>
      <c r="C44" s="88" t="s">
        <v>467</v>
      </c>
      <c r="D44" s="21">
        <v>567</v>
      </c>
      <c r="E44" s="22">
        <v>21</v>
      </c>
      <c r="F44" s="23">
        <v>28</v>
      </c>
      <c r="G44" s="23">
        <v>22</v>
      </c>
      <c r="H44" s="23">
        <v>27</v>
      </c>
      <c r="I44" s="23">
        <v>8</v>
      </c>
      <c r="J44" s="23">
        <v>394</v>
      </c>
      <c r="K44" s="23">
        <v>67</v>
      </c>
    </row>
    <row r="45" spans="2:11" ht="15" customHeight="1" x14ac:dyDescent="0.15">
      <c r="B45" s="24"/>
      <c r="C45" s="89"/>
      <c r="D45" s="25">
        <v>100</v>
      </c>
      <c r="E45" s="26">
        <v>3.7</v>
      </c>
      <c r="F45" s="27">
        <v>4.9000000000000004</v>
      </c>
      <c r="G45" s="27">
        <v>3.9</v>
      </c>
      <c r="H45" s="27">
        <v>4.8</v>
      </c>
      <c r="I45" s="27">
        <v>1.4</v>
      </c>
      <c r="J45" s="27">
        <v>69.5</v>
      </c>
      <c r="K45" s="27">
        <v>11.8</v>
      </c>
    </row>
    <row r="46" spans="2:11" ht="15" customHeight="1" x14ac:dyDescent="0.15">
      <c r="B46" s="24"/>
      <c r="C46" s="86" t="s">
        <v>508</v>
      </c>
      <c r="D46" s="14">
        <v>8280</v>
      </c>
      <c r="E46" s="15">
        <v>141</v>
      </c>
      <c r="F46" s="16">
        <v>417</v>
      </c>
      <c r="G46" s="16">
        <v>334</v>
      </c>
      <c r="H46" s="16">
        <v>321</v>
      </c>
      <c r="I46" s="16">
        <v>170</v>
      </c>
      <c r="J46" s="16">
        <v>5809</v>
      </c>
      <c r="K46" s="16">
        <v>1088</v>
      </c>
    </row>
    <row r="47" spans="2:11" ht="15" customHeight="1" x14ac:dyDescent="0.15">
      <c r="B47" s="24"/>
      <c r="C47" s="89"/>
      <c r="D47" s="25">
        <v>100</v>
      </c>
      <c r="E47" s="26">
        <v>1.7</v>
      </c>
      <c r="F47" s="27">
        <v>5</v>
      </c>
      <c r="G47" s="27">
        <v>4</v>
      </c>
      <c r="H47" s="27">
        <v>3.9</v>
      </c>
      <c r="I47" s="27">
        <v>2.1</v>
      </c>
      <c r="J47" s="27">
        <v>70.2</v>
      </c>
      <c r="K47" s="27">
        <v>13.1</v>
      </c>
    </row>
    <row r="48" spans="2:11" ht="15" customHeight="1" x14ac:dyDescent="0.15">
      <c r="B48" s="24"/>
      <c r="C48" s="86" t="s">
        <v>484</v>
      </c>
      <c r="D48" s="14">
        <v>4863</v>
      </c>
      <c r="E48" s="15">
        <v>50</v>
      </c>
      <c r="F48" s="16">
        <v>216</v>
      </c>
      <c r="G48" s="16">
        <v>155</v>
      </c>
      <c r="H48" s="16">
        <v>165</v>
      </c>
      <c r="I48" s="16">
        <v>84</v>
      </c>
      <c r="J48" s="16">
        <v>3505</v>
      </c>
      <c r="K48" s="16">
        <v>688</v>
      </c>
    </row>
    <row r="49" spans="2:11" ht="15" customHeight="1" x14ac:dyDescent="0.15">
      <c r="B49" s="24"/>
      <c r="C49" s="89"/>
      <c r="D49" s="25">
        <v>100</v>
      </c>
      <c r="E49" s="26">
        <v>1</v>
      </c>
      <c r="F49" s="27">
        <v>4.4000000000000004</v>
      </c>
      <c r="G49" s="27">
        <v>3.2</v>
      </c>
      <c r="H49" s="27">
        <v>3.4</v>
      </c>
      <c r="I49" s="27">
        <v>1.7</v>
      </c>
      <c r="J49" s="27">
        <v>72.099999999999994</v>
      </c>
      <c r="K49" s="27">
        <v>14.1</v>
      </c>
    </row>
    <row r="50" spans="2:11" ht="15" customHeight="1" x14ac:dyDescent="0.15">
      <c r="B50" s="24"/>
      <c r="C50" s="86" t="s">
        <v>451</v>
      </c>
      <c r="D50" s="14">
        <v>1583</v>
      </c>
      <c r="E50" s="15">
        <v>11</v>
      </c>
      <c r="F50" s="16">
        <v>57</v>
      </c>
      <c r="G50" s="16">
        <v>29</v>
      </c>
      <c r="H50" s="16">
        <v>22</v>
      </c>
      <c r="I50" s="16">
        <v>21</v>
      </c>
      <c r="J50" s="16">
        <v>1207</v>
      </c>
      <c r="K50" s="16">
        <v>236</v>
      </c>
    </row>
    <row r="51" spans="2:11" ht="15" customHeight="1" x14ac:dyDescent="0.15">
      <c r="B51" s="28"/>
      <c r="C51" s="91"/>
      <c r="D51" s="17">
        <v>100</v>
      </c>
      <c r="E51" s="18">
        <v>0.7</v>
      </c>
      <c r="F51" s="19">
        <v>3.6</v>
      </c>
      <c r="G51" s="19">
        <v>1.8</v>
      </c>
      <c r="H51" s="19">
        <v>1.4</v>
      </c>
      <c r="I51" s="19">
        <v>1.3</v>
      </c>
      <c r="J51" s="19">
        <v>76.2</v>
      </c>
      <c r="K51" s="19">
        <v>14.9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45</v>
      </c>
      <c r="F52" s="23">
        <v>98</v>
      </c>
      <c r="G52" s="23">
        <v>109</v>
      </c>
      <c r="H52" s="23">
        <v>95</v>
      </c>
      <c r="I52" s="23">
        <v>51</v>
      </c>
      <c r="J52" s="23">
        <v>1915</v>
      </c>
      <c r="K52" s="23">
        <v>668</v>
      </c>
    </row>
    <row r="53" spans="2:11" ht="15" customHeight="1" x14ac:dyDescent="0.15">
      <c r="B53" s="24"/>
      <c r="C53" s="84"/>
      <c r="D53" s="25">
        <v>100</v>
      </c>
      <c r="E53" s="26">
        <v>1.5</v>
      </c>
      <c r="F53" s="27">
        <v>3.3</v>
      </c>
      <c r="G53" s="27">
        <v>3.7</v>
      </c>
      <c r="H53" s="27">
        <v>3.2</v>
      </c>
      <c r="I53" s="27">
        <v>1.7</v>
      </c>
      <c r="J53" s="27">
        <v>64.2</v>
      </c>
      <c r="K53" s="27">
        <v>22.4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14</v>
      </c>
      <c r="F54" s="31">
        <v>69</v>
      </c>
      <c r="G54" s="31">
        <v>59</v>
      </c>
      <c r="H54" s="31">
        <v>48</v>
      </c>
      <c r="I54" s="31">
        <v>29</v>
      </c>
      <c r="J54" s="31">
        <v>1568</v>
      </c>
      <c r="K54" s="31">
        <v>159</v>
      </c>
    </row>
    <row r="55" spans="2:11" ht="15" customHeight="1" x14ac:dyDescent="0.15">
      <c r="B55" s="24"/>
      <c r="C55" s="84"/>
      <c r="D55" s="25">
        <v>100</v>
      </c>
      <c r="E55" s="26">
        <v>0.7</v>
      </c>
      <c r="F55" s="27">
        <v>3.5</v>
      </c>
      <c r="G55" s="27">
        <v>3</v>
      </c>
      <c r="H55" s="27">
        <v>2.5</v>
      </c>
      <c r="I55" s="27">
        <v>1.5</v>
      </c>
      <c r="J55" s="27">
        <v>80.599999999999994</v>
      </c>
      <c r="K55" s="27">
        <v>8.1999999999999993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26</v>
      </c>
      <c r="F56" s="16">
        <v>130</v>
      </c>
      <c r="G56" s="16">
        <v>42</v>
      </c>
      <c r="H56" s="16">
        <v>43</v>
      </c>
      <c r="I56" s="16">
        <v>29</v>
      </c>
      <c r="J56" s="16">
        <v>433</v>
      </c>
      <c r="K56" s="16">
        <v>151</v>
      </c>
    </row>
    <row r="57" spans="2:11" ht="15" customHeight="1" x14ac:dyDescent="0.15">
      <c r="B57" s="24"/>
      <c r="C57" s="84"/>
      <c r="D57" s="25">
        <v>100</v>
      </c>
      <c r="E57" s="26">
        <v>3</v>
      </c>
      <c r="F57" s="27">
        <v>15.2</v>
      </c>
      <c r="G57" s="27">
        <v>4.9000000000000004</v>
      </c>
      <c r="H57" s="27">
        <v>5</v>
      </c>
      <c r="I57" s="27">
        <v>3.4</v>
      </c>
      <c r="J57" s="27">
        <v>50.7</v>
      </c>
      <c r="K57" s="27">
        <v>17.7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16</v>
      </c>
      <c r="F58" s="16">
        <v>24</v>
      </c>
      <c r="G58" s="16">
        <v>49</v>
      </c>
      <c r="H58" s="16">
        <v>47</v>
      </c>
      <c r="I58" s="16">
        <v>27</v>
      </c>
      <c r="J58" s="16">
        <v>940</v>
      </c>
      <c r="K58" s="16">
        <v>208</v>
      </c>
    </row>
    <row r="59" spans="2:11" ht="15" customHeight="1" x14ac:dyDescent="0.15">
      <c r="B59" s="24"/>
      <c r="C59" s="84"/>
      <c r="D59" s="25">
        <v>100</v>
      </c>
      <c r="E59" s="26">
        <v>1.2</v>
      </c>
      <c r="F59" s="27">
        <v>1.8</v>
      </c>
      <c r="G59" s="27">
        <v>3.7</v>
      </c>
      <c r="H59" s="27">
        <v>3.6</v>
      </c>
      <c r="I59" s="27">
        <v>2.1</v>
      </c>
      <c r="J59" s="27">
        <v>71.7</v>
      </c>
      <c r="K59" s="27">
        <v>15.9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27</v>
      </c>
      <c r="F60" s="16">
        <v>106</v>
      </c>
      <c r="G60" s="16">
        <v>74</v>
      </c>
      <c r="H60" s="16">
        <v>50</v>
      </c>
      <c r="I60" s="16">
        <v>34</v>
      </c>
      <c r="J60" s="16">
        <v>1028</v>
      </c>
      <c r="K60" s="16">
        <v>464</v>
      </c>
    </row>
    <row r="61" spans="2:11" ht="15" customHeight="1" x14ac:dyDescent="0.15">
      <c r="B61" s="24"/>
      <c r="C61" s="84"/>
      <c r="D61" s="25">
        <v>100</v>
      </c>
      <c r="E61" s="26">
        <v>1.5</v>
      </c>
      <c r="F61" s="27">
        <v>5.9</v>
      </c>
      <c r="G61" s="27">
        <v>4.2</v>
      </c>
      <c r="H61" s="27">
        <v>2.8</v>
      </c>
      <c r="I61" s="27">
        <v>1.9</v>
      </c>
      <c r="J61" s="27">
        <v>57.7</v>
      </c>
      <c r="K61" s="27">
        <v>26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16</v>
      </c>
      <c r="F62" s="16">
        <v>42</v>
      </c>
      <c r="G62" s="16">
        <v>34</v>
      </c>
      <c r="H62" s="16">
        <v>36</v>
      </c>
      <c r="I62" s="16">
        <v>16</v>
      </c>
      <c r="J62" s="16">
        <v>955</v>
      </c>
      <c r="K62" s="16">
        <v>135</v>
      </c>
    </row>
    <row r="63" spans="2:11" ht="15" customHeight="1" x14ac:dyDescent="0.15">
      <c r="B63" s="24"/>
      <c r="C63" s="84"/>
      <c r="D63" s="25">
        <v>100</v>
      </c>
      <c r="E63" s="26">
        <v>1.3</v>
      </c>
      <c r="F63" s="27">
        <v>3.4</v>
      </c>
      <c r="G63" s="27">
        <v>2.8</v>
      </c>
      <c r="H63" s="27">
        <v>2.9</v>
      </c>
      <c r="I63" s="27">
        <v>1.3</v>
      </c>
      <c r="J63" s="27">
        <v>77.400000000000006</v>
      </c>
      <c r="K63" s="27">
        <v>10.9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14</v>
      </c>
      <c r="F64" s="16">
        <v>55</v>
      </c>
      <c r="G64" s="16">
        <v>44</v>
      </c>
      <c r="H64" s="16">
        <v>81</v>
      </c>
      <c r="I64" s="16">
        <v>37</v>
      </c>
      <c r="J64" s="16">
        <v>1706</v>
      </c>
      <c r="K64" s="16">
        <v>316</v>
      </c>
    </row>
    <row r="65" spans="2:11" ht="15" customHeight="1" x14ac:dyDescent="0.15">
      <c r="B65" s="24"/>
      <c r="C65" s="84"/>
      <c r="D65" s="25">
        <v>100</v>
      </c>
      <c r="E65" s="26">
        <v>0.6</v>
      </c>
      <c r="F65" s="27">
        <v>2.4</v>
      </c>
      <c r="G65" s="27">
        <v>2</v>
      </c>
      <c r="H65" s="27">
        <v>3.6</v>
      </c>
      <c r="I65" s="27">
        <v>1.6</v>
      </c>
      <c r="J65" s="27">
        <v>75.7</v>
      </c>
      <c r="K65" s="27">
        <v>14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16</v>
      </c>
      <c r="F66" s="16">
        <v>49</v>
      </c>
      <c r="G66" s="16">
        <v>53</v>
      </c>
      <c r="H66" s="16">
        <v>56</v>
      </c>
      <c r="I66" s="16">
        <v>19</v>
      </c>
      <c r="J66" s="16">
        <v>855</v>
      </c>
      <c r="K66" s="16">
        <v>161</v>
      </c>
    </row>
    <row r="67" spans="2:11" ht="15" customHeight="1" x14ac:dyDescent="0.15">
      <c r="B67" s="24"/>
      <c r="C67" s="84"/>
      <c r="D67" s="25">
        <v>100</v>
      </c>
      <c r="E67" s="26">
        <v>1.3</v>
      </c>
      <c r="F67" s="27">
        <v>4.0999999999999996</v>
      </c>
      <c r="G67" s="27">
        <v>4.4000000000000004</v>
      </c>
      <c r="H67" s="27">
        <v>4.5999999999999996</v>
      </c>
      <c r="I67" s="27">
        <v>1.6</v>
      </c>
      <c r="J67" s="27">
        <v>70.7</v>
      </c>
      <c r="K67" s="27">
        <v>13.3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54</v>
      </c>
      <c r="F68" s="16">
        <v>154</v>
      </c>
      <c r="G68" s="16">
        <v>91</v>
      </c>
      <c r="H68" s="16">
        <v>87</v>
      </c>
      <c r="I68" s="16">
        <v>43</v>
      </c>
      <c r="J68" s="16">
        <v>1690</v>
      </c>
      <c r="K68" s="16">
        <v>232</v>
      </c>
    </row>
    <row r="69" spans="2:11" ht="15" customHeight="1" x14ac:dyDescent="0.15">
      <c r="B69" s="28"/>
      <c r="C69" s="85"/>
      <c r="D69" s="17">
        <v>100</v>
      </c>
      <c r="E69" s="18">
        <v>2.2999999999999998</v>
      </c>
      <c r="F69" s="19">
        <v>6.6</v>
      </c>
      <c r="G69" s="19">
        <v>3.9</v>
      </c>
      <c r="H69" s="19">
        <v>3.7</v>
      </c>
      <c r="I69" s="19">
        <v>1.8</v>
      </c>
      <c r="J69" s="19">
        <v>71.900000000000006</v>
      </c>
      <c r="K69" s="19">
        <v>9.9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49</v>
      </c>
      <c r="F70" s="23">
        <v>90</v>
      </c>
      <c r="G70" s="23">
        <v>247</v>
      </c>
      <c r="H70" s="23">
        <v>190</v>
      </c>
      <c r="I70" s="23">
        <v>75</v>
      </c>
      <c r="J70" s="23">
        <v>1524</v>
      </c>
      <c r="K70" s="23">
        <v>575</v>
      </c>
    </row>
    <row r="71" spans="2:11" ht="15" customHeight="1" x14ac:dyDescent="0.15">
      <c r="B71" s="24"/>
      <c r="C71" s="89"/>
      <c r="D71" s="25">
        <v>100</v>
      </c>
      <c r="E71" s="26">
        <v>1.8</v>
      </c>
      <c r="F71" s="27">
        <v>3.3</v>
      </c>
      <c r="G71" s="27">
        <v>9</v>
      </c>
      <c r="H71" s="27">
        <v>6.9</v>
      </c>
      <c r="I71" s="27">
        <v>2.7</v>
      </c>
      <c r="J71" s="27">
        <v>55.4</v>
      </c>
      <c r="K71" s="27">
        <v>20.9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31</v>
      </c>
      <c r="F72" s="16">
        <v>171</v>
      </c>
      <c r="G72" s="16">
        <v>106</v>
      </c>
      <c r="H72" s="16">
        <v>146</v>
      </c>
      <c r="I72" s="16">
        <v>73</v>
      </c>
      <c r="J72" s="16">
        <v>1995</v>
      </c>
      <c r="K72" s="16">
        <v>478</v>
      </c>
    </row>
    <row r="73" spans="2:11" ht="15" customHeight="1" x14ac:dyDescent="0.15">
      <c r="B73" s="24"/>
      <c r="C73" s="89"/>
      <c r="D73" s="25">
        <v>100</v>
      </c>
      <c r="E73" s="26">
        <v>1</v>
      </c>
      <c r="F73" s="27">
        <v>5.7</v>
      </c>
      <c r="G73" s="27">
        <v>3.5</v>
      </c>
      <c r="H73" s="27">
        <v>4.9000000000000004</v>
      </c>
      <c r="I73" s="27">
        <v>2.4</v>
      </c>
      <c r="J73" s="27">
        <v>66.5</v>
      </c>
      <c r="K73" s="27">
        <v>15.9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50</v>
      </c>
      <c r="F74" s="16">
        <v>221</v>
      </c>
      <c r="G74" s="16">
        <v>105</v>
      </c>
      <c r="H74" s="16">
        <v>122</v>
      </c>
      <c r="I74" s="16">
        <v>82</v>
      </c>
      <c r="J74" s="16">
        <v>2759</v>
      </c>
      <c r="K74" s="16">
        <v>502</v>
      </c>
    </row>
    <row r="75" spans="2:11" ht="15" customHeight="1" x14ac:dyDescent="0.15">
      <c r="B75" s="24"/>
      <c r="C75" s="89"/>
      <c r="D75" s="25">
        <v>100</v>
      </c>
      <c r="E75" s="26">
        <v>1.3</v>
      </c>
      <c r="F75" s="27">
        <v>5.8</v>
      </c>
      <c r="G75" s="27">
        <v>2.7</v>
      </c>
      <c r="H75" s="27">
        <v>3.2</v>
      </c>
      <c r="I75" s="27">
        <v>2.1</v>
      </c>
      <c r="J75" s="27">
        <v>71.8</v>
      </c>
      <c r="K75" s="27">
        <v>13.1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43</v>
      </c>
      <c r="F76" s="16">
        <v>135</v>
      </c>
      <c r="G76" s="16">
        <v>44</v>
      </c>
      <c r="H76" s="16">
        <v>50</v>
      </c>
      <c r="I76" s="16">
        <v>37</v>
      </c>
      <c r="J76" s="16">
        <v>2158</v>
      </c>
      <c r="K76" s="16">
        <v>350</v>
      </c>
    </row>
    <row r="77" spans="2:11" ht="15" customHeight="1" x14ac:dyDescent="0.15">
      <c r="B77" s="24"/>
      <c r="C77" s="89"/>
      <c r="D77" s="25">
        <v>100</v>
      </c>
      <c r="E77" s="26">
        <v>1.5</v>
      </c>
      <c r="F77" s="27">
        <v>4.8</v>
      </c>
      <c r="G77" s="27">
        <v>1.6</v>
      </c>
      <c r="H77" s="27">
        <v>1.8</v>
      </c>
      <c r="I77" s="27">
        <v>1.3</v>
      </c>
      <c r="J77" s="27">
        <v>76.599999999999994</v>
      </c>
      <c r="K77" s="27">
        <v>12.4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23</v>
      </c>
      <c r="F78" s="16">
        <v>69</v>
      </c>
      <c r="G78" s="16">
        <v>22</v>
      </c>
      <c r="H78" s="16">
        <v>15</v>
      </c>
      <c r="I78" s="16">
        <v>8</v>
      </c>
      <c r="J78" s="16">
        <v>1247</v>
      </c>
      <c r="K78" s="16">
        <v>239</v>
      </c>
    </row>
    <row r="79" spans="2:11" ht="15" customHeight="1" x14ac:dyDescent="0.15">
      <c r="B79" s="24"/>
      <c r="C79" s="89"/>
      <c r="D79" s="25">
        <v>100</v>
      </c>
      <c r="E79" s="26">
        <v>1.4</v>
      </c>
      <c r="F79" s="27">
        <v>4.3</v>
      </c>
      <c r="G79" s="27">
        <v>1.4</v>
      </c>
      <c r="H79" s="27">
        <v>0.9</v>
      </c>
      <c r="I79" s="27">
        <v>0.5</v>
      </c>
      <c r="J79" s="27">
        <v>76.8</v>
      </c>
      <c r="K79" s="27">
        <v>14.7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11</v>
      </c>
      <c r="F80" s="16">
        <v>17</v>
      </c>
      <c r="G80" s="16">
        <v>8</v>
      </c>
      <c r="H80" s="16">
        <v>3</v>
      </c>
      <c r="I80" s="16">
        <v>6</v>
      </c>
      <c r="J80" s="16">
        <v>791</v>
      </c>
      <c r="K80" s="16">
        <v>172</v>
      </c>
    </row>
    <row r="81" spans="2:11" ht="15" customHeight="1" x14ac:dyDescent="0.15">
      <c r="B81" s="24"/>
      <c r="C81" s="89"/>
      <c r="D81" s="25">
        <v>100</v>
      </c>
      <c r="E81" s="26">
        <v>1.1000000000000001</v>
      </c>
      <c r="F81" s="27">
        <v>1.7</v>
      </c>
      <c r="G81" s="27">
        <v>0.8</v>
      </c>
      <c r="H81" s="27">
        <v>0.3</v>
      </c>
      <c r="I81" s="27">
        <v>0.6</v>
      </c>
      <c r="J81" s="27">
        <v>78.5</v>
      </c>
      <c r="K81" s="27">
        <v>17.100000000000001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11</v>
      </c>
      <c r="F82" s="16">
        <v>7</v>
      </c>
      <c r="G82" s="16">
        <v>0</v>
      </c>
      <c r="H82" s="16">
        <v>2</v>
      </c>
      <c r="I82" s="16">
        <v>1</v>
      </c>
      <c r="J82" s="16">
        <v>462</v>
      </c>
      <c r="K82" s="16">
        <v>119</v>
      </c>
    </row>
    <row r="83" spans="2:11" ht="15" customHeight="1" x14ac:dyDescent="0.15">
      <c r="B83" s="24"/>
      <c r="C83" s="86"/>
      <c r="D83" s="34">
        <v>100</v>
      </c>
      <c r="E83" s="35">
        <v>1.8</v>
      </c>
      <c r="F83" s="36">
        <v>1.2</v>
      </c>
      <c r="G83" s="36">
        <v>0</v>
      </c>
      <c r="H83" s="36">
        <v>0.3</v>
      </c>
      <c r="I83" s="36">
        <v>0.2</v>
      </c>
      <c r="J83" s="36">
        <v>76.7</v>
      </c>
      <c r="K83" s="36">
        <v>19.8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41</v>
      </c>
      <c r="F84" s="23">
        <v>156</v>
      </c>
      <c r="G84" s="23">
        <v>177</v>
      </c>
      <c r="H84" s="23">
        <v>182</v>
      </c>
      <c r="I84" s="23">
        <v>67</v>
      </c>
      <c r="J84" s="23">
        <v>2262</v>
      </c>
      <c r="K84" s="23">
        <v>542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1.2</v>
      </c>
      <c r="F85" s="27">
        <v>4.5999999999999996</v>
      </c>
      <c r="G85" s="27">
        <v>5.2</v>
      </c>
      <c r="H85" s="27">
        <v>5.3</v>
      </c>
      <c r="I85" s="27">
        <v>2</v>
      </c>
      <c r="J85" s="27">
        <v>66</v>
      </c>
      <c r="K85" s="27">
        <v>15.8</v>
      </c>
    </row>
    <row r="86" spans="2:11" ht="15" customHeight="1" x14ac:dyDescent="0.15">
      <c r="B86" s="24" t="s">
        <v>431</v>
      </c>
      <c r="C86" s="82" t="s">
        <v>481</v>
      </c>
      <c r="D86" s="14">
        <v>3344</v>
      </c>
      <c r="E86" s="15">
        <v>38</v>
      </c>
      <c r="F86" s="16">
        <v>145</v>
      </c>
      <c r="G86" s="16">
        <v>146</v>
      </c>
      <c r="H86" s="16">
        <v>137</v>
      </c>
      <c r="I86" s="16">
        <v>85</v>
      </c>
      <c r="J86" s="16">
        <v>2313</v>
      </c>
      <c r="K86" s="16">
        <v>480</v>
      </c>
    </row>
    <row r="87" spans="2:11" ht="15" customHeight="1" x14ac:dyDescent="0.15">
      <c r="B87" s="24"/>
      <c r="C87" s="84"/>
      <c r="D87" s="25">
        <v>100</v>
      </c>
      <c r="E87" s="26">
        <v>1.1000000000000001</v>
      </c>
      <c r="F87" s="27">
        <v>4.3</v>
      </c>
      <c r="G87" s="27">
        <v>4.4000000000000004</v>
      </c>
      <c r="H87" s="27">
        <v>4.0999999999999996</v>
      </c>
      <c r="I87" s="27">
        <v>2.5</v>
      </c>
      <c r="J87" s="27">
        <v>69.2</v>
      </c>
      <c r="K87" s="27">
        <v>14.4</v>
      </c>
    </row>
    <row r="88" spans="2:11" ht="15" customHeight="1" x14ac:dyDescent="0.15">
      <c r="B88" s="24"/>
      <c r="C88" s="83" t="s">
        <v>509</v>
      </c>
      <c r="D88" s="29">
        <v>2063</v>
      </c>
      <c r="E88" s="30">
        <v>26</v>
      </c>
      <c r="F88" s="31">
        <v>122</v>
      </c>
      <c r="G88" s="31">
        <v>71</v>
      </c>
      <c r="H88" s="31">
        <v>63</v>
      </c>
      <c r="I88" s="31">
        <v>49</v>
      </c>
      <c r="J88" s="31">
        <v>1489</v>
      </c>
      <c r="K88" s="31">
        <v>243</v>
      </c>
    </row>
    <row r="89" spans="2:11" ht="15" customHeight="1" x14ac:dyDescent="0.15">
      <c r="B89" s="24"/>
      <c r="C89" s="84"/>
      <c r="D89" s="25">
        <v>100</v>
      </c>
      <c r="E89" s="26">
        <v>1.3</v>
      </c>
      <c r="F89" s="27">
        <v>5.9</v>
      </c>
      <c r="G89" s="27">
        <v>3.4</v>
      </c>
      <c r="H89" s="27">
        <v>3.1</v>
      </c>
      <c r="I89" s="27">
        <v>2.4</v>
      </c>
      <c r="J89" s="27">
        <v>72.2</v>
      </c>
      <c r="K89" s="27">
        <v>11.8</v>
      </c>
    </row>
    <row r="90" spans="2:11" ht="15" customHeight="1" x14ac:dyDescent="0.15">
      <c r="B90" s="24"/>
      <c r="C90" s="82" t="s">
        <v>455</v>
      </c>
      <c r="D90" s="14">
        <v>3201</v>
      </c>
      <c r="E90" s="15">
        <v>56</v>
      </c>
      <c r="F90" s="16">
        <v>162</v>
      </c>
      <c r="G90" s="16">
        <v>92</v>
      </c>
      <c r="H90" s="16">
        <v>90</v>
      </c>
      <c r="I90" s="16">
        <v>50</v>
      </c>
      <c r="J90" s="16">
        <v>2327</v>
      </c>
      <c r="K90" s="16">
        <v>424</v>
      </c>
    </row>
    <row r="91" spans="2:11" ht="15" customHeight="1" x14ac:dyDescent="0.15">
      <c r="B91" s="24"/>
      <c r="C91" s="84"/>
      <c r="D91" s="25">
        <v>100</v>
      </c>
      <c r="E91" s="26">
        <v>1.7</v>
      </c>
      <c r="F91" s="27">
        <v>5.0999999999999996</v>
      </c>
      <c r="G91" s="27">
        <v>2.9</v>
      </c>
      <c r="H91" s="27">
        <v>2.8</v>
      </c>
      <c r="I91" s="27">
        <v>1.6</v>
      </c>
      <c r="J91" s="27">
        <v>72.7</v>
      </c>
      <c r="K91" s="27">
        <v>13.2</v>
      </c>
    </row>
    <row r="92" spans="2:11" ht="15" customHeight="1" x14ac:dyDescent="0.15">
      <c r="B92" s="24"/>
      <c r="C92" s="82" t="s">
        <v>488</v>
      </c>
      <c r="D92" s="14">
        <v>1503</v>
      </c>
      <c r="E92" s="15">
        <v>28</v>
      </c>
      <c r="F92" s="16">
        <v>63</v>
      </c>
      <c r="G92" s="16">
        <v>20</v>
      </c>
      <c r="H92" s="16">
        <v>24</v>
      </c>
      <c r="I92" s="16">
        <v>18</v>
      </c>
      <c r="J92" s="16">
        <v>1165</v>
      </c>
      <c r="K92" s="16">
        <v>185</v>
      </c>
    </row>
    <row r="93" spans="2:11" ht="15" customHeight="1" x14ac:dyDescent="0.15">
      <c r="B93" s="24"/>
      <c r="C93" s="84"/>
      <c r="D93" s="25">
        <v>100</v>
      </c>
      <c r="E93" s="26">
        <v>1.9</v>
      </c>
      <c r="F93" s="27">
        <v>4.2</v>
      </c>
      <c r="G93" s="27">
        <v>1.3</v>
      </c>
      <c r="H93" s="27">
        <v>1.6</v>
      </c>
      <c r="I93" s="27">
        <v>1.2</v>
      </c>
      <c r="J93" s="27">
        <v>77.5</v>
      </c>
      <c r="K93" s="27">
        <v>12.3</v>
      </c>
    </row>
    <row r="94" spans="2:11" ht="15" customHeight="1" x14ac:dyDescent="0.15">
      <c r="B94" s="24"/>
      <c r="C94" s="82" t="s">
        <v>473</v>
      </c>
      <c r="D94" s="14">
        <v>330</v>
      </c>
      <c r="E94" s="15">
        <v>8</v>
      </c>
      <c r="F94" s="16">
        <v>5</v>
      </c>
      <c r="G94" s="16">
        <v>3</v>
      </c>
      <c r="H94" s="16">
        <v>2</v>
      </c>
      <c r="I94" s="16">
        <v>1</v>
      </c>
      <c r="J94" s="16">
        <v>267</v>
      </c>
      <c r="K94" s="16">
        <v>44</v>
      </c>
    </row>
    <row r="95" spans="2:11" ht="15" customHeight="1" x14ac:dyDescent="0.15">
      <c r="B95" s="24"/>
      <c r="C95" s="82"/>
      <c r="D95" s="34">
        <v>100</v>
      </c>
      <c r="E95" s="35">
        <v>2.4</v>
      </c>
      <c r="F95" s="36">
        <v>1.5</v>
      </c>
      <c r="G95" s="36">
        <v>0.9</v>
      </c>
      <c r="H95" s="36">
        <v>0.6</v>
      </c>
      <c r="I95" s="36">
        <v>0.3</v>
      </c>
      <c r="J95" s="36">
        <v>80.900000000000006</v>
      </c>
      <c r="K95" s="36">
        <v>13.3</v>
      </c>
    </row>
    <row r="96" spans="2:11" ht="15" customHeight="1" x14ac:dyDescent="0.15">
      <c r="B96" s="24"/>
      <c r="C96" s="83" t="s">
        <v>490</v>
      </c>
      <c r="D96" s="29">
        <v>359</v>
      </c>
      <c r="E96" s="30">
        <v>1</v>
      </c>
      <c r="F96" s="31">
        <v>6</v>
      </c>
      <c r="G96" s="31">
        <v>1</v>
      </c>
      <c r="H96" s="31">
        <v>2</v>
      </c>
      <c r="I96" s="31">
        <v>1</v>
      </c>
      <c r="J96" s="31">
        <v>293</v>
      </c>
      <c r="K96" s="31">
        <v>55</v>
      </c>
    </row>
    <row r="97" spans="2:11" ht="15" customHeight="1" x14ac:dyDescent="0.15">
      <c r="B97" s="24"/>
      <c r="C97" s="84"/>
      <c r="D97" s="25">
        <v>100</v>
      </c>
      <c r="E97" s="26">
        <v>0.3</v>
      </c>
      <c r="F97" s="27">
        <v>1.7</v>
      </c>
      <c r="G97" s="27">
        <v>0.3</v>
      </c>
      <c r="H97" s="27">
        <v>0.6</v>
      </c>
      <c r="I97" s="27">
        <v>0.3</v>
      </c>
      <c r="J97" s="27">
        <v>81.599999999999994</v>
      </c>
      <c r="K97" s="27">
        <v>15.3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3</v>
      </c>
      <c r="F98" s="16">
        <v>1</v>
      </c>
      <c r="G98" s="16">
        <v>0</v>
      </c>
      <c r="H98" s="16">
        <v>1</v>
      </c>
      <c r="I98" s="16">
        <v>1</v>
      </c>
      <c r="J98" s="16">
        <v>32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6.4</v>
      </c>
      <c r="F99" s="27">
        <v>2.1</v>
      </c>
      <c r="G99" s="27">
        <v>0</v>
      </c>
      <c r="H99" s="27">
        <v>2.1</v>
      </c>
      <c r="I99" s="27">
        <v>2.1</v>
      </c>
      <c r="J99" s="27">
        <v>68.099999999999994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2</v>
      </c>
      <c r="I100" s="16">
        <v>1</v>
      </c>
      <c r="J100" s="16">
        <v>46</v>
      </c>
      <c r="K100" s="16">
        <v>3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3.8</v>
      </c>
      <c r="I101" s="19">
        <v>1.9</v>
      </c>
      <c r="J101" s="19">
        <v>88.5</v>
      </c>
      <c r="K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2960" priority="1975" rank="1"/>
  </conditionalFormatting>
  <conditionalFormatting sqref="E11:K11">
    <cfRule type="top10" dxfId="2959" priority="1976" rank="1"/>
  </conditionalFormatting>
  <conditionalFormatting sqref="E13:K13">
    <cfRule type="top10" dxfId="2958" priority="1977" rank="1"/>
  </conditionalFormatting>
  <conditionalFormatting sqref="E15:K15">
    <cfRule type="top10" dxfId="2957" priority="1978" rank="1"/>
  </conditionalFormatting>
  <conditionalFormatting sqref="E17:K17">
    <cfRule type="top10" dxfId="2956" priority="1979" rank="1"/>
  </conditionalFormatting>
  <conditionalFormatting sqref="E19:K19">
    <cfRule type="top10" dxfId="2955" priority="1980" rank="1"/>
  </conditionalFormatting>
  <conditionalFormatting sqref="E21:K21">
    <cfRule type="top10" dxfId="2954" priority="1981" rank="1"/>
  </conditionalFormatting>
  <conditionalFormatting sqref="E23:K23">
    <cfRule type="top10" dxfId="2953" priority="1982" rank="1"/>
  </conditionalFormatting>
  <conditionalFormatting sqref="E25:K25">
    <cfRule type="top10" dxfId="2952" priority="1983" rank="1"/>
  </conditionalFormatting>
  <conditionalFormatting sqref="E27:K27">
    <cfRule type="top10" dxfId="2951" priority="1984" rank="1"/>
  </conditionalFormatting>
  <conditionalFormatting sqref="E29:K29">
    <cfRule type="top10" dxfId="2950" priority="1985" rank="1"/>
  </conditionalFormatting>
  <conditionalFormatting sqref="E31:K31">
    <cfRule type="top10" dxfId="2949" priority="1986" rank="1"/>
  </conditionalFormatting>
  <conditionalFormatting sqref="E33:K33">
    <cfRule type="top10" dxfId="2948" priority="1987" rank="1"/>
  </conditionalFormatting>
  <conditionalFormatting sqref="E35:K35">
    <cfRule type="top10" dxfId="2947" priority="1988" rank="1"/>
  </conditionalFormatting>
  <conditionalFormatting sqref="E37:K37">
    <cfRule type="top10" dxfId="2946" priority="1989" rank="1"/>
  </conditionalFormatting>
  <conditionalFormatting sqref="E39:K39">
    <cfRule type="top10" dxfId="2945" priority="1990" rank="1"/>
  </conditionalFormatting>
  <conditionalFormatting sqref="E41:K41">
    <cfRule type="top10" dxfId="2944" priority="1991" rank="1"/>
  </conditionalFormatting>
  <conditionalFormatting sqref="E43:K43">
    <cfRule type="top10" dxfId="2943" priority="1992" rank="1"/>
  </conditionalFormatting>
  <conditionalFormatting sqref="E45:K45">
    <cfRule type="top10" dxfId="2942" priority="1993" rank="1"/>
  </conditionalFormatting>
  <conditionalFormatting sqref="E47:K47">
    <cfRule type="top10" dxfId="2941" priority="1994" rank="1"/>
  </conditionalFormatting>
  <conditionalFormatting sqref="E49:K49">
    <cfRule type="top10" dxfId="2940" priority="1995" rank="1"/>
  </conditionalFormatting>
  <conditionalFormatting sqref="E51:K51">
    <cfRule type="top10" dxfId="2939" priority="1996" rank="1"/>
  </conditionalFormatting>
  <conditionalFormatting sqref="E53:K53">
    <cfRule type="top10" dxfId="2938" priority="1997" rank="1"/>
  </conditionalFormatting>
  <conditionalFormatting sqref="E55:K55">
    <cfRule type="top10" dxfId="2937" priority="1998" rank="1"/>
  </conditionalFormatting>
  <conditionalFormatting sqref="E57:K57">
    <cfRule type="top10" dxfId="2936" priority="1999" rank="1"/>
  </conditionalFormatting>
  <conditionalFormatting sqref="E59:K59">
    <cfRule type="top10" dxfId="2935" priority="2000" rank="1"/>
  </conditionalFormatting>
  <conditionalFormatting sqref="E61:K61">
    <cfRule type="top10" dxfId="2934" priority="2001" rank="1"/>
  </conditionalFormatting>
  <conditionalFormatting sqref="E63:K63">
    <cfRule type="top10" dxfId="2933" priority="2002" rank="1"/>
  </conditionalFormatting>
  <conditionalFormatting sqref="E65:K65">
    <cfRule type="top10" dxfId="2932" priority="2003" rank="1"/>
  </conditionalFormatting>
  <conditionalFormatting sqref="E67:K67">
    <cfRule type="top10" dxfId="2931" priority="2004" rank="1"/>
  </conditionalFormatting>
  <conditionalFormatting sqref="E69:K69">
    <cfRule type="top10" dxfId="2930" priority="2005" rank="1"/>
  </conditionalFormatting>
  <conditionalFormatting sqref="E71:K71">
    <cfRule type="top10" dxfId="2929" priority="2006" rank="1"/>
  </conditionalFormatting>
  <conditionalFormatting sqref="E73:K73">
    <cfRule type="top10" dxfId="2928" priority="2007" rank="1"/>
  </conditionalFormatting>
  <conditionalFormatting sqref="E75:K75">
    <cfRule type="top10" dxfId="2927" priority="2008" rank="1"/>
  </conditionalFormatting>
  <conditionalFormatting sqref="E77:K77">
    <cfRule type="top10" dxfId="2926" priority="2009" rank="1"/>
  </conditionalFormatting>
  <conditionalFormatting sqref="E79:K79">
    <cfRule type="top10" dxfId="2925" priority="2010" rank="1"/>
  </conditionalFormatting>
  <conditionalFormatting sqref="E81:K81">
    <cfRule type="top10" dxfId="2924" priority="2011" rank="1"/>
  </conditionalFormatting>
  <conditionalFormatting sqref="E83:K83">
    <cfRule type="top10" dxfId="2923" priority="2012" rank="1"/>
  </conditionalFormatting>
  <conditionalFormatting sqref="E85:K85">
    <cfRule type="top10" dxfId="2922" priority="2013" rank="1"/>
  </conditionalFormatting>
  <conditionalFormatting sqref="E87:K87">
    <cfRule type="top10" dxfId="2921" priority="2014" rank="1"/>
  </conditionalFormatting>
  <conditionalFormatting sqref="E89:K89">
    <cfRule type="top10" dxfId="2920" priority="2015" rank="1"/>
  </conditionalFormatting>
  <conditionalFormatting sqref="E91:K91">
    <cfRule type="top10" dxfId="2919" priority="2016" rank="1"/>
  </conditionalFormatting>
  <conditionalFormatting sqref="E93:K93">
    <cfRule type="top10" dxfId="2918" priority="2017" rank="1"/>
  </conditionalFormatting>
  <conditionalFormatting sqref="E95:K95">
    <cfRule type="top10" dxfId="2917" priority="2018" rank="1"/>
  </conditionalFormatting>
  <conditionalFormatting sqref="E97:K97">
    <cfRule type="top10" dxfId="2916" priority="2019" rank="1"/>
  </conditionalFormatting>
  <conditionalFormatting sqref="E99:K99">
    <cfRule type="top10" dxfId="2915" priority="2020" rank="1"/>
  </conditionalFormatting>
  <conditionalFormatting sqref="E101:K101">
    <cfRule type="top10" dxfId="2914" priority="202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786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44</v>
      </c>
      <c r="F8" s="16">
        <v>55</v>
      </c>
      <c r="G8" s="16">
        <v>67</v>
      </c>
      <c r="H8" s="16">
        <v>310</v>
      </c>
      <c r="I8" s="16">
        <v>836</v>
      </c>
      <c r="J8" s="16">
        <v>11775</v>
      </c>
      <c r="K8" s="16">
        <v>2835</v>
      </c>
    </row>
    <row r="9" spans="2:24" ht="15" customHeight="1" x14ac:dyDescent="0.15">
      <c r="B9" s="93"/>
      <c r="C9" s="91"/>
      <c r="D9" s="17">
        <v>100</v>
      </c>
      <c r="E9" s="18">
        <v>0.3</v>
      </c>
      <c r="F9" s="19">
        <v>0.3</v>
      </c>
      <c r="G9" s="19">
        <v>0.4</v>
      </c>
      <c r="H9" s="19">
        <v>1.9</v>
      </c>
      <c r="I9" s="19">
        <v>5.3</v>
      </c>
      <c r="J9" s="19">
        <v>74</v>
      </c>
      <c r="K9" s="19">
        <v>17.8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12</v>
      </c>
      <c r="F10" s="23">
        <v>13</v>
      </c>
      <c r="G10" s="23">
        <v>14</v>
      </c>
      <c r="H10" s="23">
        <v>52</v>
      </c>
      <c r="I10" s="23">
        <v>205</v>
      </c>
      <c r="J10" s="23">
        <v>3756</v>
      </c>
      <c r="K10" s="23">
        <v>893</v>
      </c>
    </row>
    <row r="11" spans="2:24" ht="15" customHeight="1" x14ac:dyDescent="0.15">
      <c r="B11" s="24"/>
      <c r="C11" s="89"/>
      <c r="D11" s="25">
        <v>100</v>
      </c>
      <c r="E11" s="26">
        <v>0.2</v>
      </c>
      <c r="F11" s="27">
        <v>0.3</v>
      </c>
      <c r="G11" s="27">
        <v>0.3</v>
      </c>
      <c r="H11" s="27">
        <v>1.1000000000000001</v>
      </c>
      <c r="I11" s="27">
        <v>4.0999999999999996</v>
      </c>
      <c r="J11" s="27">
        <v>76</v>
      </c>
      <c r="K11" s="27">
        <v>18.100000000000001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32</v>
      </c>
      <c r="F12" s="16">
        <v>41</v>
      </c>
      <c r="G12" s="16">
        <v>53</v>
      </c>
      <c r="H12" s="16">
        <v>257</v>
      </c>
      <c r="I12" s="16">
        <v>629</v>
      </c>
      <c r="J12" s="16">
        <v>7924</v>
      </c>
      <c r="K12" s="16">
        <v>1906</v>
      </c>
    </row>
    <row r="13" spans="2:24" ht="15" customHeight="1" x14ac:dyDescent="0.15">
      <c r="B13" s="28"/>
      <c r="C13" s="91"/>
      <c r="D13" s="17">
        <v>100</v>
      </c>
      <c r="E13" s="18">
        <v>0.3</v>
      </c>
      <c r="F13" s="19">
        <v>0.4</v>
      </c>
      <c r="G13" s="19">
        <v>0.5</v>
      </c>
      <c r="H13" s="19">
        <v>2.4</v>
      </c>
      <c r="I13" s="19">
        <v>5.8</v>
      </c>
      <c r="J13" s="19">
        <v>73.099999999999994</v>
      </c>
      <c r="K13" s="19">
        <v>17.600000000000001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0</v>
      </c>
      <c r="G14" s="23">
        <v>0</v>
      </c>
      <c r="H14" s="23">
        <v>0</v>
      </c>
      <c r="I14" s="23">
        <v>7</v>
      </c>
      <c r="J14" s="23">
        <v>275</v>
      </c>
      <c r="K14" s="23">
        <v>71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</v>
      </c>
      <c r="G15" s="27">
        <v>0</v>
      </c>
      <c r="H15" s="27">
        <v>0</v>
      </c>
      <c r="I15" s="27">
        <v>2</v>
      </c>
      <c r="J15" s="27">
        <v>77.900000000000006</v>
      </c>
      <c r="K15" s="27">
        <v>20.100000000000001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0</v>
      </c>
      <c r="F16" s="31">
        <v>2</v>
      </c>
      <c r="G16" s="31">
        <v>1</v>
      </c>
      <c r="H16" s="31">
        <v>5</v>
      </c>
      <c r="I16" s="31">
        <v>6</v>
      </c>
      <c r="J16" s="31">
        <v>490</v>
      </c>
      <c r="K16" s="31">
        <v>116</v>
      </c>
    </row>
    <row r="17" spans="2:11" ht="15" customHeight="1" x14ac:dyDescent="0.15">
      <c r="B17" s="24"/>
      <c r="C17" s="84"/>
      <c r="D17" s="25">
        <v>100</v>
      </c>
      <c r="E17" s="26">
        <v>0</v>
      </c>
      <c r="F17" s="27">
        <v>0.3</v>
      </c>
      <c r="G17" s="27">
        <v>0.2</v>
      </c>
      <c r="H17" s="27">
        <v>0.8</v>
      </c>
      <c r="I17" s="27">
        <v>1</v>
      </c>
      <c r="J17" s="27">
        <v>79</v>
      </c>
      <c r="K17" s="27">
        <v>18.7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0</v>
      </c>
      <c r="F18" s="16">
        <v>2</v>
      </c>
      <c r="G18" s="16">
        <v>4</v>
      </c>
      <c r="H18" s="16">
        <v>6</v>
      </c>
      <c r="I18" s="16">
        <v>17</v>
      </c>
      <c r="J18" s="16">
        <v>717</v>
      </c>
      <c r="K18" s="16">
        <v>176</v>
      </c>
    </row>
    <row r="19" spans="2:11" ht="15" customHeight="1" x14ac:dyDescent="0.15">
      <c r="B19" s="24"/>
      <c r="C19" s="84"/>
      <c r="D19" s="25">
        <v>100</v>
      </c>
      <c r="E19" s="26">
        <v>0</v>
      </c>
      <c r="F19" s="27">
        <v>0.2</v>
      </c>
      <c r="G19" s="27">
        <v>0.4</v>
      </c>
      <c r="H19" s="27">
        <v>0.7</v>
      </c>
      <c r="I19" s="27">
        <v>1.8</v>
      </c>
      <c r="J19" s="27">
        <v>77.8</v>
      </c>
      <c r="K19" s="27">
        <v>19.100000000000001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4</v>
      </c>
      <c r="F20" s="16">
        <v>6</v>
      </c>
      <c r="G20" s="16">
        <v>4</v>
      </c>
      <c r="H20" s="16">
        <v>22</v>
      </c>
      <c r="I20" s="16">
        <v>76</v>
      </c>
      <c r="J20" s="16">
        <v>1178</v>
      </c>
      <c r="K20" s="16">
        <v>326</v>
      </c>
    </row>
    <row r="21" spans="2:11" ht="15" customHeight="1" x14ac:dyDescent="0.15">
      <c r="B21" s="24"/>
      <c r="C21" s="84"/>
      <c r="D21" s="25">
        <v>100</v>
      </c>
      <c r="E21" s="26">
        <v>0.2</v>
      </c>
      <c r="F21" s="27">
        <v>0.4</v>
      </c>
      <c r="G21" s="27">
        <v>0.2</v>
      </c>
      <c r="H21" s="27">
        <v>1.4</v>
      </c>
      <c r="I21" s="27">
        <v>4.7</v>
      </c>
      <c r="J21" s="27">
        <v>72.900000000000006</v>
      </c>
      <c r="K21" s="27">
        <v>20.2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12</v>
      </c>
      <c r="F22" s="16">
        <v>16</v>
      </c>
      <c r="G22" s="16">
        <v>16</v>
      </c>
      <c r="H22" s="16">
        <v>71</v>
      </c>
      <c r="I22" s="16">
        <v>192</v>
      </c>
      <c r="J22" s="16">
        <v>2221</v>
      </c>
      <c r="K22" s="16">
        <v>612</v>
      </c>
    </row>
    <row r="23" spans="2:11" ht="15" customHeight="1" x14ac:dyDescent="0.15">
      <c r="B23" s="24"/>
      <c r="C23" s="84"/>
      <c r="D23" s="25">
        <v>100</v>
      </c>
      <c r="E23" s="26">
        <v>0.4</v>
      </c>
      <c r="F23" s="27">
        <v>0.5</v>
      </c>
      <c r="G23" s="27">
        <v>0.5</v>
      </c>
      <c r="H23" s="27">
        <v>2.2999999999999998</v>
      </c>
      <c r="I23" s="27">
        <v>6.1</v>
      </c>
      <c r="J23" s="27">
        <v>70.7</v>
      </c>
      <c r="K23" s="27">
        <v>19.5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17</v>
      </c>
      <c r="F24" s="16">
        <v>18</v>
      </c>
      <c r="G24" s="16">
        <v>27</v>
      </c>
      <c r="H24" s="16">
        <v>120</v>
      </c>
      <c r="I24" s="16">
        <v>325</v>
      </c>
      <c r="J24" s="16">
        <v>3243</v>
      </c>
      <c r="K24" s="16">
        <v>756</v>
      </c>
    </row>
    <row r="25" spans="2:11" ht="15" customHeight="1" x14ac:dyDescent="0.15">
      <c r="B25" s="24"/>
      <c r="C25" s="84"/>
      <c r="D25" s="25">
        <v>100</v>
      </c>
      <c r="E25" s="26">
        <v>0.4</v>
      </c>
      <c r="F25" s="27">
        <v>0.4</v>
      </c>
      <c r="G25" s="27">
        <v>0.6</v>
      </c>
      <c r="H25" s="27">
        <v>2.7</v>
      </c>
      <c r="I25" s="27">
        <v>7.2</v>
      </c>
      <c r="J25" s="27">
        <v>72</v>
      </c>
      <c r="K25" s="27">
        <v>16.8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11</v>
      </c>
      <c r="F26" s="16">
        <v>10</v>
      </c>
      <c r="G26" s="16">
        <v>15</v>
      </c>
      <c r="H26" s="16">
        <v>80</v>
      </c>
      <c r="I26" s="16">
        <v>192</v>
      </c>
      <c r="J26" s="16">
        <v>3405</v>
      </c>
      <c r="K26" s="16">
        <v>725</v>
      </c>
    </row>
    <row r="27" spans="2:11" ht="15" customHeight="1" x14ac:dyDescent="0.15">
      <c r="B27" s="28"/>
      <c r="C27" s="85"/>
      <c r="D27" s="17">
        <v>100</v>
      </c>
      <c r="E27" s="18">
        <v>0.2</v>
      </c>
      <c r="F27" s="19">
        <v>0.2</v>
      </c>
      <c r="G27" s="19">
        <v>0.3</v>
      </c>
      <c r="H27" s="19">
        <v>1.8</v>
      </c>
      <c r="I27" s="19">
        <v>4.3</v>
      </c>
      <c r="J27" s="19">
        <v>76.7</v>
      </c>
      <c r="K27" s="19">
        <v>16.3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18</v>
      </c>
      <c r="F28" s="16">
        <v>25</v>
      </c>
      <c r="G28" s="16">
        <v>35</v>
      </c>
      <c r="H28" s="16">
        <v>165</v>
      </c>
      <c r="I28" s="16">
        <v>396</v>
      </c>
      <c r="J28" s="16">
        <v>4073</v>
      </c>
      <c r="K28" s="16">
        <v>954</v>
      </c>
    </row>
    <row r="29" spans="2:11" ht="15" customHeight="1" x14ac:dyDescent="0.15">
      <c r="B29" s="24"/>
      <c r="C29" s="84"/>
      <c r="D29" s="25">
        <v>100</v>
      </c>
      <c r="E29" s="26">
        <v>0.3</v>
      </c>
      <c r="F29" s="27">
        <v>0.4</v>
      </c>
      <c r="G29" s="27">
        <v>0.6</v>
      </c>
      <c r="H29" s="27">
        <v>2.9</v>
      </c>
      <c r="I29" s="27">
        <v>7</v>
      </c>
      <c r="J29" s="27">
        <v>71.900000000000006</v>
      </c>
      <c r="K29" s="27">
        <v>16.8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12</v>
      </c>
      <c r="F30" s="16">
        <v>11</v>
      </c>
      <c r="G30" s="16">
        <v>13</v>
      </c>
      <c r="H30" s="16">
        <v>60</v>
      </c>
      <c r="I30" s="16">
        <v>199</v>
      </c>
      <c r="J30" s="16">
        <v>2882</v>
      </c>
      <c r="K30" s="16">
        <v>747</v>
      </c>
    </row>
    <row r="31" spans="2:11" ht="15" customHeight="1" x14ac:dyDescent="0.15">
      <c r="B31" s="24"/>
      <c r="C31" s="84"/>
      <c r="D31" s="25">
        <v>100</v>
      </c>
      <c r="E31" s="26">
        <v>0.3</v>
      </c>
      <c r="F31" s="27">
        <v>0.3</v>
      </c>
      <c r="G31" s="27">
        <v>0.3</v>
      </c>
      <c r="H31" s="27">
        <v>1.5</v>
      </c>
      <c r="I31" s="27">
        <v>5.0999999999999996</v>
      </c>
      <c r="J31" s="27">
        <v>73.400000000000006</v>
      </c>
      <c r="K31" s="27">
        <v>19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1</v>
      </c>
      <c r="F32" s="31">
        <v>2</v>
      </c>
      <c r="G32" s="31">
        <v>1</v>
      </c>
      <c r="H32" s="31">
        <v>4</v>
      </c>
      <c r="I32" s="31">
        <v>7</v>
      </c>
      <c r="J32" s="31">
        <v>215</v>
      </c>
      <c r="K32" s="31">
        <v>76</v>
      </c>
    </row>
    <row r="33" spans="2:11" ht="15" customHeight="1" x14ac:dyDescent="0.15">
      <c r="B33" s="24"/>
      <c r="C33" s="84"/>
      <c r="D33" s="25">
        <v>100</v>
      </c>
      <c r="E33" s="26">
        <v>0.3</v>
      </c>
      <c r="F33" s="27">
        <v>0.7</v>
      </c>
      <c r="G33" s="27">
        <v>0.3</v>
      </c>
      <c r="H33" s="27">
        <v>1.3</v>
      </c>
      <c r="I33" s="27">
        <v>2.2999999999999998</v>
      </c>
      <c r="J33" s="27">
        <v>70.3</v>
      </c>
      <c r="K33" s="27">
        <v>24.8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5</v>
      </c>
      <c r="F34" s="16">
        <v>9</v>
      </c>
      <c r="G34" s="16">
        <v>8</v>
      </c>
      <c r="H34" s="16">
        <v>43</v>
      </c>
      <c r="I34" s="16">
        <v>138</v>
      </c>
      <c r="J34" s="16">
        <v>2473</v>
      </c>
      <c r="K34" s="16">
        <v>366</v>
      </c>
    </row>
    <row r="35" spans="2:11" ht="15" customHeight="1" x14ac:dyDescent="0.15">
      <c r="B35" s="24"/>
      <c r="C35" s="84"/>
      <c r="D35" s="25">
        <v>100</v>
      </c>
      <c r="E35" s="26">
        <v>0.2</v>
      </c>
      <c r="F35" s="27">
        <v>0.3</v>
      </c>
      <c r="G35" s="27">
        <v>0.3</v>
      </c>
      <c r="H35" s="27">
        <v>1.4</v>
      </c>
      <c r="I35" s="27">
        <v>4.5</v>
      </c>
      <c r="J35" s="27">
        <v>81.3</v>
      </c>
      <c r="K35" s="27">
        <v>12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4</v>
      </c>
      <c r="F36" s="16">
        <v>7</v>
      </c>
      <c r="G36" s="16">
        <v>8</v>
      </c>
      <c r="H36" s="16">
        <v>30</v>
      </c>
      <c r="I36" s="16">
        <v>85</v>
      </c>
      <c r="J36" s="16">
        <v>1941</v>
      </c>
      <c r="K36" s="16">
        <v>334</v>
      </c>
    </row>
    <row r="37" spans="2:11" ht="15" customHeight="1" x14ac:dyDescent="0.15">
      <c r="B37" s="33"/>
      <c r="C37" s="82"/>
      <c r="D37" s="34">
        <v>100</v>
      </c>
      <c r="E37" s="35">
        <v>0.2</v>
      </c>
      <c r="F37" s="36">
        <v>0.3</v>
      </c>
      <c r="G37" s="36">
        <v>0.3</v>
      </c>
      <c r="H37" s="36">
        <v>1.2</v>
      </c>
      <c r="I37" s="36">
        <v>3.5</v>
      </c>
      <c r="J37" s="36">
        <v>80.599999999999994</v>
      </c>
      <c r="K37" s="36">
        <v>13.9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14</v>
      </c>
      <c r="F38" s="23">
        <v>6</v>
      </c>
      <c r="G38" s="23">
        <v>18</v>
      </c>
      <c r="H38" s="23">
        <v>57</v>
      </c>
      <c r="I38" s="23">
        <v>129</v>
      </c>
      <c r="J38" s="23">
        <v>710</v>
      </c>
      <c r="K38" s="23">
        <v>324</v>
      </c>
    </row>
    <row r="39" spans="2:11" ht="15" customHeight="1" x14ac:dyDescent="0.15">
      <c r="B39" s="24"/>
      <c r="C39" s="89"/>
      <c r="D39" s="25">
        <v>100</v>
      </c>
      <c r="E39" s="26">
        <v>1.1000000000000001</v>
      </c>
      <c r="F39" s="27">
        <v>0.5</v>
      </c>
      <c r="G39" s="27">
        <v>1.4</v>
      </c>
      <c r="H39" s="27">
        <v>4.5</v>
      </c>
      <c r="I39" s="27">
        <v>10.3</v>
      </c>
      <c r="J39" s="27">
        <v>56.4</v>
      </c>
      <c r="K39" s="27">
        <v>25.8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5</v>
      </c>
      <c r="F40" s="16">
        <v>17</v>
      </c>
      <c r="G40" s="16">
        <v>6</v>
      </c>
      <c r="H40" s="16">
        <v>46</v>
      </c>
      <c r="I40" s="16">
        <v>78</v>
      </c>
      <c r="J40" s="16">
        <v>816</v>
      </c>
      <c r="K40" s="16">
        <v>391</v>
      </c>
    </row>
    <row r="41" spans="2:11" ht="15" customHeight="1" x14ac:dyDescent="0.15">
      <c r="B41" s="24"/>
      <c r="C41" s="89"/>
      <c r="D41" s="25">
        <v>100</v>
      </c>
      <c r="E41" s="26">
        <v>0.4</v>
      </c>
      <c r="F41" s="27">
        <v>1.3</v>
      </c>
      <c r="G41" s="27">
        <v>0.4</v>
      </c>
      <c r="H41" s="27">
        <v>3.4</v>
      </c>
      <c r="I41" s="27">
        <v>5.7</v>
      </c>
      <c r="J41" s="27">
        <v>60</v>
      </c>
      <c r="K41" s="27">
        <v>28.8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21</v>
      </c>
      <c r="F42" s="16">
        <v>29</v>
      </c>
      <c r="G42" s="16">
        <v>41</v>
      </c>
      <c r="H42" s="16">
        <v>201</v>
      </c>
      <c r="I42" s="16">
        <v>610</v>
      </c>
      <c r="J42" s="16">
        <v>10049</v>
      </c>
      <c r="K42" s="16">
        <v>1685</v>
      </c>
    </row>
    <row r="43" spans="2:11" ht="15" customHeight="1" x14ac:dyDescent="0.15">
      <c r="B43" s="28"/>
      <c r="C43" s="91"/>
      <c r="D43" s="17">
        <v>100</v>
      </c>
      <c r="E43" s="18">
        <v>0.2</v>
      </c>
      <c r="F43" s="19">
        <v>0.2</v>
      </c>
      <c r="G43" s="19">
        <v>0.3</v>
      </c>
      <c r="H43" s="19">
        <v>1.6</v>
      </c>
      <c r="I43" s="19">
        <v>4.8</v>
      </c>
      <c r="J43" s="19">
        <v>79.5</v>
      </c>
      <c r="K43" s="19">
        <v>13.3</v>
      </c>
    </row>
    <row r="44" spans="2:11" ht="15" customHeight="1" x14ac:dyDescent="0.15">
      <c r="B44" s="20" t="s">
        <v>70</v>
      </c>
      <c r="C44" s="88" t="s">
        <v>467</v>
      </c>
      <c r="D44" s="21">
        <v>567</v>
      </c>
      <c r="E44" s="22">
        <v>3</v>
      </c>
      <c r="F44" s="23">
        <v>0</v>
      </c>
      <c r="G44" s="23">
        <v>4</v>
      </c>
      <c r="H44" s="23">
        <v>16</v>
      </c>
      <c r="I44" s="23">
        <v>40</v>
      </c>
      <c r="J44" s="23">
        <v>412</v>
      </c>
      <c r="K44" s="23">
        <v>92</v>
      </c>
    </row>
    <row r="45" spans="2:11" ht="15" customHeight="1" x14ac:dyDescent="0.15">
      <c r="B45" s="24"/>
      <c r="C45" s="89"/>
      <c r="D45" s="25">
        <v>100</v>
      </c>
      <c r="E45" s="26">
        <v>0.5</v>
      </c>
      <c r="F45" s="27">
        <v>0</v>
      </c>
      <c r="G45" s="27">
        <v>0.7</v>
      </c>
      <c r="H45" s="27">
        <v>2.8</v>
      </c>
      <c r="I45" s="27">
        <v>7.1</v>
      </c>
      <c r="J45" s="27">
        <v>72.7</v>
      </c>
      <c r="K45" s="27">
        <v>16.2</v>
      </c>
    </row>
    <row r="46" spans="2:11" ht="15" customHeight="1" x14ac:dyDescent="0.15">
      <c r="B46" s="24"/>
      <c r="C46" s="86" t="s">
        <v>508</v>
      </c>
      <c r="D46" s="14">
        <v>8280</v>
      </c>
      <c r="E46" s="15">
        <v>25</v>
      </c>
      <c r="F46" s="16">
        <v>33</v>
      </c>
      <c r="G46" s="16">
        <v>42</v>
      </c>
      <c r="H46" s="16">
        <v>185</v>
      </c>
      <c r="I46" s="16">
        <v>537</v>
      </c>
      <c r="J46" s="16">
        <v>6189</v>
      </c>
      <c r="K46" s="16">
        <v>1269</v>
      </c>
    </row>
    <row r="47" spans="2:11" ht="15" customHeight="1" x14ac:dyDescent="0.15">
      <c r="B47" s="24"/>
      <c r="C47" s="89"/>
      <c r="D47" s="25">
        <v>100</v>
      </c>
      <c r="E47" s="26">
        <v>0.3</v>
      </c>
      <c r="F47" s="27">
        <v>0.4</v>
      </c>
      <c r="G47" s="27">
        <v>0.5</v>
      </c>
      <c r="H47" s="27">
        <v>2.2000000000000002</v>
      </c>
      <c r="I47" s="27">
        <v>6.5</v>
      </c>
      <c r="J47" s="27">
        <v>74.7</v>
      </c>
      <c r="K47" s="27">
        <v>15.3</v>
      </c>
    </row>
    <row r="48" spans="2:11" ht="15" customHeight="1" x14ac:dyDescent="0.15">
      <c r="B48" s="24"/>
      <c r="C48" s="86" t="s">
        <v>428</v>
      </c>
      <c r="D48" s="14">
        <v>4863</v>
      </c>
      <c r="E48" s="15">
        <v>13</v>
      </c>
      <c r="F48" s="16">
        <v>16</v>
      </c>
      <c r="G48" s="16">
        <v>15</v>
      </c>
      <c r="H48" s="16">
        <v>90</v>
      </c>
      <c r="I48" s="16">
        <v>210</v>
      </c>
      <c r="J48" s="16">
        <v>3733</v>
      </c>
      <c r="K48" s="16">
        <v>786</v>
      </c>
    </row>
    <row r="49" spans="2:11" ht="15" customHeight="1" x14ac:dyDescent="0.15">
      <c r="B49" s="24"/>
      <c r="C49" s="89"/>
      <c r="D49" s="25">
        <v>100</v>
      </c>
      <c r="E49" s="26">
        <v>0.3</v>
      </c>
      <c r="F49" s="27">
        <v>0.3</v>
      </c>
      <c r="G49" s="27">
        <v>0.3</v>
      </c>
      <c r="H49" s="27">
        <v>1.9</v>
      </c>
      <c r="I49" s="27">
        <v>4.3</v>
      </c>
      <c r="J49" s="27">
        <v>76.8</v>
      </c>
      <c r="K49" s="27">
        <v>16.2</v>
      </c>
    </row>
    <row r="50" spans="2:11" ht="15" customHeight="1" x14ac:dyDescent="0.15">
      <c r="B50" s="24"/>
      <c r="C50" s="86" t="s">
        <v>429</v>
      </c>
      <c r="D50" s="14">
        <v>1583</v>
      </c>
      <c r="E50" s="15">
        <v>2</v>
      </c>
      <c r="F50" s="16">
        <v>5</v>
      </c>
      <c r="G50" s="16">
        <v>4</v>
      </c>
      <c r="H50" s="16">
        <v>16</v>
      </c>
      <c r="I50" s="16">
        <v>40</v>
      </c>
      <c r="J50" s="16">
        <v>1260</v>
      </c>
      <c r="K50" s="16">
        <v>256</v>
      </c>
    </row>
    <row r="51" spans="2:11" ht="15" customHeight="1" x14ac:dyDescent="0.15">
      <c r="B51" s="28"/>
      <c r="C51" s="91"/>
      <c r="D51" s="17">
        <v>100</v>
      </c>
      <c r="E51" s="18">
        <v>0.1</v>
      </c>
      <c r="F51" s="19">
        <v>0.3</v>
      </c>
      <c r="G51" s="19">
        <v>0.3</v>
      </c>
      <c r="H51" s="19">
        <v>1</v>
      </c>
      <c r="I51" s="19">
        <v>2.5</v>
      </c>
      <c r="J51" s="19">
        <v>79.599999999999994</v>
      </c>
      <c r="K51" s="19">
        <v>16.2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11</v>
      </c>
      <c r="F52" s="23">
        <v>12</v>
      </c>
      <c r="G52" s="23">
        <v>6</v>
      </c>
      <c r="H52" s="23">
        <v>50</v>
      </c>
      <c r="I52" s="23">
        <v>166</v>
      </c>
      <c r="J52" s="23">
        <v>1975</v>
      </c>
      <c r="K52" s="23">
        <v>761</v>
      </c>
    </row>
    <row r="53" spans="2:11" ht="15" customHeight="1" x14ac:dyDescent="0.15">
      <c r="B53" s="24"/>
      <c r="C53" s="84"/>
      <c r="D53" s="25">
        <v>100</v>
      </c>
      <c r="E53" s="26">
        <v>0.4</v>
      </c>
      <c r="F53" s="27">
        <v>0.4</v>
      </c>
      <c r="G53" s="27">
        <v>0.2</v>
      </c>
      <c r="H53" s="27">
        <v>1.7</v>
      </c>
      <c r="I53" s="27">
        <v>5.6</v>
      </c>
      <c r="J53" s="27">
        <v>66.3</v>
      </c>
      <c r="K53" s="27">
        <v>25.5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3</v>
      </c>
      <c r="F54" s="31">
        <v>6</v>
      </c>
      <c r="G54" s="31">
        <v>6</v>
      </c>
      <c r="H54" s="31">
        <v>38</v>
      </c>
      <c r="I54" s="31">
        <v>155</v>
      </c>
      <c r="J54" s="31">
        <v>1568</v>
      </c>
      <c r="K54" s="31">
        <v>170</v>
      </c>
    </row>
    <row r="55" spans="2:11" ht="15" customHeight="1" x14ac:dyDescent="0.15">
      <c r="B55" s="24"/>
      <c r="C55" s="84"/>
      <c r="D55" s="25">
        <v>100</v>
      </c>
      <c r="E55" s="26">
        <v>0.2</v>
      </c>
      <c r="F55" s="27">
        <v>0.3</v>
      </c>
      <c r="G55" s="27">
        <v>0.3</v>
      </c>
      <c r="H55" s="27">
        <v>2</v>
      </c>
      <c r="I55" s="27">
        <v>8</v>
      </c>
      <c r="J55" s="27">
        <v>80.599999999999994</v>
      </c>
      <c r="K55" s="27">
        <v>8.6999999999999993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6</v>
      </c>
      <c r="F56" s="16">
        <v>3</v>
      </c>
      <c r="G56" s="16">
        <v>3</v>
      </c>
      <c r="H56" s="16">
        <v>16</v>
      </c>
      <c r="I56" s="16">
        <v>28</v>
      </c>
      <c r="J56" s="16">
        <v>596</v>
      </c>
      <c r="K56" s="16">
        <v>202</v>
      </c>
    </row>
    <row r="57" spans="2:11" ht="15" customHeight="1" x14ac:dyDescent="0.15">
      <c r="B57" s="24"/>
      <c r="C57" s="84"/>
      <c r="D57" s="25">
        <v>100</v>
      </c>
      <c r="E57" s="26">
        <v>0.7</v>
      </c>
      <c r="F57" s="27">
        <v>0.4</v>
      </c>
      <c r="G57" s="27">
        <v>0.4</v>
      </c>
      <c r="H57" s="27">
        <v>1.9</v>
      </c>
      <c r="I57" s="27">
        <v>3.3</v>
      </c>
      <c r="J57" s="27">
        <v>69.8</v>
      </c>
      <c r="K57" s="27">
        <v>23.7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6</v>
      </c>
      <c r="F58" s="16">
        <v>9</v>
      </c>
      <c r="G58" s="16">
        <v>5</v>
      </c>
      <c r="H58" s="16">
        <v>35</v>
      </c>
      <c r="I58" s="16">
        <v>93</v>
      </c>
      <c r="J58" s="16">
        <v>948</v>
      </c>
      <c r="K58" s="16">
        <v>215</v>
      </c>
    </row>
    <row r="59" spans="2:11" ht="15" customHeight="1" x14ac:dyDescent="0.15">
      <c r="B59" s="24"/>
      <c r="C59" s="84"/>
      <c r="D59" s="25">
        <v>100</v>
      </c>
      <c r="E59" s="26">
        <v>0.5</v>
      </c>
      <c r="F59" s="27">
        <v>0.7</v>
      </c>
      <c r="G59" s="27">
        <v>0.4</v>
      </c>
      <c r="H59" s="27">
        <v>2.7</v>
      </c>
      <c r="I59" s="27">
        <v>7.1</v>
      </c>
      <c r="J59" s="27">
        <v>72.3</v>
      </c>
      <c r="K59" s="27">
        <v>16.399999999999999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4</v>
      </c>
      <c r="F60" s="16">
        <v>8</v>
      </c>
      <c r="G60" s="16">
        <v>8</v>
      </c>
      <c r="H60" s="16">
        <v>18</v>
      </c>
      <c r="I60" s="16">
        <v>86</v>
      </c>
      <c r="J60" s="16">
        <v>1146</v>
      </c>
      <c r="K60" s="16">
        <v>513</v>
      </c>
    </row>
    <row r="61" spans="2:11" ht="15" customHeight="1" x14ac:dyDescent="0.15">
      <c r="B61" s="24"/>
      <c r="C61" s="84"/>
      <c r="D61" s="25">
        <v>100</v>
      </c>
      <c r="E61" s="26">
        <v>0.2</v>
      </c>
      <c r="F61" s="27">
        <v>0.4</v>
      </c>
      <c r="G61" s="27">
        <v>0.4</v>
      </c>
      <c r="H61" s="27">
        <v>1</v>
      </c>
      <c r="I61" s="27">
        <v>4.8</v>
      </c>
      <c r="J61" s="27">
        <v>64.3</v>
      </c>
      <c r="K61" s="27">
        <v>28.8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</v>
      </c>
      <c r="F62" s="16">
        <v>0</v>
      </c>
      <c r="G62" s="16">
        <v>5</v>
      </c>
      <c r="H62" s="16">
        <v>15</v>
      </c>
      <c r="I62" s="16">
        <v>32</v>
      </c>
      <c r="J62" s="16">
        <v>1019</v>
      </c>
      <c r="K62" s="16">
        <v>162</v>
      </c>
    </row>
    <row r="63" spans="2:11" ht="15" customHeight="1" x14ac:dyDescent="0.15">
      <c r="B63" s="24"/>
      <c r="C63" s="84"/>
      <c r="D63" s="25">
        <v>100</v>
      </c>
      <c r="E63" s="26">
        <v>0.1</v>
      </c>
      <c r="F63" s="27">
        <v>0</v>
      </c>
      <c r="G63" s="27">
        <v>0.4</v>
      </c>
      <c r="H63" s="27">
        <v>1.2</v>
      </c>
      <c r="I63" s="27">
        <v>2.6</v>
      </c>
      <c r="J63" s="27">
        <v>82.6</v>
      </c>
      <c r="K63" s="27">
        <v>13.1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6</v>
      </c>
      <c r="F64" s="16">
        <v>8</v>
      </c>
      <c r="G64" s="16">
        <v>7</v>
      </c>
      <c r="H64" s="16">
        <v>32</v>
      </c>
      <c r="I64" s="16">
        <v>79</v>
      </c>
      <c r="J64" s="16">
        <v>1784</v>
      </c>
      <c r="K64" s="16">
        <v>337</v>
      </c>
    </row>
    <row r="65" spans="2:11" ht="15" customHeight="1" x14ac:dyDescent="0.15">
      <c r="B65" s="24"/>
      <c r="C65" s="84"/>
      <c r="D65" s="25">
        <v>100</v>
      </c>
      <c r="E65" s="26">
        <v>0.3</v>
      </c>
      <c r="F65" s="27">
        <v>0.4</v>
      </c>
      <c r="G65" s="27">
        <v>0.3</v>
      </c>
      <c r="H65" s="27">
        <v>1.4</v>
      </c>
      <c r="I65" s="27">
        <v>3.5</v>
      </c>
      <c r="J65" s="27">
        <v>79.2</v>
      </c>
      <c r="K65" s="27">
        <v>15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4</v>
      </c>
      <c r="F66" s="16">
        <v>8</v>
      </c>
      <c r="G66" s="16">
        <v>14</v>
      </c>
      <c r="H66" s="16">
        <v>25</v>
      </c>
      <c r="I66" s="16">
        <v>61</v>
      </c>
      <c r="J66" s="16">
        <v>905</v>
      </c>
      <c r="K66" s="16">
        <v>192</v>
      </c>
    </row>
    <row r="67" spans="2:11" ht="15" customHeight="1" x14ac:dyDescent="0.15">
      <c r="B67" s="24"/>
      <c r="C67" s="84"/>
      <c r="D67" s="25">
        <v>100</v>
      </c>
      <c r="E67" s="26">
        <v>0.3</v>
      </c>
      <c r="F67" s="27">
        <v>0.7</v>
      </c>
      <c r="G67" s="27">
        <v>1.2</v>
      </c>
      <c r="H67" s="27">
        <v>2.1</v>
      </c>
      <c r="I67" s="27">
        <v>5</v>
      </c>
      <c r="J67" s="27">
        <v>74.900000000000006</v>
      </c>
      <c r="K67" s="27">
        <v>15.9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3</v>
      </c>
      <c r="F68" s="16">
        <v>1</v>
      </c>
      <c r="G68" s="16">
        <v>13</v>
      </c>
      <c r="H68" s="16">
        <v>81</v>
      </c>
      <c r="I68" s="16">
        <v>136</v>
      </c>
      <c r="J68" s="16">
        <v>1834</v>
      </c>
      <c r="K68" s="16">
        <v>283</v>
      </c>
    </row>
    <row r="69" spans="2:11" ht="15" customHeight="1" x14ac:dyDescent="0.15">
      <c r="B69" s="28"/>
      <c r="C69" s="85"/>
      <c r="D69" s="17">
        <v>100</v>
      </c>
      <c r="E69" s="18">
        <v>0.1</v>
      </c>
      <c r="F69" s="19">
        <v>0</v>
      </c>
      <c r="G69" s="19">
        <v>0.6</v>
      </c>
      <c r="H69" s="19">
        <v>3.4</v>
      </c>
      <c r="I69" s="19">
        <v>5.8</v>
      </c>
      <c r="J69" s="19">
        <v>78</v>
      </c>
      <c r="K69" s="19">
        <v>12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19</v>
      </c>
      <c r="F70" s="23">
        <v>16</v>
      </c>
      <c r="G70" s="23">
        <v>31</v>
      </c>
      <c r="H70" s="23">
        <v>105</v>
      </c>
      <c r="I70" s="23">
        <v>229</v>
      </c>
      <c r="J70" s="23">
        <v>1665</v>
      </c>
      <c r="K70" s="23">
        <v>685</v>
      </c>
    </row>
    <row r="71" spans="2:11" ht="15" customHeight="1" x14ac:dyDescent="0.15">
      <c r="B71" s="24"/>
      <c r="C71" s="89"/>
      <c r="D71" s="25">
        <v>100</v>
      </c>
      <c r="E71" s="26">
        <v>0.7</v>
      </c>
      <c r="F71" s="27">
        <v>0.6</v>
      </c>
      <c r="G71" s="27">
        <v>1.1000000000000001</v>
      </c>
      <c r="H71" s="27">
        <v>3.8</v>
      </c>
      <c r="I71" s="27">
        <v>8.3000000000000007</v>
      </c>
      <c r="J71" s="27">
        <v>60.5</v>
      </c>
      <c r="K71" s="27">
        <v>24.9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12</v>
      </c>
      <c r="F72" s="16">
        <v>13</v>
      </c>
      <c r="G72" s="16">
        <v>15</v>
      </c>
      <c r="H72" s="16">
        <v>89</v>
      </c>
      <c r="I72" s="16">
        <v>213</v>
      </c>
      <c r="J72" s="16">
        <v>2108</v>
      </c>
      <c r="K72" s="16">
        <v>550</v>
      </c>
    </row>
    <row r="73" spans="2:11" ht="15" customHeight="1" x14ac:dyDescent="0.15">
      <c r="B73" s="24"/>
      <c r="C73" s="89"/>
      <c r="D73" s="25">
        <v>100</v>
      </c>
      <c r="E73" s="26">
        <v>0.4</v>
      </c>
      <c r="F73" s="27">
        <v>0.4</v>
      </c>
      <c r="G73" s="27">
        <v>0.5</v>
      </c>
      <c r="H73" s="27">
        <v>3</v>
      </c>
      <c r="I73" s="27">
        <v>7.1</v>
      </c>
      <c r="J73" s="27">
        <v>70.3</v>
      </c>
      <c r="K73" s="27">
        <v>18.3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8</v>
      </c>
      <c r="F74" s="16">
        <v>15</v>
      </c>
      <c r="G74" s="16">
        <v>13</v>
      </c>
      <c r="H74" s="16">
        <v>62</v>
      </c>
      <c r="I74" s="16">
        <v>242</v>
      </c>
      <c r="J74" s="16">
        <v>2913</v>
      </c>
      <c r="K74" s="16">
        <v>588</v>
      </c>
    </row>
    <row r="75" spans="2:11" ht="15" customHeight="1" x14ac:dyDescent="0.15">
      <c r="B75" s="24"/>
      <c r="C75" s="89"/>
      <c r="D75" s="25">
        <v>100</v>
      </c>
      <c r="E75" s="26">
        <v>0.2</v>
      </c>
      <c r="F75" s="27">
        <v>0.4</v>
      </c>
      <c r="G75" s="27">
        <v>0.3</v>
      </c>
      <c r="H75" s="27">
        <v>1.6</v>
      </c>
      <c r="I75" s="27">
        <v>6.3</v>
      </c>
      <c r="J75" s="27">
        <v>75.8</v>
      </c>
      <c r="K75" s="27">
        <v>15.3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2</v>
      </c>
      <c r="F76" s="16">
        <v>7</v>
      </c>
      <c r="G76" s="16">
        <v>3</v>
      </c>
      <c r="H76" s="16">
        <v>31</v>
      </c>
      <c r="I76" s="16">
        <v>94</v>
      </c>
      <c r="J76" s="16">
        <v>2306</v>
      </c>
      <c r="K76" s="16">
        <v>374</v>
      </c>
    </row>
    <row r="77" spans="2:11" ht="15" customHeight="1" x14ac:dyDescent="0.15">
      <c r="B77" s="24"/>
      <c r="C77" s="89"/>
      <c r="D77" s="25">
        <v>100</v>
      </c>
      <c r="E77" s="26">
        <v>0.1</v>
      </c>
      <c r="F77" s="27">
        <v>0.2</v>
      </c>
      <c r="G77" s="27">
        <v>0.1</v>
      </c>
      <c r="H77" s="27">
        <v>1.1000000000000001</v>
      </c>
      <c r="I77" s="27">
        <v>3.3</v>
      </c>
      <c r="J77" s="27">
        <v>81.900000000000006</v>
      </c>
      <c r="K77" s="27">
        <v>13.3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1</v>
      </c>
      <c r="F78" s="16">
        <v>2</v>
      </c>
      <c r="G78" s="16">
        <v>3</v>
      </c>
      <c r="H78" s="16">
        <v>7</v>
      </c>
      <c r="I78" s="16">
        <v>30</v>
      </c>
      <c r="J78" s="16">
        <v>1326</v>
      </c>
      <c r="K78" s="16">
        <v>254</v>
      </c>
    </row>
    <row r="79" spans="2:11" ht="15" customHeight="1" x14ac:dyDescent="0.15">
      <c r="B79" s="24"/>
      <c r="C79" s="89"/>
      <c r="D79" s="25">
        <v>100</v>
      </c>
      <c r="E79" s="26">
        <v>0.1</v>
      </c>
      <c r="F79" s="27">
        <v>0.1</v>
      </c>
      <c r="G79" s="27">
        <v>0.2</v>
      </c>
      <c r="H79" s="27">
        <v>0.4</v>
      </c>
      <c r="I79" s="27">
        <v>1.8</v>
      </c>
      <c r="J79" s="27">
        <v>81.7</v>
      </c>
      <c r="K79" s="27">
        <v>15.7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0</v>
      </c>
      <c r="F80" s="16">
        <v>0</v>
      </c>
      <c r="G80" s="16">
        <v>1</v>
      </c>
      <c r="H80" s="16">
        <v>5</v>
      </c>
      <c r="I80" s="16">
        <v>5</v>
      </c>
      <c r="J80" s="16">
        <v>813</v>
      </c>
      <c r="K80" s="16">
        <v>184</v>
      </c>
    </row>
    <row r="81" spans="2:11" ht="15" customHeight="1" x14ac:dyDescent="0.15">
      <c r="B81" s="24"/>
      <c r="C81" s="89"/>
      <c r="D81" s="25">
        <v>100</v>
      </c>
      <c r="E81" s="26">
        <v>0</v>
      </c>
      <c r="F81" s="27">
        <v>0</v>
      </c>
      <c r="G81" s="27">
        <v>0.1</v>
      </c>
      <c r="H81" s="27">
        <v>0.5</v>
      </c>
      <c r="I81" s="27">
        <v>0.5</v>
      </c>
      <c r="J81" s="27">
        <v>80.7</v>
      </c>
      <c r="K81" s="27">
        <v>18.3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1</v>
      </c>
      <c r="H82" s="16">
        <v>2</v>
      </c>
      <c r="I82" s="16">
        <v>3</v>
      </c>
      <c r="J82" s="16">
        <v>475</v>
      </c>
      <c r="K82" s="16">
        <v>121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0.2</v>
      </c>
      <c r="H83" s="36">
        <v>0.3</v>
      </c>
      <c r="I83" s="36">
        <v>0.5</v>
      </c>
      <c r="J83" s="36">
        <v>78.900000000000006</v>
      </c>
      <c r="K83" s="36">
        <v>20.100000000000001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11</v>
      </c>
      <c r="F84" s="23">
        <v>10</v>
      </c>
      <c r="G84" s="23">
        <v>25</v>
      </c>
      <c r="H84" s="23">
        <v>111</v>
      </c>
      <c r="I84" s="23">
        <v>213</v>
      </c>
      <c r="J84" s="23">
        <v>2434</v>
      </c>
      <c r="K84" s="23">
        <v>623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0.3</v>
      </c>
      <c r="F85" s="27">
        <v>0.3</v>
      </c>
      <c r="G85" s="27">
        <v>0.7</v>
      </c>
      <c r="H85" s="27">
        <v>3.2</v>
      </c>
      <c r="I85" s="27">
        <v>6.2</v>
      </c>
      <c r="J85" s="27">
        <v>71</v>
      </c>
      <c r="K85" s="27">
        <v>18.2</v>
      </c>
    </row>
    <row r="86" spans="2:11" ht="15" customHeight="1" x14ac:dyDescent="0.15">
      <c r="B86" s="24" t="s">
        <v>431</v>
      </c>
      <c r="C86" s="82" t="s">
        <v>481</v>
      </c>
      <c r="D86" s="14">
        <v>3344</v>
      </c>
      <c r="E86" s="15">
        <v>13</v>
      </c>
      <c r="F86" s="16">
        <v>17</v>
      </c>
      <c r="G86" s="16">
        <v>15</v>
      </c>
      <c r="H86" s="16">
        <v>77</v>
      </c>
      <c r="I86" s="16">
        <v>220</v>
      </c>
      <c r="J86" s="16">
        <v>2432</v>
      </c>
      <c r="K86" s="16">
        <v>570</v>
      </c>
    </row>
    <row r="87" spans="2:11" ht="15" customHeight="1" x14ac:dyDescent="0.15">
      <c r="B87" s="24"/>
      <c r="C87" s="84"/>
      <c r="D87" s="25">
        <v>100</v>
      </c>
      <c r="E87" s="26">
        <v>0.4</v>
      </c>
      <c r="F87" s="27">
        <v>0.5</v>
      </c>
      <c r="G87" s="27">
        <v>0.4</v>
      </c>
      <c r="H87" s="27">
        <v>2.2999999999999998</v>
      </c>
      <c r="I87" s="27">
        <v>6.6</v>
      </c>
      <c r="J87" s="27">
        <v>72.7</v>
      </c>
      <c r="K87" s="27">
        <v>17</v>
      </c>
    </row>
    <row r="88" spans="2:11" ht="15" customHeight="1" x14ac:dyDescent="0.15">
      <c r="B88" s="24"/>
      <c r="C88" s="83" t="s">
        <v>454</v>
      </c>
      <c r="D88" s="29">
        <v>2063</v>
      </c>
      <c r="E88" s="30">
        <v>8</v>
      </c>
      <c r="F88" s="31">
        <v>7</v>
      </c>
      <c r="G88" s="31">
        <v>11</v>
      </c>
      <c r="H88" s="31">
        <v>35</v>
      </c>
      <c r="I88" s="31">
        <v>131</v>
      </c>
      <c r="J88" s="31">
        <v>1584</v>
      </c>
      <c r="K88" s="31">
        <v>287</v>
      </c>
    </row>
    <row r="89" spans="2:11" ht="15" customHeight="1" x14ac:dyDescent="0.15">
      <c r="B89" s="24"/>
      <c r="C89" s="84"/>
      <c r="D89" s="25">
        <v>100</v>
      </c>
      <c r="E89" s="26">
        <v>0.4</v>
      </c>
      <c r="F89" s="27">
        <v>0.3</v>
      </c>
      <c r="G89" s="27">
        <v>0.5</v>
      </c>
      <c r="H89" s="27">
        <v>1.7</v>
      </c>
      <c r="I89" s="27">
        <v>6.3</v>
      </c>
      <c r="J89" s="27">
        <v>76.8</v>
      </c>
      <c r="K89" s="27">
        <v>13.9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4</v>
      </c>
      <c r="F90" s="16">
        <v>7</v>
      </c>
      <c r="G90" s="16">
        <v>12</v>
      </c>
      <c r="H90" s="16">
        <v>44</v>
      </c>
      <c r="I90" s="16">
        <v>156</v>
      </c>
      <c r="J90" s="16">
        <v>2502</v>
      </c>
      <c r="K90" s="16">
        <v>476</v>
      </c>
    </row>
    <row r="91" spans="2:11" ht="15" customHeight="1" x14ac:dyDescent="0.15">
      <c r="B91" s="24"/>
      <c r="C91" s="84"/>
      <c r="D91" s="25">
        <v>100</v>
      </c>
      <c r="E91" s="26">
        <v>0.1</v>
      </c>
      <c r="F91" s="27">
        <v>0.2</v>
      </c>
      <c r="G91" s="27">
        <v>0.4</v>
      </c>
      <c r="H91" s="27">
        <v>1.4</v>
      </c>
      <c r="I91" s="27">
        <v>4.9000000000000004</v>
      </c>
      <c r="J91" s="27">
        <v>78.2</v>
      </c>
      <c r="K91" s="27">
        <v>14.9</v>
      </c>
    </row>
    <row r="92" spans="2:11" ht="15" customHeight="1" x14ac:dyDescent="0.15">
      <c r="B92" s="24"/>
      <c r="C92" s="82" t="s">
        <v>488</v>
      </c>
      <c r="D92" s="14">
        <v>1503</v>
      </c>
      <c r="E92" s="15">
        <v>1</v>
      </c>
      <c r="F92" s="16">
        <v>3</v>
      </c>
      <c r="G92" s="16">
        <v>0</v>
      </c>
      <c r="H92" s="16">
        <v>11</v>
      </c>
      <c r="I92" s="16">
        <v>43</v>
      </c>
      <c r="J92" s="16">
        <v>1239</v>
      </c>
      <c r="K92" s="16">
        <v>206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0.2</v>
      </c>
      <c r="G93" s="27">
        <v>0</v>
      </c>
      <c r="H93" s="27">
        <v>0.7</v>
      </c>
      <c r="I93" s="27">
        <v>2.9</v>
      </c>
      <c r="J93" s="27">
        <v>82.4</v>
      </c>
      <c r="K93" s="27">
        <v>13.7</v>
      </c>
    </row>
    <row r="94" spans="2:11" ht="15" customHeight="1" x14ac:dyDescent="0.15">
      <c r="B94" s="24"/>
      <c r="C94" s="82" t="s">
        <v>436</v>
      </c>
      <c r="D94" s="14">
        <v>330</v>
      </c>
      <c r="E94" s="15">
        <v>0</v>
      </c>
      <c r="F94" s="16">
        <v>1</v>
      </c>
      <c r="G94" s="16">
        <v>1</v>
      </c>
      <c r="H94" s="16">
        <v>3</v>
      </c>
      <c r="I94" s="16">
        <v>10</v>
      </c>
      <c r="J94" s="16">
        <v>272</v>
      </c>
      <c r="K94" s="16">
        <v>43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0.3</v>
      </c>
      <c r="G95" s="36">
        <v>0.3</v>
      </c>
      <c r="H95" s="36">
        <v>0.9</v>
      </c>
      <c r="I95" s="36">
        <v>3</v>
      </c>
      <c r="J95" s="36">
        <v>82.4</v>
      </c>
      <c r="K95" s="36">
        <v>13</v>
      </c>
    </row>
    <row r="96" spans="2:11" ht="15" customHeight="1" x14ac:dyDescent="0.15">
      <c r="B96" s="24"/>
      <c r="C96" s="83" t="s">
        <v>490</v>
      </c>
      <c r="D96" s="29">
        <v>359</v>
      </c>
      <c r="E96" s="30">
        <v>0</v>
      </c>
      <c r="F96" s="31">
        <v>0</v>
      </c>
      <c r="G96" s="31">
        <v>0</v>
      </c>
      <c r="H96" s="31">
        <v>4</v>
      </c>
      <c r="I96" s="31">
        <v>3</v>
      </c>
      <c r="J96" s="31">
        <v>300</v>
      </c>
      <c r="K96" s="31">
        <v>52</v>
      </c>
    </row>
    <row r="97" spans="2:11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</v>
      </c>
      <c r="H97" s="27">
        <v>1.1000000000000001</v>
      </c>
      <c r="I97" s="27">
        <v>0.8</v>
      </c>
      <c r="J97" s="27">
        <v>83.6</v>
      </c>
      <c r="K97" s="27">
        <v>14.5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0</v>
      </c>
      <c r="G98" s="16">
        <v>1</v>
      </c>
      <c r="H98" s="16">
        <v>0</v>
      </c>
      <c r="I98" s="16">
        <v>1</v>
      </c>
      <c r="J98" s="16">
        <v>36</v>
      </c>
      <c r="K98" s="16">
        <v>9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2.1</v>
      </c>
      <c r="H99" s="27">
        <v>0</v>
      </c>
      <c r="I99" s="27">
        <v>2.1</v>
      </c>
      <c r="J99" s="27">
        <v>76.599999999999994</v>
      </c>
      <c r="K99" s="27">
        <v>19.100000000000001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2</v>
      </c>
      <c r="I100" s="16">
        <v>8</v>
      </c>
      <c r="J100" s="16">
        <v>40</v>
      </c>
      <c r="K100" s="16">
        <v>2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3.8</v>
      </c>
      <c r="I101" s="19">
        <v>15.4</v>
      </c>
      <c r="J101" s="19">
        <v>76.900000000000006</v>
      </c>
      <c r="K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2913" priority="2022" rank="1"/>
  </conditionalFormatting>
  <conditionalFormatting sqref="E11:K11">
    <cfRule type="top10" dxfId="2912" priority="2023" rank="1"/>
  </conditionalFormatting>
  <conditionalFormatting sqref="E13:K13">
    <cfRule type="top10" dxfId="2911" priority="2024" rank="1"/>
  </conditionalFormatting>
  <conditionalFormatting sqref="E15:K15">
    <cfRule type="top10" dxfId="2910" priority="2025" rank="1"/>
  </conditionalFormatting>
  <conditionalFormatting sqref="E17:K17">
    <cfRule type="top10" dxfId="2909" priority="2026" rank="1"/>
  </conditionalFormatting>
  <conditionalFormatting sqref="E19:K19">
    <cfRule type="top10" dxfId="2908" priority="2027" rank="1"/>
  </conditionalFormatting>
  <conditionalFormatting sqref="E21:K21">
    <cfRule type="top10" dxfId="2907" priority="2028" rank="1"/>
  </conditionalFormatting>
  <conditionalFormatting sqref="E23:K23">
    <cfRule type="top10" dxfId="2906" priority="2029" rank="1"/>
  </conditionalFormatting>
  <conditionalFormatting sqref="E25:K25">
    <cfRule type="top10" dxfId="2905" priority="2030" rank="1"/>
  </conditionalFormatting>
  <conditionalFormatting sqref="E27:K27">
    <cfRule type="top10" dxfId="2904" priority="2031" rank="1"/>
  </conditionalFormatting>
  <conditionalFormatting sqref="E29:K29">
    <cfRule type="top10" dxfId="2903" priority="2032" rank="1"/>
  </conditionalFormatting>
  <conditionalFormatting sqref="E31:K31">
    <cfRule type="top10" dxfId="2902" priority="2033" rank="1"/>
  </conditionalFormatting>
  <conditionalFormatting sqref="E33:K33">
    <cfRule type="top10" dxfId="2901" priority="2034" rank="1"/>
  </conditionalFormatting>
  <conditionalFormatting sqref="E35:K35">
    <cfRule type="top10" dxfId="2900" priority="2035" rank="1"/>
  </conditionalFormatting>
  <conditionalFormatting sqref="E37:K37">
    <cfRule type="top10" dxfId="2899" priority="2036" rank="1"/>
  </conditionalFormatting>
  <conditionalFormatting sqref="E39:K39">
    <cfRule type="top10" dxfId="2898" priority="2037" rank="1"/>
  </conditionalFormatting>
  <conditionalFormatting sqref="E41:K41">
    <cfRule type="top10" dxfId="2897" priority="2038" rank="1"/>
  </conditionalFormatting>
  <conditionalFormatting sqref="E43:K43">
    <cfRule type="top10" dxfId="2896" priority="2039" rank="1"/>
  </conditionalFormatting>
  <conditionalFormatting sqref="E45:K45">
    <cfRule type="top10" dxfId="2895" priority="2040" rank="1"/>
  </conditionalFormatting>
  <conditionalFormatting sqref="E47:K47">
    <cfRule type="top10" dxfId="2894" priority="2041" rank="1"/>
  </conditionalFormatting>
  <conditionalFormatting sqref="E49:K49">
    <cfRule type="top10" dxfId="2893" priority="2042" rank="1"/>
  </conditionalFormatting>
  <conditionalFormatting sqref="E51:K51">
    <cfRule type="top10" dxfId="2892" priority="2043" rank="1"/>
  </conditionalFormatting>
  <conditionalFormatting sqref="E53:K53">
    <cfRule type="top10" dxfId="2891" priority="2044" rank="1"/>
  </conditionalFormatting>
  <conditionalFormatting sqref="E55:K55">
    <cfRule type="top10" dxfId="2890" priority="2045" rank="1"/>
  </conditionalFormatting>
  <conditionalFormatting sqref="E57:K57">
    <cfRule type="top10" dxfId="2889" priority="2046" rank="1"/>
  </conditionalFormatting>
  <conditionalFormatting sqref="E59:K59">
    <cfRule type="top10" dxfId="2888" priority="2047" rank="1"/>
  </conditionalFormatting>
  <conditionalFormatting sqref="E61:K61">
    <cfRule type="top10" dxfId="2887" priority="2048" rank="1"/>
  </conditionalFormatting>
  <conditionalFormatting sqref="E63:K63">
    <cfRule type="top10" dxfId="2886" priority="2049" rank="1"/>
  </conditionalFormatting>
  <conditionalFormatting sqref="E65:K65">
    <cfRule type="top10" dxfId="2885" priority="2050" rank="1"/>
  </conditionalFormatting>
  <conditionalFormatting sqref="E67:K67">
    <cfRule type="top10" dxfId="2884" priority="2051" rank="1"/>
  </conditionalFormatting>
  <conditionalFormatting sqref="E69:K69">
    <cfRule type="top10" dxfId="2883" priority="2052" rank="1"/>
  </conditionalFormatting>
  <conditionalFormatting sqref="E71:K71">
    <cfRule type="top10" dxfId="2882" priority="2053" rank="1"/>
  </conditionalFormatting>
  <conditionalFormatting sqref="E73:K73">
    <cfRule type="top10" dxfId="2881" priority="2054" rank="1"/>
  </conditionalFormatting>
  <conditionalFormatting sqref="E75:K75">
    <cfRule type="top10" dxfId="2880" priority="2055" rank="1"/>
  </conditionalFormatting>
  <conditionalFormatting sqref="E77:K77">
    <cfRule type="top10" dxfId="2879" priority="2056" rank="1"/>
  </conditionalFormatting>
  <conditionalFormatting sqref="E79:K79">
    <cfRule type="top10" dxfId="2878" priority="2057" rank="1"/>
  </conditionalFormatting>
  <conditionalFormatting sqref="E81:K81">
    <cfRule type="top10" dxfId="2877" priority="2058" rank="1"/>
  </conditionalFormatting>
  <conditionalFormatting sqref="E83:K83">
    <cfRule type="top10" dxfId="2876" priority="2059" rank="1"/>
  </conditionalFormatting>
  <conditionalFormatting sqref="E85:K85">
    <cfRule type="top10" dxfId="2875" priority="2060" rank="1"/>
  </conditionalFormatting>
  <conditionalFormatting sqref="E87:K87">
    <cfRule type="top10" dxfId="2874" priority="2061" rank="1"/>
  </conditionalFormatting>
  <conditionalFormatting sqref="E89:K89">
    <cfRule type="top10" dxfId="2873" priority="2062" rank="1"/>
  </conditionalFormatting>
  <conditionalFormatting sqref="E91:K91">
    <cfRule type="top10" dxfId="2872" priority="2063" rank="1"/>
  </conditionalFormatting>
  <conditionalFormatting sqref="E93:K93">
    <cfRule type="top10" dxfId="2871" priority="2064" rank="1"/>
  </conditionalFormatting>
  <conditionalFormatting sqref="E95:K95">
    <cfRule type="top10" dxfId="2870" priority="2065" rank="1"/>
  </conditionalFormatting>
  <conditionalFormatting sqref="E97:K97">
    <cfRule type="top10" dxfId="2869" priority="2066" rank="1"/>
  </conditionalFormatting>
  <conditionalFormatting sqref="E99:K99">
    <cfRule type="top10" dxfId="2868" priority="2067" rank="1"/>
  </conditionalFormatting>
  <conditionalFormatting sqref="E101:K101">
    <cfRule type="top10" dxfId="2867" priority="206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25</v>
      </c>
      <c r="F8" s="16">
        <v>16</v>
      </c>
      <c r="G8" s="16">
        <v>31</v>
      </c>
      <c r="H8" s="16">
        <v>142</v>
      </c>
      <c r="I8" s="16">
        <v>1208</v>
      </c>
      <c r="J8" s="16">
        <v>11628</v>
      </c>
      <c r="K8" s="16">
        <v>2872</v>
      </c>
    </row>
    <row r="9" spans="2:24" ht="15" customHeight="1" x14ac:dyDescent="0.15">
      <c r="B9" s="93"/>
      <c r="C9" s="91"/>
      <c r="D9" s="17">
        <v>100</v>
      </c>
      <c r="E9" s="18">
        <v>0.2</v>
      </c>
      <c r="F9" s="19">
        <v>0.1</v>
      </c>
      <c r="G9" s="19">
        <v>0.2</v>
      </c>
      <c r="H9" s="19">
        <v>0.9</v>
      </c>
      <c r="I9" s="19">
        <v>7.6</v>
      </c>
      <c r="J9" s="19">
        <v>73</v>
      </c>
      <c r="K9" s="19">
        <v>18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</v>
      </c>
      <c r="F10" s="23">
        <v>3</v>
      </c>
      <c r="G10" s="23">
        <v>8</v>
      </c>
      <c r="H10" s="23">
        <v>34</v>
      </c>
      <c r="I10" s="23">
        <v>359</v>
      </c>
      <c r="J10" s="23">
        <v>3640</v>
      </c>
      <c r="K10" s="23">
        <v>894</v>
      </c>
    </row>
    <row r="11" spans="2:24" ht="15" customHeight="1" x14ac:dyDescent="0.15">
      <c r="B11" s="24"/>
      <c r="C11" s="89"/>
      <c r="D11" s="25">
        <v>100</v>
      </c>
      <c r="E11" s="26">
        <v>0.1</v>
      </c>
      <c r="F11" s="27">
        <v>0.1</v>
      </c>
      <c r="G11" s="27">
        <v>0.2</v>
      </c>
      <c r="H11" s="27">
        <v>0.7</v>
      </c>
      <c r="I11" s="27">
        <v>7.3</v>
      </c>
      <c r="J11" s="27">
        <v>73.599999999999994</v>
      </c>
      <c r="K11" s="27">
        <v>18.100000000000001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17</v>
      </c>
      <c r="F12" s="16">
        <v>13</v>
      </c>
      <c r="G12" s="16">
        <v>23</v>
      </c>
      <c r="H12" s="16">
        <v>108</v>
      </c>
      <c r="I12" s="16">
        <v>844</v>
      </c>
      <c r="J12" s="16">
        <v>7893</v>
      </c>
      <c r="K12" s="16">
        <v>1944</v>
      </c>
    </row>
    <row r="13" spans="2:24" ht="15" customHeight="1" x14ac:dyDescent="0.15">
      <c r="B13" s="28"/>
      <c r="C13" s="91"/>
      <c r="D13" s="17">
        <v>100</v>
      </c>
      <c r="E13" s="18">
        <v>0.2</v>
      </c>
      <c r="F13" s="19">
        <v>0.1</v>
      </c>
      <c r="G13" s="19">
        <v>0.2</v>
      </c>
      <c r="H13" s="19">
        <v>1</v>
      </c>
      <c r="I13" s="19">
        <v>7.8</v>
      </c>
      <c r="J13" s="19">
        <v>72.8</v>
      </c>
      <c r="K13" s="19">
        <v>17.899999999999999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0</v>
      </c>
      <c r="F14" s="23">
        <v>0</v>
      </c>
      <c r="G14" s="23">
        <v>0</v>
      </c>
      <c r="H14" s="23">
        <v>0</v>
      </c>
      <c r="I14" s="23">
        <v>15</v>
      </c>
      <c r="J14" s="23">
        <v>267</v>
      </c>
      <c r="K14" s="23">
        <v>71</v>
      </c>
    </row>
    <row r="15" spans="2:24" ht="15" customHeight="1" x14ac:dyDescent="0.15">
      <c r="B15" s="24"/>
      <c r="C15" s="84"/>
      <c r="D15" s="25">
        <v>100</v>
      </c>
      <c r="E15" s="26">
        <v>0</v>
      </c>
      <c r="F15" s="27">
        <v>0</v>
      </c>
      <c r="G15" s="27">
        <v>0</v>
      </c>
      <c r="H15" s="27">
        <v>0</v>
      </c>
      <c r="I15" s="27">
        <v>4.2</v>
      </c>
      <c r="J15" s="27">
        <v>75.599999999999994</v>
      </c>
      <c r="K15" s="27">
        <v>20.100000000000001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</v>
      </c>
      <c r="F16" s="31">
        <v>0</v>
      </c>
      <c r="G16" s="31">
        <v>2</v>
      </c>
      <c r="H16" s="31">
        <v>2</v>
      </c>
      <c r="I16" s="31">
        <v>27</v>
      </c>
      <c r="J16" s="31">
        <v>475</v>
      </c>
      <c r="K16" s="31">
        <v>113</v>
      </c>
    </row>
    <row r="17" spans="2:11" ht="15" customHeight="1" x14ac:dyDescent="0.15">
      <c r="B17" s="24"/>
      <c r="C17" s="84"/>
      <c r="D17" s="25">
        <v>100</v>
      </c>
      <c r="E17" s="26">
        <v>0.2</v>
      </c>
      <c r="F17" s="27">
        <v>0</v>
      </c>
      <c r="G17" s="27">
        <v>0.3</v>
      </c>
      <c r="H17" s="27">
        <v>0.3</v>
      </c>
      <c r="I17" s="27">
        <v>4.4000000000000004</v>
      </c>
      <c r="J17" s="27">
        <v>76.599999999999994</v>
      </c>
      <c r="K17" s="27">
        <v>18.2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0</v>
      </c>
      <c r="F18" s="16">
        <v>3</v>
      </c>
      <c r="G18" s="16">
        <v>1</v>
      </c>
      <c r="H18" s="16">
        <v>8</v>
      </c>
      <c r="I18" s="16">
        <v>64</v>
      </c>
      <c r="J18" s="16">
        <v>675</v>
      </c>
      <c r="K18" s="16">
        <v>171</v>
      </c>
    </row>
    <row r="19" spans="2:11" ht="15" customHeight="1" x14ac:dyDescent="0.15">
      <c r="B19" s="24"/>
      <c r="C19" s="84"/>
      <c r="D19" s="25">
        <v>100</v>
      </c>
      <c r="E19" s="26">
        <v>0</v>
      </c>
      <c r="F19" s="27">
        <v>0.3</v>
      </c>
      <c r="G19" s="27">
        <v>0.1</v>
      </c>
      <c r="H19" s="27">
        <v>0.9</v>
      </c>
      <c r="I19" s="27">
        <v>6.9</v>
      </c>
      <c r="J19" s="27">
        <v>73.2</v>
      </c>
      <c r="K19" s="27">
        <v>18.5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1</v>
      </c>
      <c r="F20" s="16">
        <v>1</v>
      </c>
      <c r="G20" s="16">
        <v>3</v>
      </c>
      <c r="H20" s="16">
        <v>24</v>
      </c>
      <c r="I20" s="16">
        <v>117</v>
      </c>
      <c r="J20" s="16">
        <v>1142</v>
      </c>
      <c r="K20" s="16">
        <v>328</v>
      </c>
    </row>
    <row r="21" spans="2:11" ht="15" customHeight="1" x14ac:dyDescent="0.15">
      <c r="B21" s="24"/>
      <c r="C21" s="84"/>
      <c r="D21" s="25">
        <v>100</v>
      </c>
      <c r="E21" s="26">
        <v>0.1</v>
      </c>
      <c r="F21" s="27">
        <v>0.1</v>
      </c>
      <c r="G21" s="27">
        <v>0.2</v>
      </c>
      <c r="H21" s="27">
        <v>1.5</v>
      </c>
      <c r="I21" s="27">
        <v>7.2</v>
      </c>
      <c r="J21" s="27">
        <v>70.7</v>
      </c>
      <c r="K21" s="27">
        <v>20.3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8</v>
      </c>
      <c r="F22" s="16">
        <v>4</v>
      </c>
      <c r="G22" s="16">
        <v>6</v>
      </c>
      <c r="H22" s="16">
        <v>42</v>
      </c>
      <c r="I22" s="16">
        <v>293</v>
      </c>
      <c r="J22" s="16">
        <v>2170</v>
      </c>
      <c r="K22" s="16">
        <v>617</v>
      </c>
    </row>
    <row r="23" spans="2:11" ht="15" customHeight="1" x14ac:dyDescent="0.15">
      <c r="B23" s="24"/>
      <c r="C23" s="84"/>
      <c r="D23" s="25">
        <v>100</v>
      </c>
      <c r="E23" s="26">
        <v>0.3</v>
      </c>
      <c r="F23" s="27">
        <v>0.1</v>
      </c>
      <c r="G23" s="27">
        <v>0.2</v>
      </c>
      <c r="H23" s="27">
        <v>1.3</v>
      </c>
      <c r="I23" s="27">
        <v>9.3000000000000007</v>
      </c>
      <c r="J23" s="27">
        <v>69.099999999999994</v>
      </c>
      <c r="K23" s="27">
        <v>19.600000000000001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9</v>
      </c>
      <c r="F24" s="16">
        <v>5</v>
      </c>
      <c r="G24" s="16">
        <v>14</v>
      </c>
      <c r="H24" s="16">
        <v>48</v>
      </c>
      <c r="I24" s="16">
        <v>440</v>
      </c>
      <c r="J24" s="16">
        <v>3220</v>
      </c>
      <c r="K24" s="16">
        <v>770</v>
      </c>
    </row>
    <row r="25" spans="2:11" ht="15" customHeight="1" x14ac:dyDescent="0.15">
      <c r="B25" s="24"/>
      <c r="C25" s="84"/>
      <c r="D25" s="25">
        <v>100</v>
      </c>
      <c r="E25" s="26">
        <v>0.2</v>
      </c>
      <c r="F25" s="27">
        <v>0.1</v>
      </c>
      <c r="G25" s="27">
        <v>0.3</v>
      </c>
      <c r="H25" s="27">
        <v>1.1000000000000001</v>
      </c>
      <c r="I25" s="27">
        <v>9.8000000000000007</v>
      </c>
      <c r="J25" s="27">
        <v>71.5</v>
      </c>
      <c r="K25" s="27">
        <v>17.100000000000001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5</v>
      </c>
      <c r="F26" s="16">
        <v>3</v>
      </c>
      <c r="G26" s="16">
        <v>5</v>
      </c>
      <c r="H26" s="16">
        <v>17</v>
      </c>
      <c r="I26" s="16">
        <v>220</v>
      </c>
      <c r="J26" s="16">
        <v>3438</v>
      </c>
      <c r="K26" s="16">
        <v>750</v>
      </c>
    </row>
    <row r="27" spans="2:11" ht="15" customHeight="1" x14ac:dyDescent="0.15">
      <c r="B27" s="28"/>
      <c r="C27" s="85"/>
      <c r="D27" s="17">
        <v>100</v>
      </c>
      <c r="E27" s="18">
        <v>0.1</v>
      </c>
      <c r="F27" s="19">
        <v>0.1</v>
      </c>
      <c r="G27" s="19">
        <v>0.1</v>
      </c>
      <c r="H27" s="19">
        <v>0.4</v>
      </c>
      <c r="I27" s="19">
        <v>5</v>
      </c>
      <c r="J27" s="19">
        <v>77.5</v>
      </c>
      <c r="K27" s="19">
        <v>16.899999999999999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11</v>
      </c>
      <c r="F28" s="16">
        <v>5</v>
      </c>
      <c r="G28" s="16">
        <v>14</v>
      </c>
      <c r="H28" s="16">
        <v>79</v>
      </c>
      <c r="I28" s="16">
        <v>611</v>
      </c>
      <c r="J28" s="16">
        <v>3982</v>
      </c>
      <c r="K28" s="16">
        <v>964</v>
      </c>
    </row>
    <row r="29" spans="2:11" ht="15" customHeight="1" x14ac:dyDescent="0.15">
      <c r="B29" s="24"/>
      <c r="C29" s="84"/>
      <c r="D29" s="25">
        <v>100</v>
      </c>
      <c r="E29" s="26">
        <v>0.2</v>
      </c>
      <c r="F29" s="27">
        <v>0.1</v>
      </c>
      <c r="G29" s="27">
        <v>0.2</v>
      </c>
      <c r="H29" s="27">
        <v>1.4</v>
      </c>
      <c r="I29" s="27">
        <v>10.8</v>
      </c>
      <c r="J29" s="27">
        <v>70.3</v>
      </c>
      <c r="K29" s="27">
        <v>17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6</v>
      </c>
      <c r="F30" s="16">
        <v>7</v>
      </c>
      <c r="G30" s="16">
        <v>11</v>
      </c>
      <c r="H30" s="16">
        <v>35</v>
      </c>
      <c r="I30" s="16">
        <v>320</v>
      </c>
      <c r="J30" s="16">
        <v>2802</v>
      </c>
      <c r="K30" s="16">
        <v>743</v>
      </c>
    </row>
    <row r="31" spans="2:11" ht="15" customHeight="1" x14ac:dyDescent="0.15">
      <c r="B31" s="24"/>
      <c r="C31" s="84"/>
      <c r="D31" s="25">
        <v>100</v>
      </c>
      <c r="E31" s="26">
        <v>0.2</v>
      </c>
      <c r="F31" s="27">
        <v>0.2</v>
      </c>
      <c r="G31" s="27">
        <v>0.3</v>
      </c>
      <c r="H31" s="27">
        <v>0.9</v>
      </c>
      <c r="I31" s="27">
        <v>8.1999999999999993</v>
      </c>
      <c r="J31" s="27">
        <v>71.400000000000006</v>
      </c>
      <c r="K31" s="27">
        <v>18.899999999999999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1</v>
      </c>
      <c r="F32" s="31">
        <v>1</v>
      </c>
      <c r="G32" s="31">
        <v>1</v>
      </c>
      <c r="H32" s="31">
        <v>2</v>
      </c>
      <c r="I32" s="31">
        <v>10</v>
      </c>
      <c r="J32" s="31">
        <v>214</v>
      </c>
      <c r="K32" s="31">
        <v>77</v>
      </c>
    </row>
    <row r="33" spans="2:11" ht="15" customHeight="1" x14ac:dyDescent="0.15">
      <c r="B33" s="24"/>
      <c r="C33" s="84"/>
      <c r="D33" s="25">
        <v>100</v>
      </c>
      <c r="E33" s="26">
        <v>0.3</v>
      </c>
      <c r="F33" s="27">
        <v>0.3</v>
      </c>
      <c r="G33" s="27">
        <v>0.3</v>
      </c>
      <c r="H33" s="27">
        <v>0.7</v>
      </c>
      <c r="I33" s="27">
        <v>3.3</v>
      </c>
      <c r="J33" s="27">
        <v>69.900000000000006</v>
      </c>
      <c r="K33" s="27">
        <v>25.2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2</v>
      </c>
      <c r="F34" s="16">
        <v>0</v>
      </c>
      <c r="G34" s="16">
        <v>3</v>
      </c>
      <c r="H34" s="16">
        <v>17</v>
      </c>
      <c r="I34" s="16">
        <v>154</v>
      </c>
      <c r="J34" s="16">
        <v>2487</v>
      </c>
      <c r="K34" s="16">
        <v>379</v>
      </c>
    </row>
    <row r="35" spans="2:11" ht="15" customHeight="1" x14ac:dyDescent="0.15">
      <c r="B35" s="24"/>
      <c r="C35" s="84"/>
      <c r="D35" s="25">
        <v>100</v>
      </c>
      <c r="E35" s="26">
        <v>0.1</v>
      </c>
      <c r="F35" s="27">
        <v>0</v>
      </c>
      <c r="G35" s="27">
        <v>0.1</v>
      </c>
      <c r="H35" s="27">
        <v>0.6</v>
      </c>
      <c r="I35" s="27">
        <v>5.0999999999999996</v>
      </c>
      <c r="J35" s="27">
        <v>81.8</v>
      </c>
      <c r="K35" s="27">
        <v>12.5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3</v>
      </c>
      <c r="F36" s="16">
        <v>2</v>
      </c>
      <c r="G36" s="16">
        <v>1</v>
      </c>
      <c r="H36" s="16">
        <v>8</v>
      </c>
      <c r="I36" s="16">
        <v>105</v>
      </c>
      <c r="J36" s="16">
        <v>1950</v>
      </c>
      <c r="K36" s="16">
        <v>340</v>
      </c>
    </row>
    <row r="37" spans="2:11" ht="15" customHeight="1" x14ac:dyDescent="0.15">
      <c r="B37" s="33"/>
      <c r="C37" s="82"/>
      <c r="D37" s="34">
        <v>100</v>
      </c>
      <c r="E37" s="35">
        <v>0.1</v>
      </c>
      <c r="F37" s="36">
        <v>0.1</v>
      </c>
      <c r="G37" s="36">
        <v>0</v>
      </c>
      <c r="H37" s="36">
        <v>0.3</v>
      </c>
      <c r="I37" s="36">
        <v>4.4000000000000004</v>
      </c>
      <c r="J37" s="36">
        <v>80.900000000000006</v>
      </c>
      <c r="K37" s="36">
        <v>14.1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6</v>
      </c>
      <c r="F38" s="23">
        <v>1</v>
      </c>
      <c r="G38" s="23">
        <v>7</v>
      </c>
      <c r="H38" s="23">
        <v>33</v>
      </c>
      <c r="I38" s="23">
        <v>211</v>
      </c>
      <c r="J38" s="23">
        <v>671</v>
      </c>
      <c r="K38" s="23">
        <v>329</v>
      </c>
    </row>
    <row r="39" spans="2:11" ht="15" customHeight="1" x14ac:dyDescent="0.15">
      <c r="B39" s="24"/>
      <c r="C39" s="89"/>
      <c r="D39" s="25">
        <v>100</v>
      </c>
      <c r="E39" s="26">
        <v>0.5</v>
      </c>
      <c r="F39" s="27">
        <v>0.1</v>
      </c>
      <c r="G39" s="27">
        <v>0.6</v>
      </c>
      <c r="H39" s="27">
        <v>2.6</v>
      </c>
      <c r="I39" s="27">
        <v>16.8</v>
      </c>
      <c r="J39" s="27">
        <v>53.3</v>
      </c>
      <c r="K39" s="27">
        <v>26.2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3</v>
      </c>
      <c r="F40" s="16">
        <v>1</v>
      </c>
      <c r="G40" s="16">
        <v>7</v>
      </c>
      <c r="H40" s="16">
        <v>21</v>
      </c>
      <c r="I40" s="16">
        <v>131</v>
      </c>
      <c r="J40" s="16">
        <v>798</v>
      </c>
      <c r="K40" s="16">
        <v>398</v>
      </c>
    </row>
    <row r="41" spans="2:11" ht="15" customHeight="1" x14ac:dyDescent="0.15">
      <c r="B41" s="24"/>
      <c r="C41" s="89"/>
      <c r="D41" s="25">
        <v>100</v>
      </c>
      <c r="E41" s="26">
        <v>0.2</v>
      </c>
      <c r="F41" s="27">
        <v>0.1</v>
      </c>
      <c r="G41" s="27">
        <v>0.5</v>
      </c>
      <c r="H41" s="27">
        <v>1.5</v>
      </c>
      <c r="I41" s="27">
        <v>9.6</v>
      </c>
      <c r="J41" s="27">
        <v>58.7</v>
      </c>
      <c r="K41" s="27">
        <v>29.3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15</v>
      </c>
      <c r="F42" s="16">
        <v>13</v>
      </c>
      <c r="G42" s="16">
        <v>17</v>
      </c>
      <c r="H42" s="16">
        <v>87</v>
      </c>
      <c r="I42" s="16">
        <v>843</v>
      </c>
      <c r="J42" s="16">
        <v>9957</v>
      </c>
      <c r="K42" s="16">
        <v>1704</v>
      </c>
    </row>
    <row r="43" spans="2:11" ht="15" customHeight="1" x14ac:dyDescent="0.15">
      <c r="B43" s="28"/>
      <c r="C43" s="91"/>
      <c r="D43" s="17">
        <v>100</v>
      </c>
      <c r="E43" s="18">
        <v>0.1</v>
      </c>
      <c r="F43" s="19">
        <v>0.1</v>
      </c>
      <c r="G43" s="19">
        <v>0.1</v>
      </c>
      <c r="H43" s="19">
        <v>0.7</v>
      </c>
      <c r="I43" s="19">
        <v>6.7</v>
      </c>
      <c r="J43" s="19">
        <v>78.8</v>
      </c>
      <c r="K43" s="19">
        <v>13.5</v>
      </c>
    </row>
    <row r="44" spans="2:11" ht="15" customHeight="1" x14ac:dyDescent="0.15">
      <c r="B44" s="20" t="s">
        <v>70</v>
      </c>
      <c r="C44" s="88" t="s">
        <v>496</v>
      </c>
      <c r="D44" s="21">
        <v>567</v>
      </c>
      <c r="E44" s="22">
        <v>0</v>
      </c>
      <c r="F44" s="23">
        <v>2</v>
      </c>
      <c r="G44" s="23">
        <v>3</v>
      </c>
      <c r="H44" s="23">
        <v>8</v>
      </c>
      <c r="I44" s="23">
        <v>60</v>
      </c>
      <c r="J44" s="23">
        <v>402</v>
      </c>
      <c r="K44" s="23">
        <v>92</v>
      </c>
    </row>
    <row r="45" spans="2:11" ht="15" customHeight="1" x14ac:dyDescent="0.15">
      <c r="B45" s="24"/>
      <c r="C45" s="89"/>
      <c r="D45" s="25">
        <v>100</v>
      </c>
      <c r="E45" s="26">
        <v>0</v>
      </c>
      <c r="F45" s="27">
        <v>0.4</v>
      </c>
      <c r="G45" s="27">
        <v>0.5</v>
      </c>
      <c r="H45" s="27">
        <v>1.4</v>
      </c>
      <c r="I45" s="27">
        <v>10.6</v>
      </c>
      <c r="J45" s="27">
        <v>70.900000000000006</v>
      </c>
      <c r="K45" s="27">
        <v>16.2</v>
      </c>
    </row>
    <row r="46" spans="2:11" ht="15" customHeight="1" x14ac:dyDescent="0.15">
      <c r="B46" s="24"/>
      <c r="C46" s="86" t="s">
        <v>518</v>
      </c>
      <c r="D46" s="14">
        <v>8280</v>
      </c>
      <c r="E46" s="15">
        <v>17</v>
      </c>
      <c r="F46" s="16">
        <v>10</v>
      </c>
      <c r="G46" s="16">
        <v>12</v>
      </c>
      <c r="H46" s="16">
        <v>94</v>
      </c>
      <c r="I46" s="16">
        <v>757</v>
      </c>
      <c r="J46" s="16">
        <v>6114</v>
      </c>
      <c r="K46" s="16">
        <v>1276</v>
      </c>
    </row>
    <row r="47" spans="2:11" ht="15" customHeight="1" x14ac:dyDescent="0.15">
      <c r="B47" s="24"/>
      <c r="C47" s="89"/>
      <c r="D47" s="25">
        <v>100</v>
      </c>
      <c r="E47" s="26">
        <v>0.2</v>
      </c>
      <c r="F47" s="27">
        <v>0.1</v>
      </c>
      <c r="G47" s="27">
        <v>0.1</v>
      </c>
      <c r="H47" s="27">
        <v>1.1000000000000001</v>
      </c>
      <c r="I47" s="27">
        <v>9.1</v>
      </c>
      <c r="J47" s="27">
        <v>73.8</v>
      </c>
      <c r="K47" s="27">
        <v>15.4</v>
      </c>
    </row>
    <row r="48" spans="2:11" ht="15" customHeight="1" x14ac:dyDescent="0.15">
      <c r="B48" s="24"/>
      <c r="C48" s="86" t="s">
        <v>439</v>
      </c>
      <c r="D48" s="14">
        <v>4863</v>
      </c>
      <c r="E48" s="15">
        <v>5</v>
      </c>
      <c r="F48" s="16">
        <v>4</v>
      </c>
      <c r="G48" s="16">
        <v>8</v>
      </c>
      <c r="H48" s="16">
        <v>33</v>
      </c>
      <c r="I48" s="16">
        <v>311</v>
      </c>
      <c r="J48" s="16">
        <v>3690</v>
      </c>
      <c r="K48" s="16">
        <v>812</v>
      </c>
    </row>
    <row r="49" spans="2:11" ht="15" customHeight="1" x14ac:dyDescent="0.15">
      <c r="B49" s="24"/>
      <c r="C49" s="89"/>
      <c r="D49" s="25">
        <v>100</v>
      </c>
      <c r="E49" s="26">
        <v>0.1</v>
      </c>
      <c r="F49" s="27">
        <v>0.1</v>
      </c>
      <c r="G49" s="27">
        <v>0.2</v>
      </c>
      <c r="H49" s="27">
        <v>0.7</v>
      </c>
      <c r="I49" s="27">
        <v>6.4</v>
      </c>
      <c r="J49" s="27">
        <v>75.900000000000006</v>
      </c>
      <c r="K49" s="27">
        <v>16.7</v>
      </c>
    </row>
    <row r="50" spans="2:11" ht="15" customHeight="1" x14ac:dyDescent="0.15">
      <c r="B50" s="24"/>
      <c r="C50" s="86" t="s">
        <v>440</v>
      </c>
      <c r="D50" s="14">
        <v>1583</v>
      </c>
      <c r="E50" s="15">
        <v>2</v>
      </c>
      <c r="F50" s="16">
        <v>0</v>
      </c>
      <c r="G50" s="16">
        <v>8</v>
      </c>
      <c r="H50" s="16">
        <v>3</v>
      </c>
      <c r="I50" s="16">
        <v>64</v>
      </c>
      <c r="J50" s="16">
        <v>1247</v>
      </c>
      <c r="K50" s="16">
        <v>259</v>
      </c>
    </row>
    <row r="51" spans="2:11" ht="15" customHeight="1" x14ac:dyDescent="0.15">
      <c r="B51" s="28"/>
      <c r="C51" s="91"/>
      <c r="D51" s="17">
        <v>100</v>
      </c>
      <c r="E51" s="18">
        <v>0.1</v>
      </c>
      <c r="F51" s="19">
        <v>0</v>
      </c>
      <c r="G51" s="19">
        <v>0.5</v>
      </c>
      <c r="H51" s="19">
        <v>0.2</v>
      </c>
      <c r="I51" s="19">
        <v>4</v>
      </c>
      <c r="J51" s="19">
        <v>78.8</v>
      </c>
      <c r="K51" s="19">
        <v>16.399999999999999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3</v>
      </c>
      <c r="F52" s="23">
        <v>3</v>
      </c>
      <c r="G52" s="23">
        <v>2</v>
      </c>
      <c r="H52" s="23">
        <v>32</v>
      </c>
      <c r="I52" s="23">
        <v>274</v>
      </c>
      <c r="J52" s="23">
        <v>1897</v>
      </c>
      <c r="K52" s="23">
        <v>770</v>
      </c>
    </row>
    <row r="53" spans="2:11" ht="15" customHeight="1" x14ac:dyDescent="0.15">
      <c r="B53" s="24"/>
      <c r="C53" s="84"/>
      <c r="D53" s="25">
        <v>100</v>
      </c>
      <c r="E53" s="26">
        <v>0.1</v>
      </c>
      <c r="F53" s="27">
        <v>0.1</v>
      </c>
      <c r="G53" s="27">
        <v>0.1</v>
      </c>
      <c r="H53" s="27">
        <v>1.1000000000000001</v>
      </c>
      <c r="I53" s="27">
        <v>9.1999999999999993</v>
      </c>
      <c r="J53" s="27">
        <v>63.6</v>
      </c>
      <c r="K53" s="27">
        <v>25.8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0</v>
      </c>
      <c r="F54" s="31">
        <v>2</v>
      </c>
      <c r="G54" s="31">
        <v>3</v>
      </c>
      <c r="H54" s="31">
        <v>16</v>
      </c>
      <c r="I54" s="31">
        <v>192</v>
      </c>
      <c r="J54" s="31">
        <v>1565</v>
      </c>
      <c r="K54" s="31">
        <v>168</v>
      </c>
    </row>
    <row r="55" spans="2:11" ht="15" customHeight="1" x14ac:dyDescent="0.15">
      <c r="B55" s="24"/>
      <c r="C55" s="84"/>
      <c r="D55" s="25">
        <v>100</v>
      </c>
      <c r="E55" s="26">
        <v>0</v>
      </c>
      <c r="F55" s="27">
        <v>0.1</v>
      </c>
      <c r="G55" s="27">
        <v>0.2</v>
      </c>
      <c r="H55" s="27">
        <v>0.8</v>
      </c>
      <c r="I55" s="27">
        <v>9.9</v>
      </c>
      <c r="J55" s="27">
        <v>80.400000000000006</v>
      </c>
      <c r="K55" s="27">
        <v>8.6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2</v>
      </c>
      <c r="F56" s="16">
        <v>2</v>
      </c>
      <c r="G56" s="16">
        <v>0</v>
      </c>
      <c r="H56" s="16">
        <v>17</v>
      </c>
      <c r="I56" s="16">
        <v>64</v>
      </c>
      <c r="J56" s="16">
        <v>563</v>
      </c>
      <c r="K56" s="16">
        <v>206</v>
      </c>
    </row>
    <row r="57" spans="2:11" ht="15" customHeight="1" x14ac:dyDescent="0.15">
      <c r="B57" s="24"/>
      <c r="C57" s="84"/>
      <c r="D57" s="25">
        <v>100</v>
      </c>
      <c r="E57" s="26">
        <v>0.2</v>
      </c>
      <c r="F57" s="27">
        <v>0.2</v>
      </c>
      <c r="G57" s="27">
        <v>0</v>
      </c>
      <c r="H57" s="27">
        <v>2</v>
      </c>
      <c r="I57" s="27">
        <v>7.5</v>
      </c>
      <c r="J57" s="27">
        <v>65.900000000000006</v>
      </c>
      <c r="K57" s="27">
        <v>24.1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6</v>
      </c>
      <c r="F58" s="16">
        <v>1</v>
      </c>
      <c r="G58" s="16">
        <v>3</v>
      </c>
      <c r="H58" s="16">
        <v>14</v>
      </c>
      <c r="I58" s="16">
        <v>124</v>
      </c>
      <c r="J58" s="16">
        <v>948</v>
      </c>
      <c r="K58" s="16">
        <v>215</v>
      </c>
    </row>
    <row r="59" spans="2:11" ht="15" customHeight="1" x14ac:dyDescent="0.15">
      <c r="B59" s="24"/>
      <c r="C59" s="84"/>
      <c r="D59" s="25">
        <v>100</v>
      </c>
      <c r="E59" s="26">
        <v>0.5</v>
      </c>
      <c r="F59" s="27">
        <v>0.1</v>
      </c>
      <c r="G59" s="27">
        <v>0.2</v>
      </c>
      <c r="H59" s="27">
        <v>1.1000000000000001</v>
      </c>
      <c r="I59" s="27">
        <v>9.5</v>
      </c>
      <c r="J59" s="27">
        <v>72.3</v>
      </c>
      <c r="K59" s="27">
        <v>16.399999999999999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6</v>
      </c>
      <c r="F60" s="16">
        <v>3</v>
      </c>
      <c r="G60" s="16">
        <v>8</v>
      </c>
      <c r="H60" s="16">
        <v>16</v>
      </c>
      <c r="I60" s="16">
        <v>146</v>
      </c>
      <c r="J60" s="16">
        <v>1091</v>
      </c>
      <c r="K60" s="16">
        <v>513</v>
      </c>
    </row>
    <row r="61" spans="2:11" ht="15" customHeight="1" x14ac:dyDescent="0.15">
      <c r="B61" s="24"/>
      <c r="C61" s="84"/>
      <c r="D61" s="25">
        <v>100</v>
      </c>
      <c r="E61" s="26">
        <v>0.3</v>
      </c>
      <c r="F61" s="27">
        <v>0.2</v>
      </c>
      <c r="G61" s="27">
        <v>0.4</v>
      </c>
      <c r="H61" s="27">
        <v>0.9</v>
      </c>
      <c r="I61" s="27">
        <v>8.1999999999999993</v>
      </c>
      <c r="J61" s="27">
        <v>61.2</v>
      </c>
      <c r="K61" s="27">
        <v>28.8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1</v>
      </c>
      <c r="F62" s="16">
        <v>1</v>
      </c>
      <c r="G62" s="16">
        <v>1</v>
      </c>
      <c r="H62" s="16">
        <v>7</v>
      </c>
      <c r="I62" s="16">
        <v>105</v>
      </c>
      <c r="J62" s="16">
        <v>955</v>
      </c>
      <c r="K62" s="16">
        <v>164</v>
      </c>
    </row>
    <row r="63" spans="2:11" ht="15" customHeight="1" x14ac:dyDescent="0.15">
      <c r="B63" s="24"/>
      <c r="C63" s="84"/>
      <c r="D63" s="25">
        <v>100</v>
      </c>
      <c r="E63" s="26">
        <v>0.1</v>
      </c>
      <c r="F63" s="27">
        <v>0.1</v>
      </c>
      <c r="G63" s="27">
        <v>0.1</v>
      </c>
      <c r="H63" s="27">
        <v>0.6</v>
      </c>
      <c r="I63" s="27">
        <v>8.5</v>
      </c>
      <c r="J63" s="27">
        <v>77.400000000000006</v>
      </c>
      <c r="K63" s="27">
        <v>13.3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5</v>
      </c>
      <c r="F64" s="16">
        <v>1</v>
      </c>
      <c r="G64" s="16">
        <v>3</v>
      </c>
      <c r="H64" s="16">
        <v>15</v>
      </c>
      <c r="I64" s="16">
        <v>130</v>
      </c>
      <c r="J64" s="16">
        <v>1765</v>
      </c>
      <c r="K64" s="16">
        <v>334</v>
      </c>
    </row>
    <row r="65" spans="2:11" ht="15" customHeight="1" x14ac:dyDescent="0.15">
      <c r="B65" s="24"/>
      <c r="C65" s="84"/>
      <c r="D65" s="25">
        <v>100</v>
      </c>
      <c r="E65" s="26">
        <v>0.2</v>
      </c>
      <c r="F65" s="27">
        <v>0</v>
      </c>
      <c r="G65" s="27">
        <v>0.1</v>
      </c>
      <c r="H65" s="27">
        <v>0.7</v>
      </c>
      <c r="I65" s="27">
        <v>5.8</v>
      </c>
      <c r="J65" s="27">
        <v>78.3</v>
      </c>
      <c r="K65" s="27">
        <v>14.8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1</v>
      </c>
      <c r="F66" s="16">
        <v>1</v>
      </c>
      <c r="G66" s="16">
        <v>3</v>
      </c>
      <c r="H66" s="16">
        <v>6</v>
      </c>
      <c r="I66" s="16">
        <v>53</v>
      </c>
      <c r="J66" s="16">
        <v>932</v>
      </c>
      <c r="K66" s="16">
        <v>213</v>
      </c>
    </row>
    <row r="67" spans="2:11" ht="15" customHeight="1" x14ac:dyDescent="0.15">
      <c r="B67" s="24"/>
      <c r="C67" s="84"/>
      <c r="D67" s="25">
        <v>100</v>
      </c>
      <c r="E67" s="26">
        <v>0.1</v>
      </c>
      <c r="F67" s="27">
        <v>0.1</v>
      </c>
      <c r="G67" s="27">
        <v>0.2</v>
      </c>
      <c r="H67" s="27">
        <v>0.5</v>
      </c>
      <c r="I67" s="27">
        <v>4.4000000000000004</v>
      </c>
      <c r="J67" s="27">
        <v>77.099999999999994</v>
      </c>
      <c r="K67" s="27">
        <v>17.600000000000001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1</v>
      </c>
      <c r="F68" s="16">
        <v>2</v>
      </c>
      <c r="G68" s="16">
        <v>8</v>
      </c>
      <c r="H68" s="16">
        <v>19</v>
      </c>
      <c r="I68" s="16">
        <v>120</v>
      </c>
      <c r="J68" s="16">
        <v>1912</v>
      </c>
      <c r="K68" s="16">
        <v>289</v>
      </c>
    </row>
    <row r="69" spans="2:11" ht="15" customHeight="1" x14ac:dyDescent="0.15">
      <c r="B69" s="28"/>
      <c r="C69" s="85"/>
      <c r="D69" s="17">
        <v>100</v>
      </c>
      <c r="E69" s="18">
        <v>0</v>
      </c>
      <c r="F69" s="19">
        <v>0.1</v>
      </c>
      <c r="G69" s="19">
        <v>0.3</v>
      </c>
      <c r="H69" s="19">
        <v>0.8</v>
      </c>
      <c r="I69" s="19">
        <v>5.0999999999999996</v>
      </c>
      <c r="J69" s="19">
        <v>81.3</v>
      </c>
      <c r="K69" s="19">
        <v>12.3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11</v>
      </c>
      <c r="F70" s="23">
        <v>5</v>
      </c>
      <c r="G70" s="23">
        <v>10</v>
      </c>
      <c r="H70" s="23">
        <v>50</v>
      </c>
      <c r="I70" s="23">
        <v>371</v>
      </c>
      <c r="J70" s="23">
        <v>1613</v>
      </c>
      <c r="K70" s="23">
        <v>690</v>
      </c>
    </row>
    <row r="71" spans="2:11" ht="15" customHeight="1" x14ac:dyDescent="0.15">
      <c r="B71" s="24"/>
      <c r="C71" s="89"/>
      <c r="D71" s="25">
        <v>100</v>
      </c>
      <c r="E71" s="26">
        <v>0.4</v>
      </c>
      <c r="F71" s="27">
        <v>0.2</v>
      </c>
      <c r="G71" s="27">
        <v>0.4</v>
      </c>
      <c r="H71" s="27">
        <v>1.8</v>
      </c>
      <c r="I71" s="27">
        <v>13.5</v>
      </c>
      <c r="J71" s="27">
        <v>58.7</v>
      </c>
      <c r="K71" s="27">
        <v>25.1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10</v>
      </c>
      <c r="F72" s="16">
        <v>6</v>
      </c>
      <c r="G72" s="16">
        <v>11</v>
      </c>
      <c r="H72" s="16">
        <v>38</v>
      </c>
      <c r="I72" s="16">
        <v>290</v>
      </c>
      <c r="J72" s="16">
        <v>2073</v>
      </c>
      <c r="K72" s="16">
        <v>572</v>
      </c>
    </row>
    <row r="73" spans="2:11" ht="15" customHeight="1" x14ac:dyDescent="0.15">
      <c r="B73" s="24"/>
      <c r="C73" s="89"/>
      <c r="D73" s="25">
        <v>100</v>
      </c>
      <c r="E73" s="26">
        <v>0.3</v>
      </c>
      <c r="F73" s="27">
        <v>0.2</v>
      </c>
      <c r="G73" s="27">
        <v>0.4</v>
      </c>
      <c r="H73" s="27">
        <v>1.3</v>
      </c>
      <c r="I73" s="27">
        <v>9.6999999999999993</v>
      </c>
      <c r="J73" s="27">
        <v>69.099999999999994</v>
      </c>
      <c r="K73" s="27">
        <v>19.100000000000001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3</v>
      </c>
      <c r="F74" s="16">
        <v>3</v>
      </c>
      <c r="G74" s="16">
        <v>3</v>
      </c>
      <c r="H74" s="16">
        <v>30</v>
      </c>
      <c r="I74" s="16">
        <v>333</v>
      </c>
      <c r="J74" s="16">
        <v>2880</v>
      </c>
      <c r="K74" s="16">
        <v>589</v>
      </c>
    </row>
    <row r="75" spans="2:11" ht="15" customHeight="1" x14ac:dyDescent="0.15">
      <c r="B75" s="24"/>
      <c r="C75" s="89"/>
      <c r="D75" s="25">
        <v>100</v>
      </c>
      <c r="E75" s="26">
        <v>0.1</v>
      </c>
      <c r="F75" s="27">
        <v>0.1</v>
      </c>
      <c r="G75" s="27">
        <v>0.1</v>
      </c>
      <c r="H75" s="27">
        <v>0.8</v>
      </c>
      <c r="I75" s="27">
        <v>8.6999999999999993</v>
      </c>
      <c r="J75" s="27">
        <v>75</v>
      </c>
      <c r="K75" s="27">
        <v>15.3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0</v>
      </c>
      <c r="F76" s="16">
        <v>0</v>
      </c>
      <c r="G76" s="16">
        <v>5</v>
      </c>
      <c r="H76" s="16">
        <v>14</v>
      </c>
      <c r="I76" s="16">
        <v>137</v>
      </c>
      <c r="J76" s="16">
        <v>2283</v>
      </c>
      <c r="K76" s="16">
        <v>378</v>
      </c>
    </row>
    <row r="77" spans="2:11" ht="15" customHeight="1" x14ac:dyDescent="0.15">
      <c r="B77" s="24"/>
      <c r="C77" s="89"/>
      <c r="D77" s="25">
        <v>100</v>
      </c>
      <c r="E77" s="26">
        <v>0</v>
      </c>
      <c r="F77" s="27">
        <v>0</v>
      </c>
      <c r="G77" s="27">
        <v>0.2</v>
      </c>
      <c r="H77" s="27">
        <v>0.5</v>
      </c>
      <c r="I77" s="27">
        <v>4.9000000000000004</v>
      </c>
      <c r="J77" s="27">
        <v>81</v>
      </c>
      <c r="K77" s="27">
        <v>13.4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0</v>
      </c>
      <c r="F78" s="16">
        <v>0</v>
      </c>
      <c r="G78" s="16">
        <v>1</v>
      </c>
      <c r="H78" s="16">
        <v>4</v>
      </c>
      <c r="I78" s="16">
        <v>37</v>
      </c>
      <c r="J78" s="16">
        <v>1323</v>
      </c>
      <c r="K78" s="16">
        <v>258</v>
      </c>
    </row>
    <row r="79" spans="2:11" ht="15" customHeight="1" x14ac:dyDescent="0.15">
      <c r="B79" s="24"/>
      <c r="C79" s="89"/>
      <c r="D79" s="25">
        <v>100</v>
      </c>
      <c r="E79" s="26">
        <v>0</v>
      </c>
      <c r="F79" s="27">
        <v>0</v>
      </c>
      <c r="G79" s="27">
        <v>0.1</v>
      </c>
      <c r="H79" s="27">
        <v>0.2</v>
      </c>
      <c r="I79" s="27">
        <v>2.2999999999999998</v>
      </c>
      <c r="J79" s="27">
        <v>81.5</v>
      </c>
      <c r="K79" s="27">
        <v>15.9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0</v>
      </c>
      <c r="F80" s="16">
        <v>2</v>
      </c>
      <c r="G80" s="16">
        <v>0</v>
      </c>
      <c r="H80" s="16">
        <v>1</v>
      </c>
      <c r="I80" s="16">
        <v>11</v>
      </c>
      <c r="J80" s="16">
        <v>812</v>
      </c>
      <c r="K80" s="16">
        <v>182</v>
      </c>
    </row>
    <row r="81" spans="2:11" ht="15" customHeight="1" x14ac:dyDescent="0.15">
      <c r="B81" s="24"/>
      <c r="C81" s="89"/>
      <c r="D81" s="25">
        <v>100</v>
      </c>
      <c r="E81" s="26">
        <v>0</v>
      </c>
      <c r="F81" s="27">
        <v>0.2</v>
      </c>
      <c r="G81" s="27">
        <v>0</v>
      </c>
      <c r="H81" s="27">
        <v>0.1</v>
      </c>
      <c r="I81" s="27">
        <v>1.1000000000000001</v>
      </c>
      <c r="J81" s="27">
        <v>80.599999999999994</v>
      </c>
      <c r="K81" s="27">
        <v>18.100000000000001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0</v>
      </c>
      <c r="F82" s="16">
        <v>0</v>
      </c>
      <c r="G82" s="16">
        <v>0</v>
      </c>
      <c r="H82" s="16">
        <v>2</v>
      </c>
      <c r="I82" s="16">
        <v>3</v>
      </c>
      <c r="J82" s="16">
        <v>475</v>
      </c>
      <c r="K82" s="16">
        <v>122</v>
      </c>
    </row>
    <row r="83" spans="2:11" ht="15" customHeight="1" x14ac:dyDescent="0.15">
      <c r="B83" s="24"/>
      <c r="C83" s="86"/>
      <c r="D83" s="34">
        <v>100</v>
      </c>
      <c r="E83" s="35">
        <v>0</v>
      </c>
      <c r="F83" s="36">
        <v>0</v>
      </c>
      <c r="G83" s="36">
        <v>0</v>
      </c>
      <c r="H83" s="36">
        <v>0.3</v>
      </c>
      <c r="I83" s="36">
        <v>0.5</v>
      </c>
      <c r="J83" s="36">
        <v>78.900000000000006</v>
      </c>
      <c r="K83" s="36">
        <v>20.3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11</v>
      </c>
      <c r="F84" s="23">
        <v>4</v>
      </c>
      <c r="G84" s="23">
        <v>7</v>
      </c>
      <c r="H84" s="23">
        <v>38</v>
      </c>
      <c r="I84" s="23">
        <v>318</v>
      </c>
      <c r="J84" s="23">
        <v>2409</v>
      </c>
      <c r="K84" s="23">
        <v>640</v>
      </c>
    </row>
    <row r="85" spans="2:11" ht="15" customHeight="1" x14ac:dyDescent="0.15">
      <c r="B85" s="24" t="s">
        <v>475</v>
      </c>
      <c r="C85" s="84"/>
      <c r="D85" s="25">
        <v>100</v>
      </c>
      <c r="E85" s="26">
        <v>0.3</v>
      </c>
      <c r="F85" s="27">
        <v>0.1</v>
      </c>
      <c r="G85" s="27">
        <v>0.2</v>
      </c>
      <c r="H85" s="27">
        <v>1.1000000000000001</v>
      </c>
      <c r="I85" s="27">
        <v>9.3000000000000007</v>
      </c>
      <c r="J85" s="27">
        <v>70.3</v>
      </c>
      <c r="K85" s="27">
        <v>18.7</v>
      </c>
    </row>
    <row r="86" spans="2:11" ht="15" customHeight="1" x14ac:dyDescent="0.15">
      <c r="B86" s="24" t="s">
        <v>452</v>
      </c>
      <c r="C86" s="82" t="s">
        <v>443</v>
      </c>
      <c r="D86" s="14">
        <v>3344</v>
      </c>
      <c r="E86" s="15">
        <v>7</v>
      </c>
      <c r="F86" s="16">
        <v>5</v>
      </c>
      <c r="G86" s="16">
        <v>9</v>
      </c>
      <c r="H86" s="16">
        <v>32</v>
      </c>
      <c r="I86" s="16">
        <v>323</v>
      </c>
      <c r="J86" s="16">
        <v>2380</v>
      </c>
      <c r="K86" s="16">
        <v>588</v>
      </c>
    </row>
    <row r="87" spans="2:11" ht="15" customHeight="1" x14ac:dyDescent="0.15">
      <c r="B87" s="24"/>
      <c r="C87" s="84"/>
      <c r="D87" s="25">
        <v>100</v>
      </c>
      <c r="E87" s="26">
        <v>0.2</v>
      </c>
      <c r="F87" s="27">
        <v>0.1</v>
      </c>
      <c r="G87" s="27">
        <v>0.3</v>
      </c>
      <c r="H87" s="27">
        <v>1</v>
      </c>
      <c r="I87" s="27">
        <v>9.6999999999999993</v>
      </c>
      <c r="J87" s="27">
        <v>71.2</v>
      </c>
      <c r="K87" s="27">
        <v>17.600000000000001</v>
      </c>
    </row>
    <row r="88" spans="2:11" ht="15" customHeight="1" x14ac:dyDescent="0.15">
      <c r="B88" s="24"/>
      <c r="C88" s="83" t="s">
        <v>487</v>
      </c>
      <c r="D88" s="29">
        <v>2063</v>
      </c>
      <c r="E88" s="30">
        <v>2</v>
      </c>
      <c r="F88" s="31">
        <v>2</v>
      </c>
      <c r="G88" s="31">
        <v>4</v>
      </c>
      <c r="H88" s="31">
        <v>18</v>
      </c>
      <c r="I88" s="31">
        <v>168</v>
      </c>
      <c r="J88" s="31">
        <v>1583</v>
      </c>
      <c r="K88" s="31">
        <v>286</v>
      </c>
    </row>
    <row r="89" spans="2:11" ht="15" customHeight="1" x14ac:dyDescent="0.15">
      <c r="B89" s="24"/>
      <c r="C89" s="84"/>
      <c r="D89" s="25">
        <v>100</v>
      </c>
      <c r="E89" s="26">
        <v>0.1</v>
      </c>
      <c r="F89" s="27">
        <v>0.1</v>
      </c>
      <c r="G89" s="27">
        <v>0.2</v>
      </c>
      <c r="H89" s="27">
        <v>0.9</v>
      </c>
      <c r="I89" s="27">
        <v>8.1</v>
      </c>
      <c r="J89" s="27">
        <v>76.7</v>
      </c>
      <c r="K89" s="27">
        <v>13.9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1</v>
      </c>
      <c r="F90" s="16">
        <v>4</v>
      </c>
      <c r="G90" s="16">
        <v>7</v>
      </c>
      <c r="H90" s="16">
        <v>31</v>
      </c>
      <c r="I90" s="16">
        <v>243</v>
      </c>
      <c r="J90" s="16">
        <v>2442</v>
      </c>
      <c r="K90" s="16">
        <v>473</v>
      </c>
    </row>
    <row r="91" spans="2:11" ht="15" customHeight="1" x14ac:dyDescent="0.15">
      <c r="B91" s="24"/>
      <c r="C91" s="84"/>
      <c r="D91" s="25">
        <v>100</v>
      </c>
      <c r="E91" s="26">
        <v>0</v>
      </c>
      <c r="F91" s="27">
        <v>0.1</v>
      </c>
      <c r="G91" s="27">
        <v>0.2</v>
      </c>
      <c r="H91" s="27">
        <v>1</v>
      </c>
      <c r="I91" s="27">
        <v>7.6</v>
      </c>
      <c r="J91" s="27">
        <v>76.3</v>
      </c>
      <c r="K91" s="27">
        <v>14.8</v>
      </c>
    </row>
    <row r="92" spans="2:11" ht="15" customHeight="1" x14ac:dyDescent="0.15">
      <c r="B92" s="24"/>
      <c r="C92" s="82" t="s">
        <v>504</v>
      </c>
      <c r="D92" s="14">
        <v>1503</v>
      </c>
      <c r="E92" s="15">
        <v>1</v>
      </c>
      <c r="F92" s="16">
        <v>0</v>
      </c>
      <c r="G92" s="16">
        <v>1</v>
      </c>
      <c r="H92" s="16">
        <v>6</v>
      </c>
      <c r="I92" s="16">
        <v>47</v>
      </c>
      <c r="J92" s="16">
        <v>1242</v>
      </c>
      <c r="K92" s="16">
        <v>206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</v>
      </c>
      <c r="G93" s="27">
        <v>0.1</v>
      </c>
      <c r="H93" s="27">
        <v>0.4</v>
      </c>
      <c r="I93" s="27">
        <v>3.1</v>
      </c>
      <c r="J93" s="27">
        <v>82.6</v>
      </c>
      <c r="K93" s="27">
        <v>13.7</v>
      </c>
    </row>
    <row r="94" spans="2:11" ht="15" customHeight="1" x14ac:dyDescent="0.15">
      <c r="B94" s="24"/>
      <c r="C94" s="82" t="s">
        <v>530</v>
      </c>
      <c r="D94" s="14">
        <v>330</v>
      </c>
      <c r="E94" s="15">
        <v>0</v>
      </c>
      <c r="F94" s="16">
        <v>0</v>
      </c>
      <c r="G94" s="16">
        <v>1</v>
      </c>
      <c r="H94" s="16">
        <v>1</v>
      </c>
      <c r="I94" s="16">
        <v>10</v>
      </c>
      <c r="J94" s="16">
        <v>274</v>
      </c>
      <c r="K94" s="16">
        <v>44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0.3</v>
      </c>
      <c r="H95" s="36">
        <v>0.3</v>
      </c>
      <c r="I95" s="36">
        <v>3</v>
      </c>
      <c r="J95" s="36">
        <v>83</v>
      </c>
      <c r="K95" s="36">
        <v>13.3</v>
      </c>
    </row>
    <row r="96" spans="2:11" ht="15" customHeight="1" x14ac:dyDescent="0.15">
      <c r="B96" s="24"/>
      <c r="C96" s="83" t="s">
        <v>479</v>
      </c>
      <c r="D96" s="29">
        <v>359</v>
      </c>
      <c r="E96" s="30">
        <v>0</v>
      </c>
      <c r="F96" s="31">
        <v>0</v>
      </c>
      <c r="G96" s="31">
        <v>0</v>
      </c>
      <c r="H96" s="31">
        <v>0</v>
      </c>
      <c r="I96" s="31">
        <v>6</v>
      </c>
      <c r="J96" s="31">
        <v>300</v>
      </c>
      <c r="K96" s="31">
        <v>53</v>
      </c>
    </row>
    <row r="97" spans="2:11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</v>
      </c>
      <c r="H97" s="27">
        <v>0</v>
      </c>
      <c r="I97" s="27">
        <v>1.7</v>
      </c>
      <c r="J97" s="27">
        <v>83.6</v>
      </c>
      <c r="K97" s="27">
        <v>14.8</v>
      </c>
    </row>
    <row r="98" spans="2:11" ht="15" customHeight="1" x14ac:dyDescent="0.15">
      <c r="B98" s="24"/>
      <c r="C98" s="82" t="s">
        <v>466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2</v>
      </c>
      <c r="J98" s="16">
        <v>35</v>
      </c>
      <c r="K98" s="16">
        <v>10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4.3</v>
      </c>
      <c r="J99" s="27">
        <v>74.5</v>
      </c>
      <c r="K99" s="27">
        <v>21.3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7</v>
      </c>
      <c r="J100" s="16">
        <v>42</v>
      </c>
      <c r="K100" s="16">
        <v>3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13.5</v>
      </c>
      <c r="J101" s="19">
        <v>80.8</v>
      </c>
      <c r="K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2866" priority="2069" rank="1"/>
  </conditionalFormatting>
  <conditionalFormatting sqref="E11:K11">
    <cfRule type="top10" dxfId="2865" priority="2070" rank="1"/>
  </conditionalFormatting>
  <conditionalFormatting sqref="E13:K13">
    <cfRule type="top10" dxfId="2864" priority="2071" rank="1"/>
  </conditionalFormatting>
  <conditionalFormatting sqref="E15:K15">
    <cfRule type="top10" dxfId="2863" priority="2072" rank="1"/>
  </conditionalFormatting>
  <conditionalFormatting sqref="E17:K17">
    <cfRule type="top10" dxfId="2862" priority="2073" rank="1"/>
  </conditionalFormatting>
  <conditionalFormatting sqref="E19:K19">
    <cfRule type="top10" dxfId="2861" priority="2074" rank="1"/>
  </conditionalFormatting>
  <conditionalFormatting sqref="E21:K21">
    <cfRule type="top10" dxfId="2860" priority="2075" rank="1"/>
  </conditionalFormatting>
  <conditionalFormatting sqref="E23:K23">
    <cfRule type="top10" dxfId="2859" priority="2076" rank="1"/>
  </conditionalFormatting>
  <conditionalFormatting sqref="E25:K25">
    <cfRule type="top10" dxfId="2858" priority="2077" rank="1"/>
  </conditionalFormatting>
  <conditionalFormatting sqref="E27:K27">
    <cfRule type="top10" dxfId="2857" priority="2078" rank="1"/>
  </conditionalFormatting>
  <conditionalFormatting sqref="E29:K29">
    <cfRule type="top10" dxfId="2856" priority="2079" rank="1"/>
  </conditionalFormatting>
  <conditionalFormatting sqref="E31:K31">
    <cfRule type="top10" dxfId="2855" priority="2080" rank="1"/>
  </conditionalFormatting>
  <conditionalFormatting sqref="E33:K33">
    <cfRule type="top10" dxfId="2854" priority="2081" rank="1"/>
  </conditionalFormatting>
  <conditionalFormatting sqref="E35:K35">
    <cfRule type="top10" dxfId="2853" priority="2082" rank="1"/>
  </conditionalFormatting>
  <conditionalFormatting sqref="E37:K37">
    <cfRule type="top10" dxfId="2852" priority="2083" rank="1"/>
  </conditionalFormatting>
  <conditionalFormatting sqref="E39:K39">
    <cfRule type="top10" dxfId="2851" priority="2084" rank="1"/>
  </conditionalFormatting>
  <conditionalFormatting sqref="E41:K41">
    <cfRule type="top10" dxfId="2850" priority="2085" rank="1"/>
  </conditionalFormatting>
  <conditionalFormatting sqref="E43:K43">
    <cfRule type="top10" dxfId="2849" priority="2086" rank="1"/>
  </conditionalFormatting>
  <conditionalFormatting sqref="E45:K45">
    <cfRule type="top10" dxfId="2848" priority="2087" rank="1"/>
  </conditionalFormatting>
  <conditionalFormatting sqref="E47:K47">
    <cfRule type="top10" dxfId="2847" priority="2088" rank="1"/>
  </conditionalFormatting>
  <conditionalFormatting sqref="E49:K49">
    <cfRule type="top10" dxfId="2846" priority="2089" rank="1"/>
  </conditionalFormatting>
  <conditionalFormatting sqref="E51:K51">
    <cfRule type="top10" dxfId="2845" priority="2090" rank="1"/>
  </conditionalFormatting>
  <conditionalFormatting sqref="E53:K53">
    <cfRule type="top10" dxfId="2844" priority="2091" rank="1"/>
  </conditionalFormatting>
  <conditionalFormatting sqref="E55:K55">
    <cfRule type="top10" dxfId="2843" priority="2092" rank="1"/>
  </conditionalFormatting>
  <conditionalFormatting sqref="E57:K57">
    <cfRule type="top10" dxfId="2842" priority="2093" rank="1"/>
  </conditionalFormatting>
  <conditionalFormatting sqref="E59:K59">
    <cfRule type="top10" dxfId="2841" priority="2094" rank="1"/>
  </conditionalFormatting>
  <conditionalFormatting sqref="E61:K61">
    <cfRule type="top10" dxfId="2840" priority="2095" rank="1"/>
  </conditionalFormatting>
  <conditionalFormatting sqref="E63:K63">
    <cfRule type="top10" dxfId="2839" priority="2096" rank="1"/>
  </conditionalFormatting>
  <conditionalFormatting sqref="E65:K65">
    <cfRule type="top10" dxfId="2838" priority="2097" rank="1"/>
  </conditionalFormatting>
  <conditionalFormatting sqref="E67:K67">
    <cfRule type="top10" dxfId="2837" priority="2098" rank="1"/>
  </conditionalFormatting>
  <conditionalFormatting sqref="E69:K69">
    <cfRule type="top10" dxfId="2836" priority="2099" rank="1"/>
  </conditionalFormatting>
  <conditionalFormatting sqref="E71:K71">
    <cfRule type="top10" dxfId="2835" priority="2100" rank="1"/>
  </conditionalFormatting>
  <conditionalFormatting sqref="E73:K73">
    <cfRule type="top10" dxfId="2834" priority="2101" rank="1"/>
  </conditionalFormatting>
  <conditionalFormatting sqref="E75:K75">
    <cfRule type="top10" dxfId="2833" priority="2102" rank="1"/>
  </conditionalFormatting>
  <conditionalFormatting sqref="E77:K77">
    <cfRule type="top10" dxfId="2832" priority="2103" rank="1"/>
  </conditionalFormatting>
  <conditionalFormatting sqref="E79:K79">
    <cfRule type="top10" dxfId="2831" priority="2104" rank="1"/>
  </conditionalFormatting>
  <conditionalFormatting sqref="E81:K81">
    <cfRule type="top10" dxfId="2830" priority="2105" rank="1"/>
  </conditionalFormatting>
  <conditionalFormatting sqref="E83:K83">
    <cfRule type="top10" dxfId="2829" priority="2106" rank="1"/>
  </conditionalFormatting>
  <conditionalFormatting sqref="E85:K85">
    <cfRule type="top10" dxfId="2828" priority="2107" rank="1"/>
  </conditionalFormatting>
  <conditionalFormatting sqref="E87:K87">
    <cfRule type="top10" dxfId="2827" priority="2108" rank="1"/>
  </conditionalFormatting>
  <conditionalFormatting sqref="E89:K89">
    <cfRule type="top10" dxfId="2826" priority="2109" rank="1"/>
  </conditionalFormatting>
  <conditionalFormatting sqref="E91:K91">
    <cfRule type="top10" dxfId="2825" priority="2110" rank="1"/>
  </conditionalFormatting>
  <conditionalFormatting sqref="E93:K93">
    <cfRule type="top10" dxfId="2824" priority="2111" rank="1"/>
  </conditionalFormatting>
  <conditionalFormatting sqref="E95:K95">
    <cfRule type="top10" dxfId="2823" priority="2112" rank="1"/>
  </conditionalFormatting>
  <conditionalFormatting sqref="E97:K97">
    <cfRule type="top10" dxfId="2822" priority="2113" rank="1"/>
  </conditionalFormatting>
  <conditionalFormatting sqref="E99:K99">
    <cfRule type="top10" dxfId="2821" priority="2114" rank="1"/>
  </conditionalFormatting>
  <conditionalFormatting sqref="E101:K101">
    <cfRule type="top10" dxfId="2820" priority="211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788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346</v>
      </c>
      <c r="F7" s="69" t="s">
        <v>347</v>
      </c>
      <c r="G7" s="69" t="s">
        <v>348</v>
      </c>
      <c r="H7" s="68" t="s">
        <v>349</v>
      </c>
      <c r="I7" s="69" t="s">
        <v>350</v>
      </c>
      <c r="J7" s="69" t="s">
        <v>670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74</v>
      </c>
      <c r="F8" s="16">
        <v>44</v>
      </c>
      <c r="G8" s="16">
        <v>31</v>
      </c>
      <c r="H8" s="16">
        <v>28</v>
      </c>
      <c r="I8" s="16">
        <v>47</v>
      </c>
      <c r="J8" s="16">
        <v>12693</v>
      </c>
      <c r="K8" s="16">
        <v>3005</v>
      </c>
    </row>
    <row r="9" spans="2:24" ht="15" customHeight="1" x14ac:dyDescent="0.15">
      <c r="B9" s="93"/>
      <c r="C9" s="91"/>
      <c r="D9" s="17">
        <v>100</v>
      </c>
      <c r="E9" s="18">
        <v>0.5</v>
      </c>
      <c r="F9" s="19">
        <v>0.3</v>
      </c>
      <c r="G9" s="19">
        <v>0.2</v>
      </c>
      <c r="H9" s="19">
        <v>0.2</v>
      </c>
      <c r="I9" s="19">
        <v>0.3</v>
      </c>
      <c r="J9" s="19">
        <v>79.7</v>
      </c>
      <c r="K9" s="19">
        <v>18.899999999999999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42</v>
      </c>
      <c r="F10" s="23">
        <v>26</v>
      </c>
      <c r="G10" s="23">
        <v>10</v>
      </c>
      <c r="H10" s="23">
        <v>9</v>
      </c>
      <c r="I10" s="23">
        <v>25</v>
      </c>
      <c r="J10" s="23">
        <v>3900</v>
      </c>
      <c r="K10" s="23">
        <v>933</v>
      </c>
    </row>
    <row r="11" spans="2:24" ht="15" customHeight="1" x14ac:dyDescent="0.15">
      <c r="B11" s="24"/>
      <c r="C11" s="89"/>
      <c r="D11" s="25">
        <v>100</v>
      </c>
      <c r="E11" s="26">
        <v>0.8</v>
      </c>
      <c r="F11" s="27">
        <v>0.5</v>
      </c>
      <c r="G11" s="27">
        <v>0.2</v>
      </c>
      <c r="H11" s="27">
        <v>0.2</v>
      </c>
      <c r="I11" s="27">
        <v>0.5</v>
      </c>
      <c r="J11" s="27">
        <v>78.900000000000006</v>
      </c>
      <c r="K11" s="27">
        <v>18.899999999999999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32</v>
      </c>
      <c r="F12" s="16">
        <v>18</v>
      </c>
      <c r="G12" s="16">
        <v>20</v>
      </c>
      <c r="H12" s="16">
        <v>19</v>
      </c>
      <c r="I12" s="16">
        <v>22</v>
      </c>
      <c r="J12" s="16">
        <v>8693</v>
      </c>
      <c r="K12" s="16">
        <v>2038</v>
      </c>
    </row>
    <row r="13" spans="2:24" ht="15" customHeight="1" x14ac:dyDescent="0.15">
      <c r="B13" s="28"/>
      <c r="C13" s="91"/>
      <c r="D13" s="17">
        <v>100</v>
      </c>
      <c r="E13" s="18">
        <v>0.3</v>
      </c>
      <c r="F13" s="19">
        <v>0.2</v>
      </c>
      <c r="G13" s="19">
        <v>0.2</v>
      </c>
      <c r="H13" s="19">
        <v>0.2</v>
      </c>
      <c r="I13" s="19">
        <v>0.2</v>
      </c>
      <c r="J13" s="19">
        <v>80.2</v>
      </c>
      <c r="K13" s="19">
        <v>18.8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17</v>
      </c>
      <c r="F14" s="23">
        <v>11</v>
      </c>
      <c r="G14" s="23">
        <v>3</v>
      </c>
      <c r="H14" s="23">
        <v>3</v>
      </c>
      <c r="I14" s="23">
        <v>2</v>
      </c>
      <c r="J14" s="23">
        <v>249</v>
      </c>
      <c r="K14" s="23">
        <v>68</v>
      </c>
    </row>
    <row r="15" spans="2:24" ht="15" customHeight="1" x14ac:dyDescent="0.15">
      <c r="B15" s="24"/>
      <c r="C15" s="84"/>
      <c r="D15" s="25">
        <v>100</v>
      </c>
      <c r="E15" s="26">
        <v>4.8</v>
      </c>
      <c r="F15" s="27">
        <v>3.1</v>
      </c>
      <c r="G15" s="27">
        <v>0.8</v>
      </c>
      <c r="H15" s="27">
        <v>0.8</v>
      </c>
      <c r="I15" s="27">
        <v>0.6</v>
      </c>
      <c r="J15" s="27">
        <v>70.5</v>
      </c>
      <c r="K15" s="27">
        <v>19.3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13</v>
      </c>
      <c r="F16" s="31">
        <v>5</v>
      </c>
      <c r="G16" s="31">
        <v>3</v>
      </c>
      <c r="H16" s="31">
        <v>6</v>
      </c>
      <c r="I16" s="31">
        <v>4</v>
      </c>
      <c r="J16" s="31">
        <v>482</v>
      </c>
      <c r="K16" s="31">
        <v>107</v>
      </c>
    </row>
    <row r="17" spans="2:11" ht="15" customHeight="1" x14ac:dyDescent="0.15">
      <c r="B17" s="24"/>
      <c r="C17" s="84"/>
      <c r="D17" s="25">
        <v>100</v>
      </c>
      <c r="E17" s="26">
        <v>2.1</v>
      </c>
      <c r="F17" s="27">
        <v>0.8</v>
      </c>
      <c r="G17" s="27">
        <v>0.5</v>
      </c>
      <c r="H17" s="27">
        <v>1</v>
      </c>
      <c r="I17" s="27">
        <v>0.6</v>
      </c>
      <c r="J17" s="27">
        <v>77.7</v>
      </c>
      <c r="K17" s="27">
        <v>17.3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6</v>
      </c>
      <c r="F18" s="16">
        <v>7</v>
      </c>
      <c r="G18" s="16">
        <v>4</v>
      </c>
      <c r="H18" s="16">
        <v>0</v>
      </c>
      <c r="I18" s="16">
        <v>7</v>
      </c>
      <c r="J18" s="16">
        <v>719</v>
      </c>
      <c r="K18" s="16">
        <v>179</v>
      </c>
    </row>
    <row r="19" spans="2:11" ht="15" customHeight="1" x14ac:dyDescent="0.15">
      <c r="B19" s="24"/>
      <c r="C19" s="84"/>
      <c r="D19" s="25">
        <v>100</v>
      </c>
      <c r="E19" s="26">
        <v>0.7</v>
      </c>
      <c r="F19" s="27">
        <v>0.8</v>
      </c>
      <c r="G19" s="27">
        <v>0.4</v>
      </c>
      <c r="H19" s="27">
        <v>0</v>
      </c>
      <c r="I19" s="27">
        <v>0.8</v>
      </c>
      <c r="J19" s="27">
        <v>78</v>
      </c>
      <c r="K19" s="27">
        <v>19.399999999999999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10</v>
      </c>
      <c r="F20" s="16">
        <v>6</v>
      </c>
      <c r="G20" s="16">
        <v>0</v>
      </c>
      <c r="H20" s="16">
        <v>5</v>
      </c>
      <c r="I20" s="16">
        <v>5</v>
      </c>
      <c r="J20" s="16">
        <v>1246</v>
      </c>
      <c r="K20" s="16">
        <v>344</v>
      </c>
    </row>
    <row r="21" spans="2:11" ht="15" customHeight="1" x14ac:dyDescent="0.15">
      <c r="B21" s="24"/>
      <c r="C21" s="84"/>
      <c r="D21" s="25">
        <v>100</v>
      </c>
      <c r="E21" s="26">
        <v>0.6</v>
      </c>
      <c r="F21" s="27">
        <v>0.4</v>
      </c>
      <c r="G21" s="27">
        <v>0</v>
      </c>
      <c r="H21" s="27">
        <v>0.3</v>
      </c>
      <c r="I21" s="27">
        <v>0.3</v>
      </c>
      <c r="J21" s="27">
        <v>77.099999999999994</v>
      </c>
      <c r="K21" s="27">
        <v>21.3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8</v>
      </c>
      <c r="F22" s="16">
        <v>8</v>
      </c>
      <c r="G22" s="16">
        <v>5</v>
      </c>
      <c r="H22" s="16">
        <v>6</v>
      </c>
      <c r="I22" s="16">
        <v>9</v>
      </c>
      <c r="J22" s="16">
        <v>2448</v>
      </c>
      <c r="K22" s="16">
        <v>656</v>
      </c>
    </row>
    <row r="23" spans="2:11" ht="15" customHeight="1" x14ac:dyDescent="0.15">
      <c r="B23" s="24"/>
      <c r="C23" s="84"/>
      <c r="D23" s="25">
        <v>100</v>
      </c>
      <c r="E23" s="26">
        <v>0.3</v>
      </c>
      <c r="F23" s="27">
        <v>0.3</v>
      </c>
      <c r="G23" s="27">
        <v>0.2</v>
      </c>
      <c r="H23" s="27">
        <v>0.2</v>
      </c>
      <c r="I23" s="27">
        <v>0.3</v>
      </c>
      <c r="J23" s="27">
        <v>78</v>
      </c>
      <c r="K23" s="27">
        <v>20.9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12</v>
      </c>
      <c r="F24" s="16">
        <v>5</v>
      </c>
      <c r="G24" s="16">
        <v>12</v>
      </c>
      <c r="H24" s="16">
        <v>4</v>
      </c>
      <c r="I24" s="16">
        <v>13</v>
      </c>
      <c r="J24" s="16">
        <v>3639</v>
      </c>
      <c r="K24" s="16">
        <v>821</v>
      </c>
    </row>
    <row r="25" spans="2:11" ht="15" customHeight="1" x14ac:dyDescent="0.15">
      <c r="B25" s="24"/>
      <c r="C25" s="84"/>
      <c r="D25" s="25">
        <v>100</v>
      </c>
      <c r="E25" s="26">
        <v>0.3</v>
      </c>
      <c r="F25" s="27">
        <v>0.1</v>
      </c>
      <c r="G25" s="27">
        <v>0.3</v>
      </c>
      <c r="H25" s="27">
        <v>0.1</v>
      </c>
      <c r="I25" s="27">
        <v>0.3</v>
      </c>
      <c r="J25" s="27">
        <v>80.8</v>
      </c>
      <c r="K25" s="27">
        <v>18.2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5</v>
      </c>
      <c r="F26" s="16">
        <v>2</v>
      </c>
      <c r="G26" s="16">
        <v>3</v>
      </c>
      <c r="H26" s="16">
        <v>4</v>
      </c>
      <c r="I26" s="16">
        <v>7</v>
      </c>
      <c r="J26" s="16">
        <v>3642</v>
      </c>
      <c r="K26" s="16">
        <v>775</v>
      </c>
    </row>
    <row r="27" spans="2:11" ht="15" customHeight="1" x14ac:dyDescent="0.15">
      <c r="B27" s="28"/>
      <c r="C27" s="85"/>
      <c r="D27" s="17">
        <v>100</v>
      </c>
      <c r="E27" s="18">
        <v>0.1</v>
      </c>
      <c r="F27" s="19">
        <v>0</v>
      </c>
      <c r="G27" s="19">
        <v>0.1</v>
      </c>
      <c r="H27" s="19">
        <v>0.1</v>
      </c>
      <c r="I27" s="19">
        <v>0.2</v>
      </c>
      <c r="J27" s="19">
        <v>82.1</v>
      </c>
      <c r="K27" s="19">
        <v>17.5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20</v>
      </c>
      <c r="F28" s="16">
        <v>16</v>
      </c>
      <c r="G28" s="16">
        <v>15</v>
      </c>
      <c r="H28" s="16">
        <v>11</v>
      </c>
      <c r="I28" s="16">
        <v>17</v>
      </c>
      <c r="J28" s="16">
        <v>4564</v>
      </c>
      <c r="K28" s="16">
        <v>1023</v>
      </c>
    </row>
    <row r="29" spans="2:11" ht="15" customHeight="1" x14ac:dyDescent="0.15">
      <c r="B29" s="24"/>
      <c r="C29" s="84"/>
      <c r="D29" s="25">
        <v>100</v>
      </c>
      <c r="E29" s="26">
        <v>0.4</v>
      </c>
      <c r="F29" s="27">
        <v>0.3</v>
      </c>
      <c r="G29" s="27">
        <v>0.3</v>
      </c>
      <c r="H29" s="27">
        <v>0.2</v>
      </c>
      <c r="I29" s="27">
        <v>0.3</v>
      </c>
      <c r="J29" s="27">
        <v>80.599999999999994</v>
      </c>
      <c r="K29" s="27">
        <v>18.100000000000001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18</v>
      </c>
      <c r="F30" s="16">
        <v>10</v>
      </c>
      <c r="G30" s="16">
        <v>9</v>
      </c>
      <c r="H30" s="16">
        <v>6</v>
      </c>
      <c r="I30" s="16">
        <v>15</v>
      </c>
      <c r="J30" s="16">
        <v>3066</v>
      </c>
      <c r="K30" s="16">
        <v>800</v>
      </c>
    </row>
    <row r="31" spans="2:11" ht="15" customHeight="1" x14ac:dyDescent="0.15">
      <c r="B31" s="24"/>
      <c r="C31" s="84"/>
      <c r="D31" s="25">
        <v>100</v>
      </c>
      <c r="E31" s="26">
        <v>0.5</v>
      </c>
      <c r="F31" s="27">
        <v>0.3</v>
      </c>
      <c r="G31" s="27">
        <v>0.2</v>
      </c>
      <c r="H31" s="27">
        <v>0.2</v>
      </c>
      <c r="I31" s="27">
        <v>0.4</v>
      </c>
      <c r="J31" s="27">
        <v>78.099999999999994</v>
      </c>
      <c r="K31" s="27">
        <v>20.399999999999999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6</v>
      </c>
      <c r="F32" s="31">
        <v>7</v>
      </c>
      <c r="G32" s="31">
        <v>1</v>
      </c>
      <c r="H32" s="31">
        <v>0</v>
      </c>
      <c r="I32" s="31">
        <v>2</v>
      </c>
      <c r="J32" s="31">
        <v>212</v>
      </c>
      <c r="K32" s="31">
        <v>78</v>
      </c>
    </row>
    <row r="33" spans="2:11" ht="15" customHeight="1" x14ac:dyDescent="0.15">
      <c r="B33" s="24"/>
      <c r="C33" s="84"/>
      <c r="D33" s="25">
        <v>100</v>
      </c>
      <c r="E33" s="26">
        <v>2</v>
      </c>
      <c r="F33" s="27">
        <v>2.2999999999999998</v>
      </c>
      <c r="G33" s="27">
        <v>0.3</v>
      </c>
      <c r="H33" s="27">
        <v>0</v>
      </c>
      <c r="I33" s="27">
        <v>0.7</v>
      </c>
      <c r="J33" s="27">
        <v>69.3</v>
      </c>
      <c r="K33" s="27">
        <v>25.5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11</v>
      </c>
      <c r="F34" s="16">
        <v>3</v>
      </c>
      <c r="G34" s="16">
        <v>0</v>
      </c>
      <c r="H34" s="16">
        <v>3</v>
      </c>
      <c r="I34" s="16">
        <v>5</v>
      </c>
      <c r="J34" s="16">
        <v>2637</v>
      </c>
      <c r="K34" s="16">
        <v>383</v>
      </c>
    </row>
    <row r="35" spans="2:11" ht="15" customHeight="1" x14ac:dyDescent="0.15">
      <c r="B35" s="24"/>
      <c r="C35" s="84"/>
      <c r="D35" s="25">
        <v>100</v>
      </c>
      <c r="E35" s="26">
        <v>0.4</v>
      </c>
      <c r="F35" s="27">
        <v>0.1</v>
      </c>
      <c r="G35" s="27">
        <v>0</v>
      </c>
      <c r="H35" s="27">
        <v>0.1</v>
      </c>
      <c r="I35" s="27">
        <v>0.2</v>
      </c>
      <c r="J35" s="27">
        <v>86.7</v>
      </c>
      <c r="K35" s="27">
        <v>12.6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13</v>
      </c>
      <c r="F36" s="16">
        <v>7</v>
      </c>
      <c r="G36" s="16">
        <v>5</v>
      </c>
      <c r="H36" s="16">
        <v>8</v>
      </c>
      <c r="I36" s="16">
        <v>5</v>
      </c>
      <c r="J36" s="16">
        <v>2022</v>
      </c>
      <c r="K36" s="16">
        <v>349</v>
      </c>
    </row>
    <row r="37" spans="2:11" ht="15" customHeight="1" x14ac:dyDescent="0.15">
      <c r="B37" s="33"/>
      <c r="C37" s="82"/>
      <c r="D37" s="34">
        <v>100</v>
      </c>
      <c r="E37" s="35">
        <v>0.5</v>
      </c>
      <c r="F37" s="36">
        <v>0.3</v>
      </c>
      <c r="G37" s="36">
        <v>0.2</v>
      </c>
      <c r="H37" s="36">
        <v>0.3</v>
      </c>
      <c r="I37" s="36">
        <v>0.2</v>
      </c>
      <c r="J37" s="36">
        <v>83.9</v>
      </c>
      <c r="K37" s="36">
        <v>14.5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20</v>
      </c>
      <c r="F38" s="23">
        <v>8</v>
      </c>
      <c r="G38" s="23">
        <v>6</v>
      </c>
      <c r="H38" s="23">
        <v>4</v>
      </c>
      <c r="I38" s="23">
        <v>8</v>
      </c>
      <c r="J38" s="23">
        <v>857</v>
      </c>
      <c r="K38" s="23">
        <v>355</v>
      </c>
    </row>
    <row r="39" spans="2:11" ht="15" customHeight="1" x14ac:dyDescent="0.15">
      <c r="B39" s="24"/>
      <c r="C39" s="89"/>
      <c r="D39" s="25">
        <v>100</v>
      </c>
      <c r="E39" s="26">
        <v>1.6</v>
      </c>
      <c r="F39" s="27">
        <v>0.6</v>
      </c>
      <c r="G39" s="27">
        <v>0.5</v>
      </c>
      <c r="H39" s="27">
        <v>0.3</v>
      </c>
      <c r="I39" s="27">
        <v>0.6</v>
      </c>
      <c r="J39" s="27">
        <v>68.099999999999994</v>
      </c>
      <c r="K39" s="27">
        <v>28.2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7</v>
      </c>
      <c r="F40" s="16">
        <v>6</v>
      </c>
      <c r="G40" s="16">
        <v>6</v>
      </c>
      <c r="H40" s="16">
        <v>4</v>
      </c>
      <c r="I40" s="16">
        <v>10</v>
      </c>
      <c r="J40" s="16">
        <v>902</v>
      </c>
      <c r="K40" s="16">
        <v>424</v>
      </c>
    </row>
    <row r="41" spans="2:11" ht="15" customHeight="1" x14ac:dyDescent="0.15">
      <c r="B41" s="24"/>
      <c r="C41" s="89"/>
      <c r="D41" s="25">
        <v>100</v>
      </c>
      <c r="E41" s="26">
        <v>0.5</v>
      </c>
      <c r="F41" s="27">
        <v>0.4</v>
      </c>
      <c r="G41" s="27">
        <v>0.4</v>
      </c>
      <c r="H41" s="27">
        <v>0.3</v>
      </c>
      <c r="I41" s="27">
        <v>0.7</v>
      </c>
      <c r="J41" s="27">
        <v>66.400000000000006</v>
      </c>
      <c r="K41" s="27">
        <v>31.2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42</v>
      </c>
      <c r="F42" s="16">
        <v>29</v>
      </c>
      <c r="G42" s="16">
        <v>19</v>
      </c>
      <c r="H42" s="16">
        <v>19</v>
      </c>
      <c r="I42" s="16">
        <v>25</v>
      </c>
      <c r="J42" s="16">
        <v>10719</v>
      </c>
      <c r="K42" s="16">
        <v>1783</v>
      </c>
    </row>
    <row r="43" spans="2:11" ht="15" customHeight="1" x14ac:dyDescent="0.15">
      <c r="B43" s="28"/>
      <c r="C43" s="91"/>
      <c r="D43" s="17">
        <v>100</v>
      </c>
      <c r="E43" s="18">
        <v>0.3</v>
      </c>
      <c r="F43" s="19">
        <v>0.2</v>
      </c>
      <c r="G43" s="19">
        <v>0.2</v>
      </c>
      <c r="H43" s="19">
        <v>0.2</v>
      </c>
      <c r="I43" s="19">
        <v>0.2</v>
      </c>
      <c r="J43" s="19">
        <v>84.8</v>
      </c>
      <c r="K43" s="19">
        <v>14.1</v>
      </c>
    </row>
    <row r="44" spans="2:11" ht="15" customHeight="1" x14ac:dyDescent="0.15">
      <c r="B44" s="20" t="s">
        <v>70</v>
      </c>
      <c r="C44" s="88" t="s">
        <v>535</v>
      </c>
      <c r="D44" s="21">
        <v>567</v>
      </c>
      <c r="E44" s="22">
        <v>4</v>
      </c>
      <c r="F44" s="23">
        <v>3</v>
      </c>
      <c r="G44" s="23">
        <v>1</v>
      </c>
      <c r="H44" s="23">
        <v>0</v>
      </c>
      <c r="I44" s="23">
        <v>0</v>
      </c>
      <c r="J44" s="23">
        <v>463</v>
      </c>
      <c r="K44" s="23">
        <v>96</v>
      </c>
    </row>
    <row r="45" spans="2:11" ht="15" customHeight="1" x14ac:dyDescent="0.15">
      <c r="B45" s="24"/>
      <c r="C45" s="89"/>
      <c r="D45" s="25">
        <v>100</v>
      </c>
      <c r="E45" s="26">
        <v>0.7</v>
      </c>
      <c r="F45" s="27">
        <v>0.5</v>
      </c>
      <c r="G45" s="27">
        <v>0.2</v>
      </c>
      <c r="H45" s="27">
        <v>0</v>
      </c>
      <c r="I45" s="27">
        <v>0</v>
      </c>
      <c r="J45" s="27">
        <v>81.7</v>
      </c>
      <c r="K45" s="27">
        <v>16.899999999999999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46</v>
      </c>
      <c r="F46" s="16">
        <v>24</v>
      </c>
      <c r="G46" s="16">
        <v>21</v>
      </c>
      <c r="H46" s="16">
        <v>14</v>
      </c>
      <c r="I46" s="16">
        <v>28</v>
      </c>
      <c r="J46" s="16">
        <v>6780</v>
      </c>
      <c r="K46" s="16">
        <v>1367</v>
      </c>
    </row>
    <row r="47" spans="2:11" ht="15" customHeight="1" x14ac:dyDescent="0.15">
      <c r="B47" s="24"/>
      <c r="C47" s="89"/>
      <c r="D47" s="25">
        <v>100</v>
      </c>
      <c r="E47" s="26">
        <v>0.6</v>
      </c>
      <c r="F47" s="27">
        <v>0.3</v>
      </c>
      <c r="G47" s="27">
        <v>0.3</v>
      </c>
      <c r="H47" s="27">
        <v>0.2</v>
      </c>
      <c r="I47" s="27">
        <v>0.3</v>
      </c>
      <c r="J47" s="27">
        <v>81.900000000000006</v>
      </c>
      <c r="K47" s="27">
        <v>16.5</v>
      </c>
    </row>
    <row r="48" spans="2:11" ht="15" customHeight="1" x14ac:dyDescent="0.15">
      <c r="B48" s="24"/>
      <c r="C48" s="86" t="s">
        <v>428</v>
      </c>
      <c r="D48" s="14">
        <v>4863</v>
      </c>
      <c r="E48" s="15">
        <v>17</v>
      </c>
      <c r="F48" s="16">
        <v>14</v>
      </c>
      <c r="G48" s="16">
        <v>4</v>
      </c>
      <c r="H48" s="16">
        <v>8</v>
      </c>
      <c r="I48" s="16">
        <v>13</v>
      </c>
      <c r="J48" s="16">
        <v>3964</v>
      </c>
      <c r="K48" s="16">
        <v>843</v>
      </c>
    </row>
    <row r="49" spans="2:11" ht="15" customHeight="1" x14ac:dyDescent="0.15">
      <c r="B49" s="24"/>
      <c r="C49" s="89"/>
      <c r="D49" s="25">
        <v>100</v>
      </c>
      <c r="E49" s="26">
        <v>0.3</v>
      </c>
      <c r="F49" s="27">
        <v>0.3</v>
      </c>
      <c r="G49" s="27">
        <v>0.1</v>
      </c>
      <c r="H49" s="27">
        <v>0.2</v>
      </c>
      <c r="I49" s="27">
        <v>0.3</v>
      </c>
      <c r="J49" s="27">
        <v>81.5</v>
      </c>
      <c r="K49" s="27">
        <v>17.3</v>
      </c>
    </row>
    <row r="50" spans="2:11" ht="15" customHeight="1" x14ac:dyDescent="0.15">
      <c r="B50" s="24"/>
      <c r="C50" s="86" t="s">
        <v>451</v>
      </c>
      <c r="D50" s="14">
        <v>1583</v>
      </c>
      <c r="E50" s="15">
        <v>5</v>
      </c>
      <c r="F50" s="16">
        <v>2</v>
      </c>
      <c r="G50" s="16">
        <v>4</v>
      </c>
      <c r="H50" s="16">
        <v>5</v>
      </c>
      <c r="I50" s="16">
        <v>3</v>
      </c>
      <c r="J50" s="16">
        <v>1300</v>
      </c>
      <c r="K50" s="16">
        <v>264</v>
      </c>
    </row>
    <row r="51" spans="2:11" ht="15" customHeight="1" x14ac:dyDescent="0.15">
      <c r="B51" s="28"/>
      <c r="C51" s="91"/>
      <c r="D51" s="17">
        <v>100</v>
      </c>
      <c r="E51" s="18">
        <v>0.3</v>
      </c>
      <c r="F51" s="19">
        <v>0.1</v>
      </c>
      <c r="G51" s="19">
        <v>0.3</v>
      </c>
      <c r="H51" s="19">
        <v>0.3</v>
      </c>
      <c r="I51" s="19">
        <v>0.2</v>
      </c>
      <c r="J51" s="19">
        <v>82.1</v>
      </c>
      <c r="K51" s="19">
        <v>16.7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20</v>
      </c>
      <c r="F52" s="23">
        <v>12</v>
      </c>
      <c r="G52" s="23">
        <v>7</v>
      </c>
      <c r="H52" s="23">
        <v>9</v>
      </c>
      <c r="I52" s="23">
        <v>10</v>
      </c>
      <c r="J52" s="23">
        <v>2122</v>
      </c>
      <c r="K52" s="23">
        <v>801</v>
      </c>
    </row>
    <row r="53" spans="2:11" ht="15" customHeight="1" x14ac:dyDescent="0.15">
      <c r="B53" s="24"/>
      <c r="C53" s="84"/>
      <c r="D53" s="25">
        <v>100</v>
      </c>
      <c r="E53" s="26">
        <v>0.7</v>
      </c>
      <c r="F53" s="27">
        <v>0.4</v>
      </c>
      <c r="G53" s="27">
        <v>0.2</v>
      </c>
      <c r="H53" s="27">
        <v>0.3</v>
      </c>
      <c r="I53" s="27">
        <v>0.3</v>
      </c>
      <c r="J53" s="27">
        <v>71.2</v>
      </c>
      <c r="K53" s="27">
        <v>26.9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4</v>
      </c>
      <c r="F54" s="31">
        <v>4</v>
      </c>
      <c r="G54" s="31">
        <v>0</v>
      </c>
      <c r="H54" s="31">
        <v>6</v>
      </c>
      <c r="I54" s="31">
        <v>4</v>
      </c>
      <c r="J54" s="31">
        <v>1741</v>
      </c>
      <c r="K54" s="31">
        <v>187</v>
      </c>
    </row>
    <row r="55" spans="2:11" ht="15" customHeight="1" x14ac:dyDescent="0.15">
      <c r="B55" s="24"/>
      <c r="C55" s="84"/>
      <c r="D55" s="25">
        <v>100</v>
      </c>
      <c r="E55" s="26">
        <v>0.2</v>
      </c>
      <c r="F55" s="27">
        <v>0.2</v>
      </c>
      <c r="G55" s="27">
        <v>0</v>
      </c>
      <c r="H55" s="27">
        <v>0.3</v>
      </c>
      <c r="I55" s="27">
        <v>0.2</v>
      </c>
      <c r="J55" s="27">
        <v>89.5</v>
      </c>
      <c r="K55" s="27">
        <v>9.6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2</v>
      </c>
      <c r="F56" s="16">
        <v>2</v>
      </c>
      <c r="G56" s="16">
        <v>1</v>
      </c>
      <c r="H56" s="16">
        <v>2</v>
      </c>
      <c r="I56" s="16">
        <v>3</v>
      </c>
      <c r="J56" s="16">
        <v>628</v>
      </c>
      <c r="K56" s="16">
        <v>216</v>
      </c>
    </row>
    <row r="57" spans="2:11" ht="15" customHeight="1" x14ac:dyDescent="0.15">
      <c r="B57" s="24"/>
      <c r="C57" s="84"/>
      <c r="D57" s="25">
        <v>100</v>
      </c>
      <c r="E57" s="26">
        <v>0.2</v>
      </c>
      <c r="F57" s="27">
        <v>0.2</v>
      </c>
      <c r="G57" s="27">
        <v>0.1</v>
      </c>
      <c r="H57" s="27">
        <v>0.2</v>
      </c>
      <c r="I57" s="27">
        <v>0.4</v>
      </c>
      <c r="J57" s="27">
        <v>73.5</v>
      </c>
      <c r="K57" s="27">
        <v>25.3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11</v>
      </c>
      <c r="F58" s="16">
        <v>4</v>
      </c>
      <c r="G58" s="16">
        <v>1</v>
      </c>
      <c r="H58" s="16">
        <v>3</v>
      </c>
      <c r="I58" s="16">
        <v>5</v>
      </c>
      <c r="J58" s="16">
        <v>1044</v>
      </c>
      <c r="K58" s="16">
        <v>243</v>
      </c>
    </row>
    <row r="59" spans="2:11" ht="15" customHeight="1" x14ac:dyDescent="0.15">
      <c r="B59" s="24"/>
      <c r="C59" s="84"/>
      <c r="D59" s="25">
        <v>100</v>
      </c>
      <c r="E59" s="26">
        <v>0.8</v>
      </c>
      <c r="F59" s="27">
        <v>0.3</v>
      </c>
      <c r="G59" s="27">
        <v>0.1</v>
      </c>
      <c r="H59" s="27">
        <v>0.2</v>
      </c>
      <c r="I59" s="27">
        <v>0.4</v>
      </c>
      <c r="J59" s="27">
        <v>79.599999999999994</v>
      </c>
      <c r="K59" s="27">
        <v>18.5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6</v>
      </c>
      <c r="F60" s="16">
        <v>4</v>
      </c>
      <c r="G60" s="16">
        <v>9</v>
      </c>
      <c r="H60" s="16">
        <v>5</v>
      </c>
      <c r="I60" s="16">
        <v>6</v>
      </c>
      <c r="J60" s="16">
        <v>1209</v>
      </c>
      <c r="K60" s="16">
        <v>544</v>
      </c>
    </row>
    <row r="61" spans="2:11" ht="15" customHeight="1" x14ac:dyDescent="0.15">
      <c r="B61" s="24"/>
      <c r="C61" s="84"/>
      <c r="D61" s="25">
        <v>100</v>
      </c>
      <c r="E61" s="26">
        <v>0.3</v>
      </c>
      <c r="F61" s="27">
        <v>0.2</v>
      </c>
      <c r="G61" s="27">
        <v>0.5</v>
      </c>
      <c r="H61" s="27">
        <v>0.3</v>
      </c>
      <c r="I61" s="27">
        <v>0.3</v>
      </c>
      <c r="J61" s="27">
        <v>67.8</v>
      </c>
      <c r="K61" s="27">
        <v>30.5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7</v>
      </c>
      <c r="F62" s="16">
        <v>3</v>
      </c>
      <c r="G62" s="16">
        <v>1</v>
      </c>
      <c r="H62" s="16">
        <v>1</v>
      </c>
      <c r="I62" s="16">
        <v>5</v>
      </c>
      <c r="J62" s="16">
        <v>1053</v>
      </c>
      <c r="K62" s="16">
        <v>164</v>
      </c>
    </row>
    <row r="63" spans="2:11" ht="15" customHeight="1" x14ac:dyDescent="0.15">
      <c r="B63" s="24"/>
      <c r="C63" s="84"/>
      <c r="D63" s="25">
        <v>100</v>
      </c>
      <c r="E63" s="26">
        <v>0.6</v>
      </c>
      <c r="F63" s="27">
        <v>0.2</v>
      </c>
      <c r="G63" s="27">
        <v>0.1</v>
      </c>
      <c r="H63" s="27">
        <v>0.1</v>
      </c>
      <c r="I63" s="27">
        <v>0.4</v>
      </c>
      <c r="J63" s="27">
        <v>85.3</v>
      </c>
      <c r="K63" s="27">
        <v>13.3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11</v>
      </c>
      <c r="F64" s="16">
        <v>3</v>
      </c>
      <c r="G64" s="16">
        <v>5</v>
      </c>
      <c r="H64" s="16">
        <v>0</v>
      </c>
      <c r="I64" s="16">
        <v>6</v>
      </c>
      <c r="J64" s="16">
        <v>1888</v>
      </c>
      <c r="K64" s="16">
        <v>340</v>
      </c>
    </row>
    <row r="65" spans="2:11" ht="15" customHeight="1" x14ac:dyDescent="0.15">
      <c r="B65" s="24"/>
      <c r="C65" s="84"/>
      <c r="D65" s="25">
        <v>100</v>
      </c>
      <c r="E65" s="26">
        <v>0.5</v>
      </c>
      <c r="F65" s="27">
        <v>0.1</v>
      </c>
      <c r="G65" s="27">
        <v>0.2</v>
      </c>
      <c r="H65" s="27">
        <v>0</v>
      </c>
      <c r="I65" s="27">
        <v>0.3</v>
      </c>
      <c r="J65" s="27">
        <v>83.8</v>
      </c>
      <c r="K65" s="27">
        <v>15.1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4</v>
      </c>
      <c r="F66" s="16">
        <v>6</v>
      </c>
      <c r="G66" s="16">
        <v>2</v>
      </c>
      <c r="H66" s="16">
        <v>2</v>
      </c>
      <c r="I66" s="16">
        <v>2</v>
      </c>
      <c r="J66" s="16">
        <v>979</v>
      </c>
      <c r="K66" s="16">
        <v>214</v>
      </c>
    </row>
    <row r="67" spans="2:11" ht="15" customHeight="1" x14ac:dyDescent="0.15">
      <c r="B67" s="24"/>
      <c r="C67" s="84"/>
      <c r="D67" s="25">
        <v>100</v>
      </c>
      <c r="E67" s="26">
        <v>0.3</v>
      </c>
      <c r="F67" s="27">
        <v>0.5</v>
      </c>
      <c r="G67" s="27">
        <v>0.2</v>
      </c>
      <c r="H67" s="27">
        <v>0.2</v>
      </c>
      <c r="I67" s="27">
        <v>0.2</v>
      </c>
      <c r="J67" s="27">
        <v>81</v>
      </c>
      <c r="K67" s="27">
        <v>17.7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9</v>
      </c>
      <c r="F68" s="16">
        <v>6</v>
      </c>
      <c r="G68" s="16">
        <v>5</v>
      </c>
      <c r="H68" s="16">
        <v>0</v>
      </c>
      <c r="I68" s="16">
        <v>6</v>
      </c>
      <c r="J68" s="16">
        <v>2029</v>
      </c>
      <c r="K68" s="16">
        <v>296</v>
      </c>
    </row>
    <row r="69" spans="2:11" ht="15" customHeight="1" x14ac:dyDescent="0.15">
      <c r="B69" s="28"/>
      <c r="C69" s="85"/>
      <c r="D69" s="17">
        <v>100</v>
      </c>
      <c r="E69" s="18">
        <v>0.4</v>
      </c>
      <c r="F69" s="19">
        <v>0.3</v>
      </c>
      <c r="G69" s="19">
        <v>0.2</v>
      </c>
      <c r="H69" s="19">
        <v>0</v>
      </c>
      <c r="I69" s="19">
        <v>0.3</v>
      </c>
      <c r="J69" s="19">
        <v>86.3</v>
      </c>
      <c r="K69" s="19">
        <v>12.6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23</v>
      </c>
      <c r="F70" s="23">
        <v>8</v>
      </c>
      <c r="G70" s="23">
        <v>17</v>
      </c>
      <c r="H70" s="23">
        <v>7</v>
      </c>
      <c r="I70" s="23">
        <v>16</v>
      </c>
      <c r="J70" s="23">
        <v>1930</v>
      </c>
      <c r="K70" s="23">
        <v>749</v>
      </c>
    </row>
    <row r="71" spans="2:11" ht="15" customHeight="1" x14ac:dyDescent="0.15">
      <c r="B71" s="24"/>
      <c r="C71" s="89"/>
      <c r="D71" s="25">
        <v>100</v>
      </c>
      <c r="E71" s="26">
        <v>0.8</v>
      </c>
      <c r="F71" s="27">
        <v>0.3</v>
      </c>
      <c r="G71" s="27">
        <v>0.6</v>
      </c>
      <c r="H71" s="27">
        <v>0.3</v>
      </c>
      <c r="I71" s="27">
        <v>0.6</v>
      </c>
      <c r="J71" s="27">
        <v>70.2</v>
      </c>
      <c r="K71" s="27">
        <v>27.2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22</v>
      </c>
      <c r="F72" s="16">
        <v>13</v>
      </c>
      <c r="G72" s="16">
        <v>1</v>
      </c>
      <c r="H72" s="16">
        <v>8</v>
      </c>
      <c r="I72" s="16">
        <v>13</v>
      </c>
      <c r="J72" s="16">
        <v>2343</v>
      </c>
      <c r="K72" s="16">
        <v>600</v>
      </c>
    </row>
    <row r="73" spans="2:11" ht="15" customHeight="1" x14ac:dyDescent="0.15">
      <c r="B73" s="24"/>
      <c r="C73" s="89"/>
      <c r="D73" s="25">
        <v>100</v>
      </c>
      <c r="E73" s="26">
        <v>0.7</v>
      </c>
      <c r="F73" s="27">
        <v>0.4</v>
      </c>
      <c r="G73" s="27">
        <v>0</v>
      </c>
      <c r="H73" s="27">
        <v>0.3</v>
      </c>
      <c r="I73" s="27">
        <v>0.4</v>
      </c>
      <c r="J73" s="27">
        <v>78.099999999999994</v>
      </c>
      <c r="K73" s="27">
        <v>20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15</v>
      </c>
      <c r="F74" s="16">
        <v>14</v>
      </c>
      <c r="G74" s="16">
        <v>7</v>
      </c>
      <c r="H74" s="16">
        <v>6</v>
      </c>
      <c r="I74" s="16">
        <v>6</v>
      </c>
      <c r="J74" s="16">
        <v>3176</v>
      </c>
      <c r="K74" s="16">
        <v>617</v>
      </c>
    </row>
    <row r="75" spans="2:11" ht="15" customHeight="1" x14ac:dyDescent="0.15">
      <c r="B75" s="24"/>
      <c r="C75" s="89"/>
      <c r="D75" s="25">
        <v>100</v>
      </c>
      <c r="E75" s="26">
        <v>0.4</v>
      </c>
      <c r="F75" s="27">
        <v>0.4</v>
      </c>
      <c r="G75" s="27">
        <v>0.2</v>
      </c>
      <c r="H75" s="27">
        <v>0.2</v>
      </c>
      <c r="I75" s="27">
        <v>0.2</v>
      </c>
      <c r="J75" s="27">
        <v>82.7</v>
      </c>
      <c r="K75" s="27">
        <v>16.100000000000001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5</v>
      </c>
      <c r="F76" s="16">
        <v>5</v>
      </c>
      <c r="G76" s="16">
        <v>2</v>
      </c>
      <c r="H76" s="16">
        <v>3</v>
      </c>
      <c r="I76" s="16">
        <v>6</v>
      </c>
      <c r="J76" s="16">
        <v>2404</v>
      </c>
      <c r="K76" s="16">
        <v>392</v>
      </c>
    </row>
    <row r="77" spans="2:11" ht="15" customHeight="1" x14ac:dyDescent="0.15">
      <c r="B77" s="24"/>
      <c r="C77" s="89"/>
      <c r="D77" s="25">
        <v>100</v>
      </c>
      <c r="E77" s="26">
        <v>0.2</v>
      </c>
      <c r="F77" s="27">
        <v>0.2</v>
      </c>
      <c r="G77" s="27">
        <v>0.1</v>
      </c>
      <c r="H77" s="27">
        <v>0.1</v>
      </c>
      <c r="I77" s="27">
        <v>0.2</v>
      </c>
      <c r="J77" s="27">
        <v>85.3</v>
      </c>
      <c r="K77" s="27">
        <v>13.9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3</v>
      </c>
      <c r="F78" s="16">
        <v>2</v>
      </c>
      <c r="G78" s="16">
        <v>1</v>
      </c>
      <c r="H78" s="16">
        <v>1</v>
      </c>
      <c r="I78" s="16">
        <v>4</v>
      </c>
      <c r="J78" s="16">
        <v>1351</v>
      </c>
      <c r="K78" s="16">
        <v>261</v>
      </c>
    </row>
    <row r="79" spans="2:11" ht="15" customHeight="1" x14ac:dyDescent="0.15">
      <c r="B79" s="24"/>
      <c r="C79" s="89"/>
      <c r="D79" s="25">
        <v>100</v>
      </c>
      <c r="E79" s="26">
        <v>0.2</v>
      </c>
      <c r="F79" s="27">
        <v>0.1</v>
      </c>
      <c r="G79" s="27">
        <v>0.1</v>
      </c>
      <c r="H79" s="27">
        <v>0.1</v>
      </c>
      <c r="I79" s="27">
        <v>0.2</v>
      </c>
      <c r="J79" s="27">
        <v>83.2</v>
      </c>
      <c r="K79" s="27">
        <v>16.100000000000001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3</v>
      </c>
      <c r="F80" s="16">
        <v>0</v>
      </c>
      <c r="G80" s="16">
        <v>1</v>
      </c>
      <c r="H80" s="16">
        <v>0</v>
      </c>
      <c r="I80" s="16">
        <v>2</v>
      </c>
      <c r="J80" s="16">
        <v>818</v>
      </c>
      <c r="K80" s="16">
        <v>184</v>
      </c>
    </row>
    <row r="81" spans="2:11" ht="15" customHeight="1" x14ac:dyDescent="0.15">
      <c r="B81" s="24"/>
      <c r="C81" s="89"/>
      <c r="D81" s="25">
        <v>100</v>
      </c>
      <c r="E81" s="26">
        <v>0.3</v>
      </c>
      <c r="F81" s="27">
        <v>0</v>
      </c>
      <c r="G81" s="27">
        <v>0.1</v>
      </c>
      <c r="H81" s="27">
        <v>0</v>
      </c>
      <c r="I81" s="27">
        <v>0.2</v>
      </c>
      <c r="J81" s="27">
        <v>81.2</v>
      </c>
      <c r="K81" s="27">
        <v>18.3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2</v>
      </c>
      <c r="F82" s="16">
        <v>2</v>
      </c>
      <c r="G82" s="16">
        <v>0</v>
      </c>
      <c r="H82" s="16">
        <v>0</v>
      </c>
      <c r="I82" s="16">
        <v>0</v>
      </c>
      <c r="J82" s="16">
        <v>478</v>
      </c>
      <c r="K82" s="16">
        <v>120</v>
      </c>
    </row>
    <row r="83" spans="2:11" ht="15" customHeight="1" x14ac:dyDescent="0.15">
      <c r="B83" s="24"/>
      <c r="C83" s="86"/>
      <c r="D83" s="34">
        <v>100</v>
      </c>
      <c r="E83" s="35">
        <v>0.3</v>
      </c>
      <c r="F83" s="36">
        <v>0.3</v>
      </c>
      <c r="G83" s="36">
        <v>0</v>
      </c>
      <c r="H83" s="36">
        <v>0</v>
      </c>
      <c r="I83" s="36">
        <v>0</v>
      </c>
      <c r="J83" s="36">
        <v>79.400000000000006</v>
      </c>
      <c r="K83" s="36">
        <v>19.899999999999999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35</v>
      </c>
      <c r="F84" s="23">
        <v>15</v>
      </c>
      <c r="G84" s="23">
        <v>7</v>
      </c>
      <c r="H84" s="23">
        <v>8</v>
      </c>
      <c r="I84" s="23">
        <v>22</v>
      </c>
      <c r="J84" s="23">
        <v>2671</v>
      </c>
      <c r="K84" s="23">
        <v>669</v>
      </c>
    </row>
    <row r="85" spans="2:11" ht="15" customHeight="1" x14ac:dyDescent="0.15">
      <c r="B85" s="24" t="s">
        <v>557</v>
      </c>
      <c r="C85" s="84"/>
      <c r="D85" s="25">
        <v>100</v>
      </c>
      <c r="E85" s="26">
        <v>1</v>
      </c>
      <c r="F85" s="27">
        <v>0.4</v>
      </c>
      <c r="G85" s="27">
        <v>0.2</v>
      </c>
      <c r="H85" s="27">
        <v>0.2</v>
      </c>
      <c r="I85" s="27">
        <v>0.6</v>
      </c>
      <c r="J85" s="27">
        <v>77.900000000000006</v>
      </c>
      <c r="K85" s="27">
        <v>19.5</v>
      </c>
    </row>
    <row r="86" spans="2:11" ht="15" customHeight="1" x14ac:dyDescent="0.15">
      <c r="B86" s="24" t="s">
        <v>462</v>
      </c>
      <c r="C86" s="82" t="s">
        <v>463</v>
      </c>
      <c r="D86" s="14">
        <v>3344</v>
      </c>
      <c r="E86" s="15">
        <v>10</v>
      </c>
      <c r="F86" s="16">
        <v>4</v>
      </c>
      <c r="G86" s="16">
        <v>10</v>
      </c>
      <c r="H86" s="16">
        <v>6</v>
      </c>
      <c r="I86" s="16">
        <v>7</v>
      </c>
      <c r="J86" s="16">
        <v>2687</v>
      </c>
      <c r="K86" s="16">
        <v>620</v>
      </c>
    </row>
    <row r="87" spans="2:11" ht="15" customHeight="1" x14ac:dyDescent="0.15">
      <c r="B87" s="24"/>
      <c r="C87" s="84"/>
      <c r="D87" s="25">
        <v>100</v>
      </c>
      <c r="E87" s="26">
        <v>0.3</v>
      </c>
      <c r="F87" s="27">
        <v>0.1</v>
      </c>
      <c r="G87" s="27">
        <v>0.3</v>
      </c>
      <c r="H87" s="27">
        <v>0.2</v>
      </c>
      <c r="I87" s="27">
        <v>0.2</v>
      </c>
      <c r="J87" s="27">
        <v>80.400000000000006</v>
      </c>
      <c r="K87" s="27">
        <v>18.5</v>
      </c>
    </row>
    <row r="88" spans="2:11" ht="15" customHeight="1" x14ac:dyDescent="0.15">
      <c r="B88" s="24"/>
      <c r="C88" s="83" t="s">
        <v>539</v>
      </c>
      <c r="D88" s="29">
        <v>2063</v>
      </c>
      <c r="E88" s="30">
        <v>6</v>
      </c>
      <c r="F88" s="31">
        <v>5</v>
      </c>
      <c r="G88" s="31">
        <v>7</v>
      </c>
      <c r="H88" s="31">
        <v>4</v>
      </c>
      <c r="I88" s="31">
        <v>4</v>
      </c>
      <c r="J88" s="31">
        <v>1736</v>
      </c>
      <c r="K88" s="31">
        <v>301</v>
      </c>
    </row>
    <row r="89" spans="2:11" ht="15" customHeight="1" x14ac:dyDescent="0.15">
      <c r="B89" s="24"/>
      <c r="C89" s="84"/>
      <c r="D89" s="25">
        <v>100</v>
      </c>
      <c r="E89" s="26">
        <v>0.3</v>
      </c>
      <c r="F89" s="27">
        <v>0.2</v>
      </c>
      <c r="G89" s="27">
        <v>0.3</v>
      </c>
      <c r="H89" s="27">
        <v>0.2</v>
      </c>
      <c r="I89" s="27">
        <v>0.2</v>
      </c>
      <c r="J89" s="27">
        <v>84.1</v>
      </c>
      <c r="K89" s="27">
        <v>14.6</v>
      </c>
    </row>
    <row r="90" spans="2:11" ht="15" customHeight="1" x14ac:dyDescent="0.15">
      <c r="B90" s="24"/>
      <c r="C90" s="82" t="s">
        <v>558</v>
      </c>
      <c r="D90" s="14">
        <v>3201</v>
      </c>
      <c r="E90" s="15">
        <v>7</v>
      </c>
      <c r="F90" s="16">
        <v>8</v>
      </c>
      <c r="G90" s="16">
        <v>3</v>
      </c>
      <c r="H90" s="16">
        <v>2</v>
      </c>
      <c r="I90" s="16">
        <v>7</v>
      </c>
      <c r="J90" s="16">
        <v>2664</v>
      </c>
      <c r="K90" s="16">
        <v>510</v>
      </c>
    </row>
    <row r="91" spans="2:11" ht="15" customHeight="1" x14ac:dyDescent="0.15">
      <c r="B91" s="24"/>
      <c r="C91" s="84"/>
      <c r="D91" s="25">
        <v>100</v>
      </c>
      <c r="E91" s="26">
        <v>0.2</v>
      </c>
      <c r="F91" s="27">
        <v>0.2</v>
      </c>
      <c r="G91" s="27">
        <v>0.1</v>
      </c>
      <c r="H91" s="27">
        <v>0.1</v>
      </c>
      <c r="I91" s="27">
        <v>0.2</v>
      </c>
      <c r="J91" s="27">
        <v>83.2</v>
      </c>
      <c r="K91" s="27">
        <v>15.9</v>
      </c>
    </row>
    <row r="92" spans="2:11" ht="15" customHeight="1" x14ac:dyDescent="0.15">
      <c r="B92" s="24"/>
      <c r="C92" s="82" t="s">
        <v>472</v>
      </c>
      <c r="D92" s="14">
        <v>1503</v>
      </c>
      <c r="E92" s="15">
        <v>1</v>
      </c>
      <c r="F92" s="16">
        <v>2</v>
      </c>
      <c r="G92" s="16">
        <v>0</v>
      </c>
      <c r="H92" s="16">
        <v>2</v>
      </c>
      <c r="I92" s="16">
        <v>1</v>
      </c>
      <c r="J92" s="16">
        <v>1286</v>
      </c>
      <c r="K92" s="16">
        <v>211</v>
      </c>
    </row>
    <row r="93" spans="2:11" ht="15" customHeight="1" x14ac:dyDescent="0.15">
      <c r="B93" s="24"/>
      <c r="C93" s="84"/>
      <c r="D93" s="25">
        <v>100</v>
      </c>
      <c r="E93" s="26">
        <v>0.1</v>
      </c>
      <c r="F93" s="27">
        <v>0.1</v>
      </c>
      <c r="G93" s="27">
        <v>0</v>
      </c>
      <c r="H93" s="27">
        <v>0.1</v>
      </c>
      <c r="I93" s="27">
        <v>0.1</v>
      </c>
      <c r="J93" s="27">
        <v>85.6</v>
      </c>
      <c r="K93" s="27">
        <v>14</v>
      </c>
    </row>
    <row r="94" spans="2:11" ht="15" customHeight="1" x14ac:dyDescent="0.15">
      <c r="B94" s="24"/>
      <c r="C94" s="82" t="s">
        <v>548</v>
      </c>
      <c r="D94" s="14">
        <v>330</v>
      </c>
      <c r="E94" s="15">
        <v>0</v>
      </c>
      <c r="F94" s="16">
        <v>0</v>
      </c>
      <c r="G94" s="16">
        <v>0</v>
      </c>
      <c r="H94" s="16">
        <v>0</v>
      </c>
      <c r="I94" s="16">
        <v>1</v>
      </c>
      <c r="J94" s="16">
        <v>284</v>
      </c>
      <c r="K94" s="16">
        <v>45</v>
      </c>
    </row>
    <row r="95" spans="2:11" ht="15" customHeight="1" x14ac:dyDescent="0.15">
      <c r="B95" s="24"/>
      <c r="C95" s="82"/>
      <c r="D95" s="34">
        <v>100</v>
      </c>
      <c r="E95" s="35">
        <v>0</v>
      </c>
      <c r="F95" s="36">
        <v>0</v>
      </c>
      <c r="G95" s="36">
        <v>0</v>
      </c>
      <c r="H95" s="36">
        <v>0</v>
      </c>
      <c r="I95" s="36">
        <v>0.3</v>
      </c>
      <c r="J95" s="36">
        <v>86.1</v>
      </c>
      <c r="K95" s="36">
        <v>13.6</v>
      </c>
    </row>
    <row r="96" spans="2:11" ht="15" customHeight="1" x14ac:dyDescent="0.15">
      <c r="B96" s="24"/>
      <c r="C96" s="83" t="s">
        <v>479</v>
      </c>
      <c r="D96" s="29">
        <v>359</v>
      </c>
      <c r="E96" s="30">
        <v>1</v>
      </c>
      <c r="F96" s="31">
        <v>0</v>
      </c>
      <c r="G96" s="31">
        <v>0</v>
      </c>
      <c r="H96" s="31">
        <v>0</v>
      </c>
      <c r="I96" s="31">
        <v>0</v>
      </c>
      <c r="J96" s="31">
        <v>304</v>
      </c>
      <c r="K96" s="31">
        <v>54</v>
      </c>
    </row>
    <row r="97" spans="2:11" ht="15" customHeight="1" x14ac:dyDescent="0.15">
      <c r="B97" s="24"/>
      <c r="C97" s="84"/>
      <c r="D97" s="25">
        <v>100</v>
      </c>
      <c r="E97" s="26">
        <v>0.3</v>
      </c>
      <c r="F97" s="27">
        <v>0</v>
      </c>
      <c r="G97" s="27">
        <v>0</v>
      </c>
      <c r="H97" s="27">
        <v>0</v>
      </c>
      <c r="I97" s="27">
        <v>0</v>
      </c>
      <c r="J97" s="27">
        <v>84.7</v>
      </c>
      <c r="K97" s="27">
        <v>15</v>
      </c>
    </row>
    <row r="98" spans="2:11" ht="15" customHeight="1" x14ac:dyDescent="0.15">
      <c r="B98" s="24"/>
      <c r="C98" s="82" t="s">
        <v>541</v>
      </c>
      <c r="D98" s="14">
        <v>47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6">
        <v>37</v>
      </c>
      <c r="K98" s="16">
        <v>10</v>
      </c>
    </row>
    <row r="99" spans="2:11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0</v>
      </c>
      <c r="I99" s="27">
        <v>0</v>
      </c>
      <c r="J99" s="27">
        <v>78.7</v>
      </c>
      <c r="K99" s="27">
        <v>21.3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49</v>
      </c>
      <c r="K100" s="16">
        <v>3</v>
      </c>
    </row>
    <row r="101" spans="2:11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94.2</v>
      </c>
      <c r="K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2819" priority="2116" rank="1"/>
  </conditionalFormatting>
  <conditionalFormatting sqref="E11:K11">
    <cfRule type="top10" dxfId="2818" priority="2117" rank="1"/>
  </conditionalFormatting>
  <conditionalFormatting sqref="E13:K13">
    <cfRule type="top10" dxfId="2817" priority="2118" rank="1"/>
  </conditionalFormatting>
  <conditionalFormatting sqref="E15:K15">
    <cfRule type="top10" dxfId="2816" priority="2119" rank="1"/>
  </conditionalFormatting>
  <conditionalFormatting sqref="E17:K17">
    <cfRule type="top10" dxfId="2815" priority="2120" rank="1"/>
  </conditionalFormatting>
  <conditionalFormatting sqref="E19:K19">
    <cfRule type="top10" dxfId="2814" priority="2121" rank="1"/>
  </conditionalFormatting>
  <conditionalFormatting sqref="E21:K21">
    <cfRule type="top10" dxfId="2813" priority="2122" rank="1"/>
  </conditionalFormatting>
  <conditionalFormatting sqref="E23:K23">
    <cfRule type="top10" dxfId="2812" priority="2123" rank="1"/>
  </conditionalFormatting>
  <conditionalFormatting sqref="E25:K25">
    <cfRule type="top10" dxfId="2811" priority="2124" rank="1"/>
  </conditionalFormatting>
  <conditionalFormatting sqref="E27:K27">
    <cfRule type="top10" dxfId="2810" priority="2125" rank="1"/>
  </conditionalFormatting>
  <conditionalFormatting sqref="E29:K29">
    <cfRule type="top10" dxfId="2809" priority="2126" rank="1"/>
  </conditionalFormatting>
  <conditionalFormatting sqref="E31:K31">
    <cfRule type="top10" dxfId="2808" priority="2127" rank="1"/>
  </conditionalFormatting>
  <conditionalFormatting sqref="E33:K33">
    <cfRule type="top10" dxfId="2807" priority="2128" rank="1"/>
  </conditionalFormatting>
  <conditionalFormatting sqref="E35:K35">
    <cfRule type="top10" dxfId="2806" priority="2129" rank="1"/>
  </conditionalFormatting>
  <conditionalFormatting sqref="E37:K37">
    <cfRule type="top10" dxfId="2805" priority="2130" rank="1"/>
  </conditionalFormatting>
  <conditionalFormatting sqref="E39:K39">
    <cfRule type="top10" dxfId="2804" priority="2131" rank="1"/>
  </conditionalFormatting>
  <conditionalFormatting sqref="E41:K41">
    <cfRule type="top10" dxfId="2803" priority="2132" rank="1"/>
  </conditionalFormatting>
  <conditionalFormatting sqref="E43:K43">
    <cfRule type="top10" dxfId="2802" priority="2133" rank="1"/>
  </conditionalFormatting>
  <conditionalFormatting sqref="E45:K45">
    <cfRule type="top10" dxfId="2801" priority="2134" rank="1"/>
  </conditionalFormatting>
  <conditionalFormatting sqref="E47:K47">
    <cfRule type="top10" dxfId="2800" priority="2135" rank="1"/>
  </conditionalFormatting>
  <conditionalFormatting sqref="E49:K49">
    <cfRule type="top10" dxfId="2799" priority="2136" rank="1"/>
  </conditionalFormatting>
  <conditionalFormatting sqref="E51:K51">
    <cfRule type="top10" dxfId="2798" priority="2137" rank="1"/>
  </conditionalFormatting>
  <conditionalFormatting sqref="E53:K53">
    <cfRule type="top10" dxfId="2797" priority="2138" rank="1"/>
  </conditionalFormatting>
  <conditionalFormatting sqref="E55:K55">
    <cfRule type="top10" dxfId="2796" priority="2139" rank="1"/>
  </conditionalFormatting>
  <conditionalFormatting sqref="E57:K57">
    <cfRule type="top10" dxfId="2795" priority="2140" rank="1"/>
  </conditionalFormatting>
  <conditionalFormatting sqref="E59:K59">
    <cfRule type="top10" dxfId="2794" priority="2141" rank="1"/>
  </conditionalFormatting>
  <conditionalFormatting sqref="E61:K61">
    <cfRule type="top10" dxfId="2793" priority="2142" rank="1"/>
  </conditionalFormatting>
  <conditionalFormatting sqref="E63:K63">
    <cfRule type="top10" dxfId="2792" priority="2143" rank="1"/>
  </conditionalFormatting>
  <conditionalFormatting sqref="E65:K65">
    <cfRule type="top10" dxfId="2791" priority="2144" rank="1"/>
  </conditionalFormatting>
  <conditionalFormatting sqref="E67:K67">
    <cfRule type="top10" dxfId="2790" priority="2145" rank="1"/>
  </conditionalFormatting>
  <conditionalFormatting sqref="E69:K69">
    <cfRule type="top10" dxfId="2789" priority="2146" rank="1"/>
  </conditionalFormatting>
  <conditionalFormatting sqref="E71:K71">
    <cfRule type="top10" dxfId="2788" priority="2147" rank="1"/>
  </conditionalFormatting>
  <conditionalFormatting sqref="E73:K73">
    <cfRule type="top10" dxfId="2787" priority="2148" rank="1"/>
  </conditionalFormatting>
  <conditionalFormatting sqref="E75:K75">
    <cfRule type="top10" dxfId="2786" priority="2149" rank="1"/>
  </conditionalFormatting>
  <conditionalFormatting sqref="E77:K77">
    <cfRule type="top10" dxfId="2785" priority="2150" rank="1"/>
  </conditionalFormatting>
  <conditionalFormatting sqref="E79:K79">
    <cfRule type="top10" dxfId="2784" priority="2151" rank="1"/>
  </conditionalFormatting>
  <conditionalFormatting sqref="E81:K81">
    <cfRule type="top10" dxfId="2783" priority="2152" rank="1"/>
  </conditionalFormatting>
  <conditionalFormatting sqref="E83:K83">
    <cfRule type="top10" dxfId="2782" priority="2153" rank="1"/>
  </conditionalFormatting>
  <conditionalFormatting sqref="E85:K85">
    <cfRule type="top10" dxfId="2781" priority="2154" rank="1"/>
  </conditionalFormatting>
  <conditionalFormatting sqref="E87:K87">
    <cfRule type="top10" dxfId="2780" priority="2155" rank="1"/>
  </conditionalFormatting>
  <conditionalFormatting sqref="E89:K89">
    <cfRule type="top10" dxfId="2779" priority="2156" rank="1"/>
  </conditionalFormatting>
  <conditionalFormatting sqref="E91:K91">
    <cfRule type="top10" dxfId="2778" priority="2157" rank="1"/>
  </conditionalFormatting>
  <conditionalFormatting sqref="E93:K93">
    <cfRule type="top10" dxfId="2777" priority="2158" rank="1"/>
  </conditionalFormatting>
  <conditionalFormatting sqref="E95:K95">
    <cfRule type="top10" dxfId="2776" priority="2159" rank="1"/>
  </conditionalFormatting>
  <conditionalFormatting sqref="E97:K97">
    <cfRule type="top10" dxfId="2775" priority="2160" rank="1"/>
  </conditionalFormatting>
  <conditionalFormatting sqref="E99:K99">
    <cfRule type="top10" dxfId="2774" priority="2161" rank="1"/>
  </conditionalFormatting>
  <conditionalFormatting sqref="E101:K101">
    <cfRule type="top10" dxfId="2773" priority="216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669</v>
      </c>
    </row>
    <row r="4" spans="2:24" x14ac:dyDescent="0.15">
      <c r="B4" s="1" t="s">
        <v>671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342</v>
      </c>
      <c r="F7" s="69" t="s">
        <v>343</v>
      </c>
      <c r="G7" s="69" t="s">
        <v>344</v>
      </c>
      <c r="H7" s="68" t="s">
        <v>345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554</v>
      </c>
      <c r="F8" s="16">
        <v>3282</v>
      </c>
      <c r="G8" s="16">
        <v>9750</v>
      </c>
      <c r="H8" s="16">
        <v>429</v>
      </c>
      <c r="I8" s="16">
        <v>1907</v>
      </c>
    </row>
    <row r="9" spans="2:24" ht="15" customHeight="1" x14ac:dyDescent="0.15">
      <c r="B9" s="93"/>
      <c r="C9" s="91"/>
      <c r="D9" s="17">
        <v>100</v>
      </c>
      <c r="E9" s="18">
        <v>3.5</v>
      </c>
      <c r="F9" s="19">
        <v>20.6</v>
      </c>
      <c r="G9" s="19">
        <v>61.2</v>
      </c>
      <c r="H9" s="19">
        <v>2.7</v>
      </c>
      <c r="I9" s="19">
        <v>12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148</v>
      </c>
      <c r="F10" s="23">
        <v>976</v>
      </c>
      <c r="G10" s="23">
        <v>3135</v>
      </c>
      <c r="H10" s="23">
        <v>96</v>
      </c>
      <c r="I10" s="23">
        <v>590</v>
      </c>
    </row>
    <row r="11" spans="2:24" ht="15" customHeight="1" x14ac:dyDescent="0.15">
      <c r="B11" s="24"/>
      <c r="C11" s="89"/>
      <c r="D11" s="25">
        <v>100</v>
      </c>
      <c r="E11" s="26">
        <v>3</v>
      </c>
      <c r="F11" s="27">
        <v>19.7</v>
      </c>
      <c r="G11" s="27">
        <v>63.4</v>
      </c>
      <c r="H11" s="27">
        <v>1.9</v>
      </c>
      <c r="I11" s="27">
        <v>11.9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405</v>
      </c>
      <c r="F12" s="16">
        <v>2287</v>
      </c>
      <c r="G12" s="16">
        <v>6531</v>
      </c>
      <c r="H12" s="16">
        <v>326</v>
      </c>
      <c r="I12" s="16">
        <v>1293</v>
      </c>
    </row>
    <row r="13" spans="2:24" ht="15" customHeight="1" x14ac:dyDescent="0.15">
      <c r="B13" s="28"/>
      <c r="C13" s="91"/>
      <c r="D13" s="17">
        <v>100</v>
      </c>
      <c r="E13" s="18">
        <v>3.7</v>
      </c>
      <c r="F13" s="19">
        <v>21.1</v>
      </c>
      <c r="G13" s="19">
        <v>60.2</v>
      </c>
      <c r="H13" s="19">
        <v>3</v>
      </c>
      <c r="I13" s="19">
        <v>11.9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</v>
      </c>
      <c r="F14" s="23">
        <v>85</v>
      </c>
      <c r="G14" s="23">
        <v>208</v>
      </c>
      <c r="H14" s="23">
        <v>1</v>
      </c>
      <c r="I14" s="23">
        <v>47</v>
      </c>
    </row>
    <row r="15" spans="2:24" ht="15" customHeight="1" x14ac:dyDescent="0.15">
      <c r="B15" s="24"/>
      <c r="C15" s="84"/>
      <c r="D15" s="25">
        <v>100</v>
      </c>
      <c r="E15" s="26">
        <v>3.4</v>
      </c>
      <c r="F15" s="27">
        <v>24.1</v>
      </c>
      <c r="G15" s="27">
        <v>58.9</v>
      </c>
      <c r="H15" s="27">
        <v>0.3</v>
      </c>
      <c r="I15" s="27">
        <v>13.3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19</v>
      </c>
      <c r="F16" s="31">
        <v>126</v>
      </c>
      <c r="G16" s="31">
        <v>383</v>
      </c>
      <c r="H16" s="31">
        <v>9</v>
      </c>
      <c r="I16" s="31">
        <v>83</v>
      </c>
    </row>
    <row r="17" spans="2:9" ht="15" customHeight="1" x14ac:dyDescent="0.15">
      <c r="B17" s="24"/>
      <c r="C17" s="84"/>
      <c r="D17" s="25">
        <v>100</v>
      </c>
      <c r="E17" s="26">
        <v>3.1</v>
      </c>
      <c r="F17" s="27">
        <v>20.3</v>
      </c>
      <c r="G17" s="27">
        <v>61.8</v>
      </c>
      <c r="H17" s="27">
        <v>1.5</v>
      </c>
      <c r="I17" s="27">
        <v>13.4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24</v>
      </c>
      <c r="F18" s="16">
        <v>193</v>
      </c>
      <c r="G18" s="16">
        <v>585</v>
      </c>
      <c r="H18" s="16">
        <v>18</v>
      </c>
      <c r="I18" s="16">
        <v>102</v>
      </c>
    </row>
    <row r="19" spans="2:9" ht="15" customHeight="1" x14ac:dyDescent="0.15">
      <c r="B19" s="24"/>
      <c r="C19" s="84"/>
      <c r="D19" s="25">
        <v>100</v>
      </c>
      <c r="E19" s="26">
        <v>2.6</v>
      </c>
      <c r="F19" s="27">
        <v>20.9</v>
      </c>
      <c r="G19" s="27">
        <v>63.4</v>
      </c>
      <c r="H19" s="27">
        <v>2</v>
      </c>
      <c r="I19" s="27">
        <v>11.1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74</v>
      </c>
      <c r="F20" s="16">
        <v>359</v>
      </c>
      <c r="G20" s="16">
        <v>960</v>
      </c>
      <c r="H20" s="16">
        <v>37</v>
      </c>
      <c r="I20" s="16">
        <v>186</v>
      </c>
    </row>
    <row r="21" spans="2:9" ht="15" customHeight="1" x14ac:dyDescent="0.15">
      <c r="B21" s="24"/>
      <c r="C21" s="84"/>
      <c r="D21" s="25">
        <v>100</v>
      </c>
      <c r="E21" s="26">
        <v>4.5999999999999996</v>
      </c>
      <c r="F21" s="27">
        <v>22.2</v>
      </c>
      <c r="G21" s="27">
        <v>59.4</v>
      </c>
      <c r="H21" s="27">
        <v>2.2999999999999998</v>
      </c>
      <c r="I21" s="27">
        <v>11.5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139</v>
      </c>
      <c r="F22" s="16">
        <v>771</v>
      </c>
      <c r="G22" s="16">
        <v>1777</v>
      </c>
      <c r="H22" s="16">
        <v>102</v>
      </c>
      <c r="I22" s="16">
        <v>351</v>
      </c>
    </row>
    <row r="23" spans="2:9" ht="15" customHeight="1" x14ac:dyDescent="0.15">
      <c r="B23" s="24"/>
      <c r="C23" s="84"/>
      <c r="D23" s="25">
        <v>100</v>
      </c>
      <c r="E23" s="26">
        <v>4.4000000000000004</v>
      </c>
      <c r="F23" s="27">
        <v>24.6</v>
      </c>
      <c r="G23" s="27">
        <v>56.6</v>
      </c>
      <c r="H23" s="27">
        <v>3.2</v>
      </c>
      <c r="I23" s="27">
        <v>11.2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174</v>
      </c>
      <c r="F24" s="16">
        <v>982</v>
      </c>
      <c r="G24" s="16">
        <v>2712</v>
      </c>
      <c r="H24" s="16">
        <v>144</v>
      </c>
      <c r="I24" s="16">
        <v>494</v>
      </c>
    </row>
    <row r="25" spans="2:9" ht="15" customHeight="1" x14ac:dyDescent="0.15">
      <c r="B25" s="24"/>
      <c r="C25" s="84"/>
      <c r="D25" s="25">
        <v>100</v>
      </c>
      <c r="E25" s="26">
        <v>3.9</v>
      </c>
      <c r="F25" s="27">
        <v>21.8</v>
      </c>
      <c r="G25" s="27">
        <v>60.2</v>
      </c>
      <c r="H25" s="27">
        <v>3.2</v>
      </c>
      <c r="I25" s="27">
        <v>11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104</v>
      </c>
      <c r="F26" s="16">
        <v>699</v>
      </c>
      <c r="G26" s="16">
        <v>2915</v>
      </c>
      <c r="H26" s="16">
        <v>108</v>
      </c>
      <c r="I26" s="16">
        <v>612</v>
      </c>
    </row>
    <row r="27" spans="2:9" ht="15" customHeight="1" x14ac:dyDescent="0.15">
      <c r="B27" s="28"/>
      <c r="C27" s="85"/>
      <c r="D27" s="17">
        <v>100</v>
      </c>
      <c r="E27" s="18">
        <v>2.2999999999999998</v>
      </c>
      <c r="F27" s="19">
        <v>15.8</v>
      </c>
      <c r="G27" s="19">
        <v>65.7</v>
      </c>
      <c r="H27" s="19">
        <v>2.4</v>
      </c>
      <c r="I27" s="19">
        <v>13.8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263</v>
      </c>
      <c r="F28" s="16">
        <v>1335</v>
      </c>
      <c r="G28" s="16">
        <v>3349</v>
      </c>
      <c r="H28" s="16">
        <v>195</v>
      </c>
      <c r="I28" s="16">
        <v>524</v>
      </c>
    </row>
    <row r="29" spans="2:9" ht="15" customHeight="1" x14ac:dyDescent="0.15">
      <c r="B29" s="24"/>
      <c r="C29" s="84"/>
      <c r="D29" s="25">
        <v>100</v>
      </c>
      <c r="E29" s="26">
        <v>4.5999999999999996</v>
      </c>
      <c r="F29" s="27">
        <v>23.6</v>
      </c>
      <c r="G29" s="27">
        <v>59.1</v>
      </c>
      <c r="H29" s="27">
        <v>3.4</v>
      </c>
      <c r="I29" s="27">
        <v>9.1999999999999993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140</v>
      </c>
      <c r="F30" s="16">
        <v>798</v>
      </c>
      <c r="G30" s="16">
        <v>2442</v>
      </c>
      <c r="H30" s="16">
        <v>105</v>
      </c>
      <c r="I30" s="16">
        <v>439</v>
      </c>
    </row>
    <row r="31" spans="2:9" ht="15" customHeight="1" x14ac:dyDescent="0.15">
      <c r="B31" s="24"/>
      <c r="C31" s="84"/>
      <c r="D31" s="25">
        <v>100</v>
      </c>
      <c r="E31" s="26">
        <v>3.6</v>
      </c>
      <c r="F31" s="27">
        <v>20.3</v>
      </c>
      <c r="G31" s="27">
        <v>62.2</v>
      </c>
      <c r="H31" s="27">
        <v>2.7</v>
      </c>
      <c r="I31" s="27">
        <v>11.2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10</v>
      </c>
      <c r="F32" s="31">
        <v>70</v>
      </c>
      <c r="G32" s="31">
        <v>183</v>
      </c>
      <c r="H32" s="31">
        <v>6</v>
      </c>
      <c r="I32" s="31">
        <v>37</v>
      </c>
    </row>
    <row r="33" spans="2:9" ht="15" customHeight="1" x14ac:dyDescent="0.15">
      <c r="B33" s="24"/>
      <c r="C33" s="84"/>
      <c r="D33" s="25">
        <v>100</v>
      </c>
      <c r="E33" s="26">
        <v>3.3</v>
      </c>
      <c r="F33" s="27">
        <v>22.9</v>
      </c>
      <c r="G33" s="27">
        <v>59.8</v>
      </c>
      <c r="H33" s="27">
        <v>2</v>
      </c>
      <c r="I33" s="27">
        <v>12.1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60</v>
      </c>
      <c r="F34" s="16">
        <v>569</v>
      </c>
      <c r="G34" s="16">
        <v>2069</v>
      </c>
      <c r="H34" s="16">
        <v>63</v>
      </c>
      <c r="I34" s="16">
        <v>281</v>
      </c>
    </row>
    <row r="35" spans="2:9" ht="15" customHeight="1" x14ac:dyDescent="0.15">
      <c r="B35" s="24"/>
      <c r="C35" s="84"/>
      <c r="D35" s="25">
        <v>100</v>
      </c>
      <c r="E35" s="26">
        <v>2</v>
      </c>
      <c r="F35" s="27">
        <v>18.7</v>
      </c>
      <c r="G35" s="27">
        <v>68</v>
      </c>
      <c r="H35" s="27">
        <v>2.1</v>
      </c>
      <c r="I35" s="27">
        <v>9.1999999999999993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63</v>
      </c>
      <c r="F36" s="16">
        <v>452</v>
      </c>
      <c r="G36" s="16">
        <v>1523</v>
      </c>
      <c r="H36" s="16">
        <v>46</v>
      </c>
      <c r="I36" s="16">
        <v>325</v>
      </c>
    </row>
    <row r="37" spans="2:9" ht="15" customHeight="1" x14ac:dyDescent="0.15">
      <c r="B37" s="33"/>
      <c r="C37" s="82"/>
      <c r="D37" s="34">
        <v>100</v>
      </c>
      <c r="E37" s="35">
        <v>2.6</v>
      </c>
      <c r="F37" s="36">
        <v>18.8</v>
      </c>
      <c r="G37" s="36">
        <v>63.2</v>
      </c>
      <c r="H37" s="36">
        <v>1.9</v>
      </c>
      <c r="I37" s="36">
        <v>13.5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91</v>
      </c>
      <c r="F38" s="23">
        <v>377</v>
      </c>
      <c r="G38" s="23">
        <v>622</v>
      </c>
      <c r="H38" s="23">
        <v>67</v>
      </c>
      <c r="I38" s="23">
        <v>101</v>
      </c>
    </row>
    <row r="39" spans="2:9" ht="15" customHeight="1" x14ac:dyDescent="0.15">
      <c r="B39" s="24"/>
      <c r="C39" s="89"/>
      <c r="D39" s="25">
        <v>100</v>
      </c>
      <c r="E39" s="26">
        <v>7.2</v>
      </c>
      <c r="F39" s="27">
        <v>30</v>
      </c>
      <c r="G39" s="27">
        <v>49.4</v>
      </c>
      <c r="H39" s="27">
        <v>5.3</v>
      </c>
      <c r="I39" s="27">
        <v>8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63</v>
      </c>
      <c r="F40" s="16">
        <v>362</v>
      </c>
      <c r="G40" s="16">
        <v>709</v>
      </c>
      <c r="H40" s="16">
        <v>52</v>
      </c>
      <c r="I40" s="16">
        <v>173</v>
      </c>
    </row>
    <row r="41" spans="2:9" ht="15" customHeight="1" x14ac:dyDescent="0.15">
      <c r="B41" s="24"/>
      <c r="C41" s="89"/>
      <c r="D41" s="25">
        <v>100</v>
      </c>
      <c r="E41" s="26">
        <v>4.5999999999999996</v>
      </c>
      <c r="F41" s="27">
        <v>26.6</v>
      </c>
      <c r="G41" s="27">
        <v>52.2</v>
      </c>
      <c r="H41" s="27">
        <v>3.8</v>
      </c>
      <c r="I41" s="27">
        <v>12.7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377</v>
      </c>
      <c r="F42" s="16">
        <v>2454</v>
      </c>
      <c r="G42" s="16">
        <v>8215</v>
      </c>
      <c r="H42" s="16">
        <v>290</v>
      </c>
      <c r="I42" s="16">
        <v>1300</v>
      </c>
    </row>
    <row r="43" spans="2:9" ht="15" customHeight="1" x14ac:dyDescent="0.15">
      <c r="B43" s="28"/>
      <c r="C43" s="91"/>
      <c r="D43" s="17">
        <v>100</v>
      </c>
      <c r="E43" s="18">
        <v>3</v>
      </c>
      <c r="F43" s="19">
        <v>19.399999999999999</v>
      </c>
      <c r="G43" s="19">
        <v>65</v>
      </c>
      <c r="H43" s="19">
        <v>2.2999999999999998</v>
      </c>
      <c r="I43" s="19">
        <v>10.3</v>
      </c>
    </row>
    <row r="44" spans="2:9" ht="15" customHeight="1" x14ac:dyDescent="0.15">
      <c r="B44" s="20" t="s">
        <v>70</v>
      </c>
      <c r="C44" s="88" t="s">
        <v>467</v>
      </c>
      <c r="D44" s="21">
        <v>567</v>
      </c>
      <c r="E44" s="22">
        <v>57</v>
      </c>
      <c r="F44" s="23">
        <v>146</v>
      </c>
      <c r="G44" s="23">
        <v>298</v>
      </c>
      <c r="H44" s="23">
        <v>17</v>
      </c>
      <c r="I44" s="23">
        <v>49</v>
      </c>
    </row>
    <row r="45" spans="2:9" ht="15" customHeight="1" x14ac:dyDescent="0.15">
      <c r="B45" s="24"/>
      <c r="C45" s="89"/>
      <c r="D45" s="25">
        <v>100</v>
      </c>
      <c r="E45" s="26">
        <v>10.1</v>
      </c>
      <c r="F45" s="27">
        <v>25.7</v>
      </c>
      <c r="G45" s="27">
        <v>52.6</v>
      </c>
      <c r="H45" s="27">
        <v>3</v>
      </c>
      <c r="I45" s="27">
        <v>8.6</v>
      </c>
    </row>
    <row r="46" spans="2:9" ht="15" customHeight="1" x14ac:dyDescent="0.15">
      <c r="B46" s="24"/>
      <c r="C46" s="86" t="s">
        <v>508</v>
      </c>
      <c r="D46" s="14">
        <v>8280</v>
      </c>
      <c r="E46" s="15">
        <v>282</v>
      </c>
      <c r="F46" s="16">
        <v>1985</v>
      </c>
      <c r="G46" s="16">
        <v>5031</v>
      </c>
      <c r="H46" s="16">
        <v>272</v>
      </c>
      <c r="I46" s="16">
        <v>710</v>
      </c>
    </row>
    <row r="47" spans="2:9" ht="15" customHeight="1" x14ac:dyDescent="0.15">
      <c r="B47" s="24"/>
      <c r="C47" s="89"/>
      <c r="D47" s="25">
        <v>100</v>
      </c>
      <c r="E47" s="26">
        <v>3.4</v>
      </c>
      <c r="F47" s="27">
        <v>24</v>
      </c>
      <c r="G47" s="27">
        <v>60.8</v>
      </c>
      <c r="H47" s="27">
        <v>3.3</v>
      </c>
      <c r="I47" s="27">
        <v>8.6</v>
      </c>
    </row>
    <row r="48" spans="2:9" ht="15" customHeight="1" x14ac:dyDescent="0.15">
      <c r="B48" s="24"/>
      <c r="C48" s="86" t="s">
        <v>428</v>
      </c>
      <c r="D48" s="14">
        <v>4863</v>
      </c>
      <c r="E48" s="15">
        <v>148</v>
      </c>
      <c r="F48" s="16">
        <v>913</v>
      </c>
      <c r="G48" s="16">
        <v>3185</v>
      </c>
      <c r="H48" s="16">
        <v>100</v>
      </c>
      <c r="I48" s="16">
        <v>517</v>
      </c>
    </row>
    <row r="49" spans="2:9" ht="15" customHeight="1" x14ac:dyDescent="0.15">
      <c r="B49" s="24"/>
      <c r="C49" s="89"/>
      <c r="D49" s="25">
        <v>100</v>
      </c>
      <c r="E49" s="26">
        <v>3</v>
      </c>
      <c r="F49" s="27">
        <v>18.8</v>
      </c>
      <c r="G49" s="27">
        <v>65.5</v>
      </c>
      <c r="H49" s="27">
        <v>2.1</v>
      </c>
      <c r="I49" s="27">
        <v>10.6</v>
      </c>
    </row>
    <row r="50" spans="2:9" ht="15" customHeight="1" x14ac:dyDescent="0.15">
      <c r="B50" s="24"/>
      <c r="C50" s="86" t="s">
        <v>429</v>
      </c>
      <c r="D50" s="14">
        <v>1583</v>
      </c>
      <c r="E50" s="15">
        <v>52</v>
      </c>
      <c r="F50" s="16">
        <v>192</v>
      </c>
      <c r="G50" s="16">
        <v>1093</v>
      </c>
      <c r="H50" s="16">
        <v>29</v>
      </c>
      <c r="I50" s="16">
        <v>217</v>
      </c>
    </row>
    <row r="51" spans="2:9" ht="15" customHeight="1" x14ac:dyDescent="0.15">
      <c r="B51" s="28"/>
      <c r="C51" s="91"/>
      <c r="D51" s="17">
        <v>100</v>
      </c>
      <c r="E51" s="18">
        <v>3.3</v>
      </c>
      <c r="F51" s="19">
        <v>12.1</v>
      </c>
      <c r="G51" s="19">
        <v>69</v>
      </c>
      <c r="H51" s="19">
        <v>1.8</v>
      </c>
      <c r="I51" s="19">
        <v>13.7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111</v>
      </c>
      <c r="F52" s="23">
        <v>643</v>
      </c>
      <c r="G52" s="23">
        <v>1703</v>
      </c>
      <c r="H52" s="23">
        <v>74</v>
      </c>
      <c r="I52" s="23">
        <v>450</v>
      </c>
    </row>
    <row r="53" spans="2:9" ht="15" customHeight="1" x14ac:dyDescent="0.15">
      <c r="B53" s="24"/>
      <c r="C53" s="84"/>
      <c r="D53" s="25">
        <v>100</v>
      </c>
      <c r="E53" s="26">
        <v>3.7</v>
      </c>
      <c r="F53" s="27">
        <v>21.6</v>
      </c>
      <c r="G53" s="27">
        <v>57.1</v>
      </c>
      <c r="H53" s="27">
        <v>2.5</v>
      </c>
      <c r="I53" s="27">
        <v>15.1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59</v>
      </c>
      <c r="F54" s="31">
        <v>395</v>
      </c>
      <c r="G54" s="31">
        <v>1322</v>
      </c>
      <c r="H54" s="31">
        <v>46</v>
      </c>
      <c r="I54" s="31">
        <v>124</v>
      </c>
    </row>
    <row r="55" spans="2:9" ht="15" customHeight="1" x14ac:dyDescent="0.15">
      <c r="B55" s="24"/>
      <c r="C55" s="84"/>
      <c r="D55" s="25">
        <v>100</v>
      </c>
      <c r="E55" s="26">
        <v>3</v>
      </c>
      <c r="F55" s="27">
        <v>20.3</v>
      </c>
      <c r="G55" s="27">
        <v>67.900000000000006</v>
      </c>
      <c r="H55" s="27">
        <v>2.4</v>
      </c>
      <c r="I55" s="27">
        <v>6.4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32</v>
      </c>
      <c r="F56" s="16">
        <v>166</v>
      </c>
      <c r="G56" s="16">
        <v>524</v>
      </c>
      <c r="H56" s="16">
        <v>20</v>
      </c>
      <c r="I56" s="16">
        <v>112</v>
      </c>
    </row>
    <row r="57" spans="2:9" ht="15" customHeight="1" x14ac:dyDescent="0.15">
      <c r="B57" s="24"/>
      <c r="C57" s="84"/>
      <c r="D57" s="25">
        <v>100</v>
      </c>
      <c r="E57" s="26">
        <v>3.7</v>
      </c>
      <c r="F57" s="27">
        <v>19.399999999999999</v>
      </c>
      <c r="G57" s="27">
        <v>61.4</v>
      </c>
      <c r="H57" s="27">
        <v>2.2999999999999998</v>
      </c>
      <c r="I57" s="27">
        <v>13.1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49</v>
      </c>
      <c r="F58" s="16">
        <v>279</v>
      </c>
      <c r="G58" s="16">
        <v>803</v>
      </c>
      <c r="H58" s="16">
        <v>44</v>
      </c>
      <c r="I58" s="16">
        <v>136</v>
      </c>
    </row>
    <row r="59" spans="2:9" ht="15" customHeight="1" x14ac:dyDescent="0.15">
      <c r="B59" s="24"/>
      <c r="C59" s="84"/>
      <c r="D59" s="25">
        <v>100</v>
      </c>
      <c r="E59" s="26">
        <v>3.7</v>
      </c>
      <c r="F59" s="27">
        <v>21.3</v>
      </c>
      <c r="G59" s="27">
        <v>61.3</v>
      </c>
      <c r="H59" s="27">
        <v>3.4</v>
      </c>
      <c r="I59" s="27">
        <v>10.4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48</v>
      </c>
      <c r="F60" s="16">
        <v>349</v>
      </c>
      <c r="G60" s="16">
        <v>1001</v>
      </c>
      <c r="H60" s="16">
        <v>49</v>
      </c>
      <c r="I60" s="16">
        <v>336</v>
      </c>
    </row>
    <row r="61" spans="2:9" ht="15" customHeight="1" x14ac:dyDescent="0.15">
      <c r="B61" s="24"/>
      <c r="C61" s="84"/>
      <c r="D61" s="25">
        <v>100</v>
      </c>
      <c r="E61" s="26">
        <v>2.7</v>
      </c>
      <c r="F61" s="27">
        <v>19.600000000000001</v>
      </c>
      <c r="G61" s="27">
        <v>56.1</v>
      </c>
      <c r="H61" s="27">
        <v>2.7</v>
      </c>
      <c r="I61" s="27">
        <v>18.8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33</v>
      </c>
      <c r="F62" s="16">
        <v>256</v>
      </c>
      <c r="G62" s="16">
        <v>817</v>
      </c>
      <c r="H62" s="16">
        <v>26</v>
      </c>
      <c r="I62" s="16">
        <v>102</v>
      </c>
    </row>
    <row r="63" spans="2:9" ht="15" customHeight="1" x14ac:dyDescent="0.15">
      <c r="B63" s="24"/>
      <c r="C63" s="84"/>
      <c r="D63" s="25">
        <v>100</v>
      </c>
      <c r="E63" s="26">
        <v>2.7</v>
      </c>
      <c r="F63" s="27">
        <v>20.7</v>
      </c>
      <c r="G63" s="27">
        <v>66.2</v>
      </c>
      <c r="H63" s="27">
        <v>2.1</v>
      </c>
      <c r="I63" s="27">
        <v>8.3000000000000007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60</v>
      </c>
      <c r="F64" s="16">
        <v>446</v>
      </c>
      <c r="G64" s="16">
        <v>1453</v>
      </c>
      <c r="H64" s="16">
        <v>53</v>
      </c>
      <c r="I64" s="16">
        <v>241</v>
      </c>
    </row>
    <row r="65" spans="2:9" ht="15" customHeight="1" x14ac:dyDescent="0.15">
      <c r="B65" s="24"/>
      <c r="C65" s="84"/>
      <c r="D65" s="25">
        <v>100</v>
      </c>
      <c r="E65" s="26">
        <v>2.7</v>
      </c>
      <c r="F65" s="27">
        <v>19.8</v>
      </c>
      <c r="G65" s="27">
        <v>64.5</v>
      </c>
      <c r="H65" s="27">
        <v>2.4</v>
      </c>
      <c r="I65" s="27">
        <v>10.7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56</v>
      </c>
      <c r="F66" s="16">
        <v>214</v>
      </c>
      <c r="G66" s="16">
        <v>737</v>
      </c>
      <c r="H66" s="16">
        <v>55</v>
      </c>
      <c r="I66" s="16">
        <v>147</v>
      </c>
    </row>
    <row r="67" spans="2:9" ht="15" customHeight="1" x14ac:dyDescent="0.15">
      <c r="B67" s="24"/>
      <c r="C67" s="84"/>
      <c r="D67" s="25">
        <v>100</v>
      </c>
      <c r="E67" s="26">
        <v>4.5999999999999996</v>
      </c>
      <c r="F67" s="27">
        <v>17.7</v>
      </c>
      <c r="G67" s="27">
        <v>61</v>
      </c>
      <c r="H67" s="27">
        <v>4.5</v>
      </c>
      <c r="I67" s="27">
        <v>12.2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106</v>
      </c>
      <c r="F68" s="16">
        <v>534</v>
      </c>
      <c r="G68" s="16">
        <v>1390</v>
      </c>
      <c r="H68" s="16">
        <v>62</v>
      </c>
      <c r="I68" s="16">
        <v>259</v>
      </c>
    </row>
    <row r="69" spans="2:9" ht="15" customHeight="1" x14ac:dyDescent="0.15">
      <c r="B69" s="28"/>
      <c r="C69" s="85"/>
      <c r="D69" s="17">
        <v>100</v>
      </c>
      <c r="E69" s="18">
        <v>4.5</v>
      </c>
      <c r="F69" s="19">
        <v>22.7</v>
      </c>
      <c r="G69" s="19">
        <v>59.1</v>
      </c>
      <c r="H69" s="19">
        <v>2.6</v>
      </c>
      <c r="I69" s="19">
        <v>11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165</v>
      </c>
      <c r="F70" s="23">
        <v>780</v>
      </c>
      <c r="G70" s="23">
        <v>1396</v>
      </c>
      <c r="H70" s="23">
        <v>160</v>
      </c>
      <c r="I70" s="23">
        <v>249</v>
      </c>
    </row>
    <row r="71" spans="2:9" ht="15" customHeight="1" x14ac:dyDescent="0.15">
      <c r="B71" s="24"/>
      <c r="C71" s="89"/>
      <c r="D71" s="25">
        <v>100</v>
      </c>
      <c r="E71" s="26">
        <v>6</v>
      </c>
      <c r="F71" s="27">
        <v>28.4</v>
      </c>
      <c r="G71" s="27">
        <v>50.8</v>
      </c>
      <c r="H71" s="27">
        <v>5.8</v>
      </c>
      <c r="I71" s="27">
        <v>9.1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153</v>
      </c>
      <c r="F72" s="16">
        <v>731</v>
      </c>
      <c r="G72" s="16">
        <v>1732</v>
      </c>
      <c r="H72" s="16">
        <v>102</v>
      </c>
      <c r="I72" s="16">
        <v>282</v>
      </c>
    </row>
    <row r="73" spans="2:9" ht="15" customHeight="1" x14ac:dyDescent="0.15">
      <c r="B73" s="24"/>
      <c r="C73" s="89"/>
      <c r="D73" s="25">
        <v>100</v>
      </c>
      <c r="E73" s="26">
        <v>5.0999999999999996</v>
      </c>
      <c r="F73" s="27">
        <v>24.4</v>
      </c>
      <c r="G73" s="27">
        <v>57.7</v>
      </c>
      <c r="H73" s="27">
        <v>3.4</v>
      </c>
      <c r="I73" s="27">
        <v>9.4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105</v>
      </c>
      <c r="F74" s="16">
        <v>844</v>
      </c>
      <c r="G74" s="16">
        <v>2445</v>
      </c>
      <c r="H74" s="16">
        <v>83</v>
      </c>
      <c r="I74" s="16">
        <v>364</v>
      </c>
    </row>
    <row r="75" spans="2:9" ht="15" customHeight="1" x14ac:dyDescent="0.15">
      <c r="B75" s="24"/>
      <c r="C75" s="89"/>
      <c r="D75" s="25">
        <v>100</v>
      </c>
      <c r="E75" s="26">
        <v>2.7</v>
      </c>
      <c r="F75" s="27">
        <v>22</v>
      </c>
      <c r="G75" s="27">
        <v>63.7</v>
      </c>
      <c r="H75" s="27">
        <v>2.2000000000000002</v>
      </c>
      <c r="I75" s="27">
        <v>9.5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70</v>
      </c>
      <c r="F76" s="16">
        <v>480</v>
      </c>
      <c r="G76" s="16">
        <v>1922</v>
      </c>
      <c r="H76" s="16">
        <v>44</v>
      </c>
      <c r="I76" s="16">
        <v>301</v>
      </c>
    </row>
    <row r="77" spans="2:9" ht="15" customHeight="1" x14ac:dyDescent="0.15">
      <c r="B77" s="24"/>
      <c r="C77" s="89"/>
      <c r="D77" s="25">
        <v>100</v>
      </c>
      <c r="E77" s="26">
        <v>2.5</v>
      </c>
      <c r="F77" s="27">
        <v>17</v>
      </c>
      <c r="G77" s="27">
        <v>68.2</v>
      </c>
      <c r="H77" s="27">
        <v>1.6</v>
      </c>
      <c r="I77" s="27">
        <v>10.7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24</v>
      </c>
      <c r="F78" s="16">
        <v>219</v>
      </c>
      <c r="G78" s="16">
        <v>1103</v>
      </c>
      <c r="H78" s="16">
        <v>18</v>
      </c>
      <c r="I78" s="16">
        <v>259</v>
      </c>
    </row>
    <row r="79" spans="2:9" ht="15" customHeight="1" x14ac:dyDescent="0.15">
      <c r="B79" s="24"/>
      <c r="C79" s="89"/>
      <c r="D79" s="25">
        <v>100</v>
      </c>
      <c r="E79" s="26">
        <v>1.5</v>
      </c>
      <c r="F79" s="27">
        <v>13.5</v>
      </c>
      <c r="G79" s="27">
        <v>68</v>
      </c>
      <c r="H79" s="27">
        <v>1.1000000000000001</v>
      </c>
      <c r="I79" s="27">
        <v>16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13</v>
      </c>
      <c r="F80" s="16">
        <v>112</v>
      </c>
      <c r="G80" s="16">
        <v>656</v>
      </c>
      <c r="H80" s="16">
        <v>6</v>
      </c>
      <c r="I80" s="16">
        <v>221</v>
      </c>
    </row>
    <row r="81" spans="2:9" ht="15" customHeight="1" x14ac:dyDescent="0.15">
      <c r="B81" s="24"/>
      <c r="C81" s="89"/>
      <c r="D81" s="25">
        <v>100</v>
      </c>
      <c r="E81" s="26">
        <v>1.3</v>
      </c>
      <c r="F81" s="27">
        <v>11.1</v>
      </c>
      <c r="G81" s="27">
        <v>65.099999999999994</v>
      </c>
      <c r="H81" s="27">
        <v>0.6</v>
      </c>
      <c r="I81" s="27">
        <v>21.9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6</v>
      </c>
      <c r="F82" s="16">
        <v>53</v>
      </c>
      <c r="G82" s="16">
        <v>352</v>
      </c>
      <c r="H82" s="16">
        <v>3</v>
      </c>
      <c r="I82" s="16">
        <v>188</v>
      </c>
    </row>
    <row r="83" spans="2:9" ht="15" customHeight="1" x14ac:dyDescent="0.15">
      <c r="B83" s="24"/>
      <c r="C83" s="86"/>
      <c r="D83" s="34">
        <v>100</v>
      </c>
      <c r="E83" s="35">
        <v>1</v>
      </c>
      <c r="F83" s="36">
        <v>8.8000000000000007</v>
      </c>
      <c r="G83" s="36">
        <v>58.5</v>
      </c>
      <c r="H83" s="36">
        <v>0.5</v>
      </c>
      <c r="I83" s="36">
        <v>31.2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185</v>
      </c>
      <c r="F84" s="23">
        <v>822</v>
      </c>
      <c r="G84" s="23">
        <v>1962</v>
      </c>
      <c r="H84" s="23">
        <v>137</v>
      </c>
      <c r="I84" s="23">
        <v>321</v>
      </c>
    </row>
    <row r="85" spans="2:9" ht="15" customHeight="1" x14ac:dyDescent="0.15">
      <c r="B85" s="24" t="s">
        <v>475</v>
      </c>
      <c r="C85" s="84"/>
      <c r="D85" s="25">
        <v>100</v>
      </c>
      <c r="E85" s="26">
        <v>5.4</v>
      </c>
      <c r="F85" s="27">
        <v>24</v>
      </c>
      <c r="G85" s="27">
        <v>57.3</v>
      </c>
      <c r="H85" s="27">
        <v>4</v>
      </c>
      <c r="I85" s="27">
        <v>9.4</v>
      </c>
    </row>
    <row r="86" spans="2:9" ht="15" customHeight="1" x14ac:dyDescent="0.15">
      <c r="B86" s="24" t="s">
        <v>431</v>
      </c>
      <c r="C86" s="82" t="s">
        <v>481</v>
      </c>
      <c r="D86" s="14">
        <v>3344</v>
      </c>
      <c r="E86" s="15">
        <v>140</v>
      </c>
      <c r="F86" s="16">
        <v>726</v>
      </c>
      <c r="G86" s="16">
        <v>2054</v>
      </c>
      <c r="H86" s="16">
        <v>112</v>
      </c>
      <c r="I86" s="16">
        <v>312</v>
      </c>
    </row>
    <row r="87" spans="2:9" ht="15" customHeight="1" x14ac:dyDescent="0.15">
      <c r="B87" s="24"/>
      <c r="C87" s="84"/>
      <c r="D87" s="25">
        <v>100</v>
      </c>
      <c r="E87" s="26">
        <v>4.2</v>
      </c>
      <c r="F87" s="27">
        <v>21.7</v>
      </c>
      <c r="G87" s="27">
        <v>61.4</v>
      </c>
      <c r="H87" s="27">
        <v>3.3</v>
      </c>
      <c r="I87" s="27">
        <v>9.3000000000000007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63</v>
      </c>
      <c r="F88" s="31">
        <v>431</v>
      </c>
      <c r="G88" s="31">
        <v>1318</v>
      </c>
      <c r="H88" s="31">
        <v>45</v>
      </c>
      <c r="I88" s="31">
        <v>206</v>
      </c>
    </row>
    <row r="89" spans="2:9" ht="15" customHeight="1" x14ac:dyDescent="0.15">
      <c r="B89" s="24"/>
      <c r="C89" s="84"/>
      <c r="D89" s="25">
        <v>100</v>
      </c>
      <c r="E89" s="26">
        <v>3.1</v>
      </c>
      <c r="F89" s="27">
        <v>20.9</v>
      </c>
      <c r="G89" s="27">
        <v>63.9</v>
      </c>
      <c r="H89" s="27">
        <v>2.2000000000000002</v>
      </c>
      <c r="I89" s="27">
        <v>10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67</v>
      </c>
      <c r="F90" s="16">
        <v>663</v>
      </c>
      <c r="G90" s="16">
        <v>2058</v>
      </c>
      <c r="H90" s="16">
        <v>61</v>
      </c>
      <c r="I90" s="16">
        <v>352</v>
      </c>
    </row>
    <row r="91" spans="2:9" ht="15" customHeight="1" x14ac:dyDescent="0.15">
      <c r="B91" s="24"/>
      <c r="C91" s="84"/>
      <c r="D91" s="25">
        <v>100</v>
      </c>
      <c r="E91" s="26">
        <v>2.1</v>
      </c>
      <c r="F91" s="27">
        <v>20.7</v>
      </c>
      <c r="G91" s="27">
        <v>64.3</v>
      </c>
      <c r="H91" s="27">
        <v>1.9</v>
      </c>
      <c r="I91" s="27">
        <v>11</v>
      </c>
    </row>
    <row r="92" spans="2:9" ht="15" customHeight="1" x14ac:dyDescent="0.15">
      <c r="B92" s="24"/>
      <c r="C92" s="82" t="s">
        <v>543</v>
      </c>
      <c r="D92" s="14">
        <v>1503</v>
      </c>
      <c r="E92" s="15">
        <v>21</v>
      </c>
      <c r="F92" s="16">
        <v>222</v>
      </c>
      <c r="G92" s="16">
        <v>1012</v>
      </c>
      <c r="H92" s="16">
        <v>19</v>
      </c>
      <c r="I92" s="16">
        <v>229</v>
      </c>
    </row>
    <row r="93" spans="2:9" ht="15" customHeight="1" x14ac:dyDescent="0.15">
      <c r="B93" s="24"/>
      <c r="C93" s="84"/>
      <c r="D93" s="25">
        <v>100</v>
      </c>
      <c r="E93" s="26">
        <v>1.4</v>
      </c>
      <c r="F93" s="27">
        <v>14.8</v>
      </c>
      <c r="G93" s="27">
        <v>67.3</v>
      </c>
      <c r="H93" s="27">
        <v>1.3</v>
      </c>
      <c r="I93" s="27">
        <v>15.2</v>
      </c>
    </row>
    <row r="94" spans="2:9" ht="15" customHeight="1" x14ac:dyDescent="0.15">
      <c r="B94" s="24"/>
      <c r="C94" s="82" t="s">
        <v>505</v>
      </c>
      <c r="D94" s="14">
        <v>330</v>
      </c>
      <c r="E94" s="15">
        <v>3</v>
      </c>
      <c r="F94" s="16">
        <v>49</v>
      </c>
      <c r="G94" s="16">
        <v>214</v>
      </c>
      <c r="H94" s="16">
        <v>3</v>
      </c>
      <c r="I94" s="16">
        <v>61</v>
      </c>
    </row>
    <row r="95" spans="2:9" ht="15" customHeight="1" x14ac:dyDescent="0.15">
      <c r="B95" s="24"/>
      <c r="C95" s="82"/>
      <c r="D95" s="34">
        <v>100</v>
      </c>
      <c r="E95" s="35">
        <v>0.9</v>
      </c>
      <c r="F95" s="36">
        <v>14.8</v>
      </c>
      <c r="G95" s="36">
        <v>64.8</v>
      </c>
      <c r="H95" s="36">
        <v>0.9</v>
      </c>
      <c r="I95" s="36">
        <v>18.5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1</v>
      </c>
      <c r="F96" s="31">
        <v>28</v>
      </c>
      <c r="G96" s="31">
        <v>246</v>
      </c>
      <c r="H96" s="31">
        <v>2</v>
      </c>
      <c r="I96" s="31">
        <v>82</v>
      </c>
    </row>
    <row r="97" spans="2:9" ht="15" customHeight="1" x14ac:dyDescent="0.15">
      <c r="B97" s="24"/>
      <c r="C97" s="84"/>
      <c r="D97" s="25">
        <v>100</v>
      </c>
      <c r="E97" s="26">
        <v>0.3</v>
      </c>
      <c r="F97" s="27">
        <v>7.8</v>
      </c>
      <c r="G97" s="27">
        <v>68.5</v>
      </c>
      <c r="H97" s="27">
        <v>0.6</v>
      </c>
      <c r="I97" s="27">
        <v>22.8</v>
      </c>
    </row>
    <row r="98" spans="2:9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4</v>
      </c>
      <c r="G98" s="16">
        <v>30</v>
      </c>
      <c r="H98" s="16">
        <v>0</v>
      </c>
      <c r="I98" s="16">
        <v>13</v>
      </c>
    </row>
    <row r="99" spans="2:9" ht="15" customHeight="1" x14ac:dyDescent="0.15">
      <c r="B99" s="24"/>
      <c r="C99" s="84"/>
      <c r="D99" s="25">
        <v>100</v>
      </c>
      <c r="E99" s="26">
        <v>0</v>
      </c>
      <c r="F99" s="27">
        <v>8.5</v>
      </c>
      <c r="G99" s="27">
        <v>63.8</v>
      </c>
      <c r="H99" s="27">
        <v>0</v>
      </c>
      <c r="I99" s="27">
        <v>27.7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15</v>
      </c>
      <c r="G100" s="16">
        <v>29</v>
      </c>
      <c r="H100" s="16">
        <v>3</v>
      </c>
      <c r="I100" s="16">
        <v>4</v>
      </c>
    </row>
    <row r="101" spans="2:9" ht="15" customHeight="1" x14ac:dyDescent="0.15">
      <c r="B101" s="28"/>
      <c r="C101" s="85"/>
      <c r="D101" s="17">
        <v>100</v>
      </c>
      <c r="E101" s="18">
        <v>1.9</v>
      </c>
      <c r="F101" s="19">
        <v>28.8</v>
      </c>
      <c r="G101" s="19">
        <v>55.8</v>
      </c>
      <c r="H101" s="19">
        <v>5.8</v>
      </c>
      <c r="I101" s="19">
        <v>7.7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2772" priority="2163" rank="1"/>
  </conditionalFormatting>
  <conditionalFormatting sqref="E11:I11">
    <cfRule type="top10" dxfId="2771" priority="2164" rank="1"/>
  </conditionalFormatting>
  <conditionalFormatting sqref="E13:I13">
    <cfRule type="top10" dxfId="2770" priority="2165" rank="1"/>
  </conditionalFormatting>
  <conditionalFormatting sqref="E15:I15">
    <cfRule type="top10" dxfId="2769" priority="2166" rank="1"/>
  </conditionalFormatting>
  <conditionalFormatting sqref="E17:I17">
    <cfRule type="top10" dxfId="2768" priority="2167" rank="1"/>
  </conditionalFormatting>
  <conditionalFormatting sqref="E19:I19">
    <cfRule type="top10" dxfId="2767" priority="2168" rank="1"/>
  </conditionalFormatting>
  <conditionalFormatting sqref="E21:I21">
    <cfRule type="top10" dxfId="2766" priority="2169" rank="1"/>
  </conditionalFormatting>
  <conditionalFormatting sqref="E23:I23">
    <cfRule type="top10" dxfId="2765" priority="2170" rank="1"/>
  </conditionalFormatting>
  <conditionalFormatting sqref="E25:I25">
    <cfRule type="top10" dxfId="2764" priority="2171" rank="1"/>
  </conditionalFormatting>
  <conditionalFormatting sqref="E27:I27">
    <cfRule type="top10" dxfId="2763" priority="2172" rank="1"/>
  </conditionalFormatting>
  <conditionalFormatting sqref="E29:I29">
    <cfRule type="top10" dxfId="2762" priority="2173" rank="1"/>
  </conditionalFormatting>
  <conditionalFormatting sqref="E31:I31">
    <cfRule type="top10" dxfId="2761" priority="2174" rank="1"/>
  </conditionalFormatting>
  <conditionalFormatting sqref="E33:I33">
    <cfRule type="top10" dxfId="2760" priority="2175" rank="1"/>
  </conditionalFormatting>
  <conditionalFormatting sqref="E35:I35">
    <cfRule type="top10" dxfId="2759" priority="2176" rank="1"/>
  </conditionalFormatting>
  <conditionalFormatting sqref="E37:I37">
    <cfRule type="top10" dxfId="2758" priority="2177" rank="1"/>
  </conditionalFormatting>
  <conditionalFormatting sqref="E39:I39">
    <cfRule type="top10" dxfId="2757" priority="2178" rank="1"/>
  </conditionalFormatting>
  <conditionalFormatting sqref="E41:I41">
    <cfRule type="top10" dxfId="2756" priority="2179" rank="1"/>
  </conditionalFormatting>
  <conditionalFormatting sqref="E43:I43">
    <cfRule type="top10" dxfId="2755" priority="2180" rank="1"/>
  </conditionalFormatting>
  <conditionalFormatting sqref="E45:I45">
    <cfRule type="top10" dxfId="2754" priority="2181" rank="1"/>
  </conditionalFormatting>
  <conditionalFormatting sqref="E47:I47">
    <cfRule type="top10" dxfId="2753" priority="2182" rank="1"/>
  </conditionalFormatting>
  <conditionalFormatting sqref="E49:I49">
    <cfRule type="top10" dxfId="2752" priority="2183" rank="1"/>
  </conditionalFormatting>
  <conditionalFormatting sqref="E51:I51">
    <cfRule type="top10" dxfId="2751" priority="2184" rank="1"/>
  </conditionalFormatting>
  <conditionalFormatting sqref="E53:I53">
    <cfRule type="top10" dxfId="2750" priority="2185" rank="1"/>
  </conditionalFormatting>
  <conditionalFormatting sqref="E55:I55">
    <cfRule type="top10" dxfId="2749" priority="2186" rank="1"/>
  </conditionalFormatting>
  <conditionalFormatting sqref="E57:I57">
    <cfRule type="top10" dxfId="2748" priority="2187" rank="1"/>
  </conditionalFormatting>
  <conditionalFormatting sqref="E59:I59">
    <cfRule type="top10" dxfId="2747" priority="2188" rank="1"/>
  </conditionalFormatting>
  <conditionalFormatting sqref="E61:I61">
    <cfRule type="top10" dxfId="2746" priority="2189" rank="1"/>
  </conditionalFormatting>
  <conditionalFormatting sqref="E63:I63">
    <cfRule type="top10" dxfId="2745" priority="2190" rank="1"/>
  </conditionalFormatting>
  <conditionalFormatting sqref="E65:I65">
    <cfRule type="top10" dxfId="2744" priority="2191" rank="1"/>
  </conditionalFormatting>
  <conditionalFormatting sqref="E67:I67">
    <cfRule type="top10" dxfId="2743" priority="2192" rank="1"/>
  </conditionalFormatting>
  <conditionalFormatting sqref="E69:I69">
    <cfRule type="top10" dxfId="2742" priority="2193" rank="1"/>
  </conditionalFormatting>
  <conditionalFormatting sqref="E71:I71">
    <cfRule type="top10" dxfId="2741" priority="2194" rank="1"/>
  </conditionalFormatting>
  <conditionalFormatting sqref="E73:I73">
    <cfRule type="top10" dxfId="2740" priority="2195" rank="1"/>
  </conditionalFormatting>
  <conditionalFormatting sqref="E75:I75">
    <cfRule type="top10" dxfId="2739" priority="2196" rank="1"/>
  </conditionalFormatting>
  <conditionalFormatting sqref="E77:I77">
    <cfRule type="top10" dxfId="2738" priority="2197" rank="1"/>
  </conditionalFormatting>
  <conditionalFormatting sqref="E79:I79">
    <cfRule type="top10" dxfId="2737" priority="2198" rank="1"/>
  </conditionalFormatting>
  <conditionalFormatting sqref="E81:I81">
    <cfRule type="top10" dxfId="2736" priority="2199" rank="1"/>
  </conditionalFormatting>
  <conditionalFormatting sqref="E83:I83">
    <cfRule type="top10" dxfId="2735" priority="2200" rank="1"/>
  </conditionalFormatting>
  <conditionalFormatting sqref="E85:I85">
    <cfRule type="top10" dxfId="2734" priority="2201" rank="1"/>
  </conditionalFormatting>
  <conditionalFormatting sqref="E87:I87">
    <cfRule type="top10" dxfId="2733" priority="2202" rank="1"/>
  </conditionalFormatting>
  <conditionalFormatting sqref="E89:I89">
    <cfRule type="top10" dxfId="2732" priority="2203" rank="1"/>
  </conditionalFormatting>
  <conditionalFormatting sqref="E91:I91">
    <cfRule type="top10" dxfId="2731" priority="2204" rank="1"/>
  </conditionalFormatting>
  <conditionalFormatting sqref="E93:I93">
    <cfRule type="top10" dxfId="2730" priority="2205" rank="1"/>
  </conditionalFormatting>
  <conditionalFormatting sqref="E95:I95">
    <cfRule type="top10" dxfId="2729" priority="2206" rank="1"/>
  </conditionalFormatting>
  <conditionalFormatting sqref="E97:I97">
    <cfRule type="top10" dxfId="2728" priority="2207" rank="1"/>
  </conditionalFormatting>
  <conditionalFormatting sqref="E99:I99">
    <cfRule type="top10" dxfId="2727" priority="2208" rank="1"/>
  </conditionalFormatting>
  <conditionalFormatting sqref="E101:I101">
    <cfRule type="top10" dxfId="2726" priority="220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672</v>
      </c>
    </row>
    <row r="4" spans="2:24" x14ac:dyDescent="0.15">
      <c r="B4" s="1" t="s">
        <v>673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342</v>
      </c>
      <c r="F7" s="69" t="s">
        <v>343</v>
      </c>
      <c r="G7" s="69" t="s">
        <v>344</v>
      </c>
      <c r="H7" s="68" t="s">
        <v>345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183</v>
      </c>
      <c r="F8" s="16">
        <v>1446</v>
      </c>
      <c r="G8" s="16">
        <v>12166</v>
      </c>
      <c r="H8" s="16">
        <v>138</v>
      </c>
      <c r="I8" s="16">
        <v>1989</v>
      </c>
    </row>
    <row r="9" spans="2:24" ht="15" customHeight="1" x14ac:dyDescent="0.15">
      <c r="B9" s="93"/>
      <c r="C9" s="91"/>
      <c r="D9" s="17">
        <v>100</v>
      </c>
      <c r="E9" s="18">
        <v>1.1000000000000001</v>
      </c>
      <c r="F9" s="19">
        <v>9.1</v>
      </c>
      <c r="G9" s="19">
        <v>76.400000000000006</v>
      </c>
      <c r="H9" s="19">
        <v>0.9</v>
      </c>
      <c r="I9" s="19">
        <v>12.5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70</v>
      </c>
      <c r="F10" s="23">
        <v>494</v>
      </c>
      <c r="G10" s="23">
        <v>3746</v>
      </c>
      <c r="H10" s="23">
        <v>44</v>
      </c>
      <c r="I10" s="23">
        <v>591</v>
      </c>
    </row>
    <row r="11" spans="2:24" ht="15" customHeight="1" x14ac:dyDescent="0.15">
      <c r="B11" s="24"/>
      <c r="C11" s="89"/>
      <c r="D11" s="25">
        <v>100</v>
      </c>
      <c r="E11" s="26">
        <v>1.4</v>
      </c>
      <c r="F11" s="27">
        <v>10</v>
      </c>
      <c r="G11" s="27">
        <v>75.8</v>
      </c>
      <c r="H11" s="27">
        <v>0.9</v>
      </c>
      <c r="I11" s="27">
        <v>12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113</v>
      </c>
      <c r="F12" s="16">
        <v>941</v>
      </c>
      <c r="G12" s="16">
        <v>8322</v>
      </c>
      <c r="H12" s="16">
        <v>92</v>
      </c>
      <c r="I12" s="16">
        <v>1374</v>
      </c>
    </row>
    <row r="13" spans="2:24" ht="15" customHeight="1" x14ac:dyDescent="0.15">
      <c r="B13" s="28"/>
      <c r="C13" s="91"/>
      <c r="D13" s="17">
        <v>100</v>
      </c>
      <c r="E13" s="18">
        <v>1</v>
      </c>
      <c r="F13" s="19">
        <v>8.6999999999999993</v>
      </c>
      <c r="G13" s="19">
        <v>76.8</v>
      </c>
      <c r="H13" s="19">
        <v>0.8</v>
      </c>
      <c r="I13" s="19">
        <v>12.7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7</v>
      </c>
      <c r="F14" s="23">
        <v>50</v>
      </c>
      <c r="G14" s="23">
        <v>252</v>
      </c>
      <c r="H14" s="23">
        <v>1</v>
      </c>
      <c r="I14" s="23">
        <v>43</v>
      </c>
    </row>
    <row r="15" spans="2:24" ht="15" customHeight="1" x14ac:dyDescent="0.15">
      <c r="B15" s="24"/>
      <c r="C15" s="84"/>
      <c r="D15" s="25">
        <v>100</v>
      </c>
      <c r="E15" s="26">
        <v>2</v>
      </c>
      <c r="F15" s="27">
        <v>14.2</v>
      </c>
      <c r="G15" s="27">
        <v>71.400000000000006</v>
      </c>
      <c r="H15" s="27">
        <v>0.3</v>
      </c>
      <c r="I15" s="27">
        <v>12.2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10</v>
      </c>
      <c r="F16" s="31">
        <v>56</v>
      </c>
      <c r="G16" s="31">
        <v>463</v>
      </c>
      <c r="H16" s="31">
        <v>5</v>
      </c>
      <c r="I16" s="31">
        <v>86</v>
      </c>
    </row>
    <row r="17" spans="2:9" ht="15" customHeight="1" x14ac:dyDescent="0.15">
      <c r="B17" s="24"/>
      <c r="C17" s="84"/>
      <c r="D17" s="25">
        <v>100</v>
      </c>
      <c r="E17" s="26">
        <v>1.6</v>
      </c>
      <c r="F17" s="27">
        <v>9</v>
      </c>
      <c r="G17" s="27">
        <v>74.7</v>
      </c>
      <c r="H17" s="27">
        <v>0.8</v>
      </c>
      <c r="I17" s="27">
        <v>13.9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10</v>
      </c>
      <c r="F18" s="16">
        <v>88</v>
      </c>
      <c r="G18" s="16">
        <v>703</v>
      </c>
      <c r="H18" s="16">
        <v>7</v>
      </c>
      <c r="I18" s="16">
        <v>114</v>
      </c>
    </row>
    <row r="19" spans="2:9" ht="15" customHeight="1" x14ac:dyDescent="0.15">
      <c r="B19" s="24"/>
      <c r="C19" s="84"/>
      <c r="D19" s="25">
        <v>100</v>
      </c>
      <c r="E19" s="26">
        <v>1.1000000000000001</v>
      </c>
      <c r="F19" s="27">
        <v>9.5</v>
      </c>
      <c r="G19" s="27">
        <v>76.2</v>
      </c>
      <c r="H19" s="27">
        <v>0.8</v>
      </c>
      <c r="I19" s="27">
        <v>12.4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26</v>
      </c>
      <c r="F20" s="16">
        <v>170</v>
      </c>
      <c r="G20" s="16">
        <v>1211</v>
      </c>
      <c r="H20" s="16">
        <v>17</v>
      </c>
      <c r="I20" s="16">
        <v>192</v>
      </c>
    </row>
    <row r="21" spans="2:9" ht="15" customHeight="1" x14ac:dyDescent="0.15">
      <c r="B21" s="24"/>
      <c r="C21" s="84"/>
      <c r="D21" s="25">
        <v>100</v>
      </c>
      <c r="E21" s="26">
        <v>1.6</v>
      </c>
      <c r="F21" s="27">
        <v>10.5</v>
      </c>
      <c r="G21" s="27">
        <v>74.900000000000006</v>
      </c>
      <c r="H21" s="27">
        <v>1.1000000000000001</v>
      </c>
      <c r="I21" s="27">
        <v>11.9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43</v>
      </c>
      <c r="F22" s="16">
        <v>334</v>
      </c>
      <c r="G22" s="16">
        <v>2365</v>
      </c>
      <c r="H22" s="16">
        <v>30</v>
      </c>
      <c r="I22" s="16">
        <v>368</v>
      </c>
    </row>
    <row r="23" spans="2:9" ht="15" customHeight="1" x14ac:dyDescent="0.15">
      <c r="B23" s="24"/>
      <c r="C23" s="84"/>
      <c r="D23" s="25">
        <v>100</v>
      </c>
      <c r="E23" s="26">
        <v>1.4</v>
      </c>
      <c r="F23" s="27">
        <v>10.6</v>
      </c>
      <c r="G23" s="27">
        <v>75.3</v>
      </c>
      <c r="H23" s="27">
        <v>1</v>
      </c>
      <c r="I23" s="27">
        <v>11.7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47</v>
      </c>
      <c r="F24" s="16">
        <v>400</v>
      </c>
      <c r="G24" s="16">
        <v>3494</v>
      </c>
      <c r="H24" s="16">
        <v>45</v>
      </c>
      <c r="I24" s="16">
        <v>520</v>
      </c>
    </row>
    <row r="25" spans="2:9" ht="15" customHeight="1" x14ac:dyDescent="0.15">
      <c r="B25" s="24"/>
      <c r="C25" s="84"/>
      <c r="D25" s="25">
        <v>100</v>
      </c>
      <c r="E25" s="26">
        <v>1</v>
      </c>
      <c r="F25" s="27">
        <v>8.9</v>
      </c>
      <c r="G25" s="27">
        <v>77.5</v>
      </c>
      <c r="H25" s="27">
        <v>1</v>
      </c>
      <c r="I25" s="27">
        <v>11.5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36</v>
      </c>
      <c r="F26" s="16">
        <v>310</v>
      </c>
      <c r="G26" s="16">
        <v>3429</v>
      </c>
      <c r="H26" s="16">
        <v>30</v>
      </c>
      <c r="I26" s="16">
        <v>633</v>
      </c>
    </row>
    <row r="27" spans="2:9" ht="15" customHeight="1" x14ac:dyDescent="0.15">
      <c r="B27" s="28"/>
      <c r="C27" s="85"/>
      <c r="D27" s="17">
        <v>100</v>
      </c>
      <c r="E27" s="18">
        <v>0.8</v>
      </c>
      <c r="F27" s="19">
        <v>7</v>
      </c>
      <c r="G27" s="19">
        <v>77.3</v>
      </c>
      <c r="H27" s="19">
        <v>0.7</v>
      </c>
      <c r="I27" s="19">
        <v>14.3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77</v>
      </c>
      <c r="F28" s="16">
        <v>577</v>
      </c>
      <c r="G28" s="16">
        <v>4394</v>
      </c>
      <c r="H28" s="16">
        <v>49</v>
      </c>
      <c r="I28" s="16">
        <v>569</v>
      </c>
    </row>
    <row r="29" spans="2:9" ht="15" customHeight="1" x14ac:dyDescent="0.15">
      <c r="B29" s="24"/>
      <c r="C29" s="84"/>
      <c r="D29" s="25">
        <v>100</v>
      </c>
      <c r="E29" s="26">
        <v>1.4</v>
      </c>
      <c r="F29" s="27">
        <v>10.199999999999999</v>
      </c>
      <c r="G29" s="27">
        <v>77.599999999999994</v>
      </c>
      <c r="H29" s="27">
        <v>0.9</v>
      </c>
      <c r="I29" s="27">
        <v>10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58</v>
      </c>
      <c r="F30" s="16">
        <v>403</v>
      </c>
      <c r="G30" s="16">
        <v>2967</v>
      </c>
      <c r="H30" s="16">
        <v>50</v>
      </c>
      <c r="I30" s="16">
        <v>446</v>
      </c>
    </row>
    <row r="31" spans="2:9" ht="15" customHeight="1" x14ac:dyDescent="0.15">
      <c r="B31" s="24"/>
      <c r="C31" s="84"/>
      <c r="D31" s="25">
        <v>100</v>
      </c>
      <c r="E31" s="26">
        <v>1.5</v>
      </c>
      <c r="F31" s="27">
        <v>10.3</v>
      </c>
      <c r="G31" s="27">
        <v>75.599999999999994</v>
      </c>
      <c r="H31" s="27">
        <v>1.3</v>
      </c>
      <c r="I31" s="27">
        <v>11.4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3</v>
      </c>
      <c r="F32" s="31">
        <v>31</v>
      </c>
      <c r="G32" s="31">
        <v>231</v>
      </c>
      <c r="H32" s="31">
        <v>1</v>
      </c>
      <c r="I32" s="31">
        <v>40</v>
      </c>
    </row>
    <row r="33" spans="2:9" ht="15" customHeight="1" x14ac:dyDescent="0.15">
      <c r="B33" s="24"/>
      <c r="C33" s="84"/>
      <c r="D33" s="25">
        <v>100</v>
      </c>
      <c r="E33" s="26">
        <v>1</v>
      </c>
      <c r="F33" s="27">
        <v>10.1</v>
      </c>
      <c r="G33" s="27">
        <v>75.5</v>
      </c>
      <c r="H33" s="27">
        <v>0.3</v>
      </c>
      <c r="I33" s="27">
        <v>13.1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16</v>
      </c>
      <c r="F34" s="16">
        <v>200</v>
      </c>
      <c r="G34" s="16">
        <v>2500</v>
      </c>
      <c r="H34" s="16">
        <v>20</v>
      </c>
      <c r="I34" s="16">
        <v>306</v>
      </c>
    </row>
    <row r="35" spans="2:9" ht="15" customHeight="1" x14ac:dyDescent="0.15">
      <c r="B35" s="24"/>
      <c r="C35" s="84"/>
      <c r="D35" s="25">
        <v>100</v>
      </c>
      <c r="E35" s="26">
        <v>0.5</v>
      </c>
      <c r="F35" s="27">
        <v>6.6</v>
      </c>
      <c r="G35" s="27">
        <v>82.2</v>
      </c>
      <c r="H35" s="27">
        <v>0.7</v>
      </c>
      <c r="I35" s="27">
        <v>10.1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17</v>
      </c>
      <c r="F36" s="16">
        <v>196</v>
      </c>
      <c r="G36" s="16">
        <v>1846</v>
      </c>
      <c r="H36" s="16">
        <v>16</v>
      </c>
      <c r="I36" s="16">
        <v>334</v>
      </c>
    </row>
    <row r="37" spans="2:9" ht="15" customHeight="1" x14ac:dyDescent="0.15">
      <c r="B37" s="33"/>
      <c r="C37" s="82"/>
      <c r="D37" s="34">
        <v>100</v>
      </c>
      <c r="E37" s="35">
        <v>0.7</v>
      </c>
      <c r="F37" s="36">
        <v>8.1</v>
      </c>
      <c r="G37" s="36">
        <v>76.599999999999994</v>
      </c>
      <c r="H37" s="36">
        <v>0.7</v>
      </c>
      <c r="I37" s="36">
        <v>13.9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29</v>
      </c>
      <c r="F38" s="23">
        <v>207</v>
      </c>
      <c r="G38" s="23">
        <v>886</v>
      </c>
      <c r="H38" s="23">
        <v>19</v>
      </c>
      <c r="I38" s="23">
        <v>117</v>
      </c>
    </row>
    <row r="39" spans="2:9" ht="15" customHeight="1" x14ac:dyDescent="0.15">
      <c r="B39" s="24"/>
      <c r="C39" s="89"/>
      <c r="D39" s="25">
        <v>100</v>
      </c>
      <c r="E39" s="26">
        <v>2.2999999999999998</v>
      </c>
      <c r="F39" s="27">
        <v>16.5</v>
      </c>
      <c r="G39" s="27">
        <v>70.400000000000006</v>
      </c>
      <c r="H39" s="27">
        <v>1.5</v>
      </c>
      <c r="I39" s="27">
        <v>9.3000000000000007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20</v>
      </c>
      <c r="F40" s="16">
        <v>201</v>
      </c>
      <c r="G40" s="16">
        <v>954</v>
      </c>
      <c r="H40" s="16">
        <v>19</v>
      </c>
      <c r="I40" s="16">
        <v>165</v>
      </c>
    </row>
    <row r="41" spans="2:9" ht="15" customHeight="1" x14ac:dyDescent="0.15">
      <c r="B41" s="24"/>
      <c r="C41" s="89"/>
      <c r="D41" s="25">
        <v>100</v>
      </c>
      <c r="E41" s="26">
        <v>1.5</v>
      </c>
      <c r="F41" s="27">
        <v>14.8</v>
      </c>
      <c r="G41" s="27">
        <v>70.2</v>
      </c>
      <c r="H41" s="27">
        <v>1.4</v>
      </c>
      <c r="I41" s="27">
        <v>12.1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118</v>
      </c>
      <c r="F42" s="16">
        <v>982</v>
      </c>
      <c r="G42" s="16">
        <v>10059</v>
      </c>
      <c r="H42" s="16">
        <v>94</v>
      </c>
      <c r="I42" s="16">
        <v>1383</v>
      </c>
    </row>
    <row r="43" spans="2:9" ht="15" customHeight="1" x14ac:dyDescent="0.15">
      <c r="B43" s="28"/>
      <c r="C43" s="91"/>
      <c r="D43" s="17">
        <v>100</v>
      </c>
      <c r="E43" s="18">
        <v>0.9</v>
      </c>
      <c r="F43" s="19">
        <v>7.8</v>
      </c>
      <c r="G43" s="19">
        <v>79.599999999999994</v>
      </c>
      <c r="H43" s="19">
        <v>0.7</v>
      </c>
      <c r="I43" s="19">
        <v>10.9</v>
      </c>
    </row>
    <row r="44" spans="2:9" ht="15" customHeight="1" x14ac:dyDescent="0.15">
      <c r="B44" s="20" t="s">
        <v>70</v>
      </c>
      <c r="C44" s="88" t="s">
        <v>535</v>
      </c>
      <c r="D44" s="21">
        <v>567</v>
      </c>
      <c r="E44" s="22">
        <v>15</v>
      </c>
      <c r="F44" s="23">
        <v>90</v>
      </c>
      <c r="G44" s="23">
        <v>402</v>
      </c>
      <c r="H44" s="23">
        <v>5</v>
      </c>
      <c r="I44" s="23">
        <v>55</v>
      </c>
    </row>
    <row r="45" spans="2:9" ht="15" customHeight="1" x14ac:dyDescent="0.15">
      <c r="B45" s="24"/>
      <c r="C45" s="89"/>
      <c r="D45" s="25">
        <v>100</v>
      </c>
      <c r="E45" s="26">
        <v>2.6</v>
      </c>
      <c r="F45" s="27">
        <v>15.9</v>
      </c>
      <c r="G45" s="27">
        <v>70.900000000000006</v>
      </c>
      <c r="H45" s="27">
        <v>0.9</v>
      </c>
      <c r="I45" s="27">
        <v>9.6999999999999993</v>
      </c>
    </row>
    <row r="46" spans="2:9" ht="15" customHeight="1" x14ac:dyDescent="0.15">
      <c r="B46" s="24"/>
      <c r="C46" s="86" t="s">
        <v>536</v>
      </c>
      <c r="D46" s="14">
        <v>8280</v>
      </c>
      <c r="E46" s="15">
        <v>84</v>
      </c>
      <c r="F46" s="16">
        <v>857</v>
      </c>
      <c r="G46" s="16">
        <v>6486</v>
      </c>
      <c r="H46" s="16">
        <v>81</v>
      </c>
      <c r="I46" s="16">
        <v>772</v>
      </c>
    </row>
    <row r="47" spans="2:9" ht="15" customHeight="1" x14ac:dyDescent="0.15">
      <c r="B47" s="24"/>
      <c r="C47" s="89"/>
      <c r="D47" s="25">
        <v>100</v>
      </c>
      <c r="E47" s="26">
        <v>1</v>
      </c>
      <c r="F47" s="27">
        <v>10.4</v>
      </c>
      <c r="G47" s="27">
        <v>78.3</v>
      </c>
      <c r="H47" s="27">
        <v>1</v>
      </c>
      <c r="I47" s="27">
        <v>9.3000000000000007</v>
      </c>
    </row>
    <row r="48" spans="2:9" ht="15" customHeight="1" x14ac:dyDescent="0.15">
      <c r="B48" s="24"/>
      <c r="C48" s="86" t="s">
        <v>551</v>
      </c>
      <c r="D48" s="14">
        <v>4863</v>
      </c>
      <c r="E48" s="15">
        <v>59</v>
      </c>
      <c r="F48" s="16">
        <v>383</v>
      </c>
      <c r="G48" s="16">
        <v>3857</v>
      </c>
      <c r="H48" s="16">
        <v>38</v>
      </c>
      <c r="I48" s="16">
        <v>526</v>
      </c>
    </row>
    <row r="49" spans="2:9" ht="15" customHeight="1" x14ac:dyDescent="0.15">
      <c r="B49" s="24"/>
      <c r="C49" s="89"/>
      <c r="D49" s="25">
        <v>100</v>
      </c>
      <c r="E49" s="26">
        <v>1.2</v>
      </c>
      <c r="F49" s="27">
        <v>7.9</v>
      </c>
      <c r="G49" s="27">
        <v>79.3</v>
      </c>
      <c r="H49" s="27">
        <v>0.8</v>
      </c>
      <c r="I49" s="27">
        <v>10.8</v>
      </c>
    </row>
    <row r="50" spans="2:9" ht="15" customHeight="1" x14ac:dyDescent="0.15">
      <c r="B50" s="24"/>
      <c r="C50" s="86" t="s">
        <v>451</v>
      </c>
      <c r="D50" s="14">
        <v>1583</v>
      </c>
      <c r="E50" s="15">
        <v>19</v>
      </c>
      <c r="F50" s="16">
        <v>85</v>
      </c>
      <c r="G50" s="16">
        <v>1252</v>
      </c>
      <c r="H50" s="16">
        <v>9</v>
      </c>
      <c r="I50" s="16">
        <v>218</v>
      </c>
    </row>
    <row r="51" spans="2:9" ht="15" customHeight="1" x14ac:dyDescent="0.15">
      <c r="B51" s="28"/>
      <c r="C51" s="91"/>
      <c r="D51" s="17">
        <v>100</v>
      </c>
      <c r="E51" s="18">
        <v>1.2</v>
      </c>
      <c r="F51" s="19">
        <v>5.4</v>
      </c>
      <c r="G51" s="19">
        <v>79.099999999999994</v>
      </c>
      <c r="H51" s="19">
        <v>0.6</v>
      </c>
      <c r="I51" s="19">
        <v>13.8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36</v>
      </c>
      <c r="F52" s="23">
        <v>270</v>
      </c>
      <c r="G52" s="23">
        <v>2177</v>
      </c>
      <c r="H52" s="23">
        <v>40</v>
      </c>
      <c r="I52" s="23">
        <v>458</v>
      </c>
    </row>
    <row r="53" spans="2:9" ht="15" customHeight="1" x14ac:dyDescent="0.15">
      <c r="B53" s="24"/>
      <c r="C53" s="84"/>
      <c r="D53" s="25">
        <v>100</v>
      </c>
      <c r="E53" s="26">
        <v>1.2</v>
      </c>
      <c r="F53" s="27">
        <v>9.1</v>
      </c>
      <c r="G53" s="27">
        <v>73</v>
      </c>
      <c r="H53" s="27">
        <v>1.3</v>
      </c>
      <c r="I53" s="27">
        <v>15.4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16</v>
      </c>
      <c r="F54" s="31">
        <v>141</v>
      </c>
      <c r="G54" s="31">
        <v>1638</v>
      </c>
      <c r="H54" s="31">
        <v>11</v>
      </c>
      <c r="I54" s="31">
        <v>140</v>
      </c>
    </row>
    <row r="55" spans="2:9" ht="15" customHeight="1" x14ac:dyDescent="0.15">
      <c r="B55" s="24"/>
      <c r="C55" s="84"/>
      <c r="D55" s="25">
        <v>100</v>
      </c>
      <c r="E55" s="26">
        <v>0.8</v>
      </c>
      <c r="F55" s="27">
        <v>7.2</v>
      </c>
      <c r="G55" s="27">
        <v>84.2</v>
      </c>
      <c r="H55" s="27">
        <v>0.6</v>
      </c>
      <c r="I55" s="27">
        <v>7.2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10</v>
      </c>
      <c r="F56" s="16">
        <v>71</v>
      </c>
      <c r="G56" s="16">
        <v>650</v>
      </c>
      <c r="H56" s="16">
        <v>5</v>
      </c>
      <c r="I56" s="16">
        <v>118</v>
      </c>
    </row>
    <row r="57" spans="2:9" ht="15" customHeight="1" x14ac:dyDescent="0.15">
      <c r="B57" s="24"/>
      <c r="C57" s="84"/>
      <c r="D57" s="25">
        <v>100</v>
      </c>
      <c r="E57" s="26">
        <v>1.2</v>
      </c>
      <c r="F57" s="27">
        <v>8.3000000000000007</v>
      </c>
      <c r="G57" s="27">
        <v>76.099999999999994</v>
      </c>
      <c r="H57" s="27">
        <v>0.6</v>
      </c>
      <c r="I57" s="27">
        <v>13.8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15</v>
      </c>
      <c r="F58" s="16">
        <v>133</v>
      </c>
      <c r="G58" s="16">
        <v>1013</v>
      </c>
      <c r="H58" s="16">
        <v>14</v>
      </c>
      <c r="I58" s="16">
        <v>136</v>
      </c>
    </row>
    <row r="59" spans="2:9" ht="15" customHeight="1" x14ac:dyDescent="0.15">
      <c r="B59" s="24"/>
      <c r="C59" s="84"/>
      <c r="D59" s="25">
        <v>100</v>
      </c>
      <c r="E59" s="26">
        <v>1.1000000000000001</v>
      </c>
      <c r="F59" s="27">
        <v>10.1</v>
      </c>
      <c r="G59" s="27">
        <v>77.3</v>
      </c>
      <c r="H59" s="27">
        <v>1.1000000000000001</v>
      </c>
      <c r="I59" s="27">
        <v>10.4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21</v>
      </c>
      <c r="F60" s="16">
        <v>185</v>
      </c>
      <c r="G60" s="16">
        <v>1218</v>
      </c>
      <c r="H60" s="16">
        <v>12</v>
      </c>
      <c r="I60" s="16">
        <v>347</v>
      </c>
    </row>
    <row r="61" spans="2:9" ht="15" customHeight="1" x14ac:dyDescent="0.15">
      <c r="B61" s="24"/>
      <c r="C61" s="84"/>
      <c r="D61" s="25">
        <v>100</v>
      </c>
      <c r="E61" s="26">
        <v>1.2</v>
      </c>
      <c r="F61" s="27">
        <v>10.4</v>
      </c>
      <c r="G61" s="27">
        <v>68.3</v>
      </c>
      <c r="H61" s="27">
        <v>0.7</v>
      </c>
      <c r="I61" s="27">
        <v>19.5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11</v>
      </c>
      <c r="F62" s="16">
        <v>96</v>
      </c>
      <c r="G62" s="16">
        <v>1012</v>
      </c>
      <c r="H62" s="16">
        <v>4</v>
      </c>
      <c r="I62" s="16">
        <v>111</v>
      </c>
    </row>
    <row r="63" spans="2:9" ht="15" customHeight="1" x14ac:dyDescent="0.15">
      <c r="B63" s="24"/>
      <c r="C63" s="84"/>
      <c r="D63" s="25">
        <v>100</v>
      </c>
      <c r="E63" s="26">
        <v>0.9</v>
      </c>
      <c r="F63" s="27">
        <v>7.8</v>
      </c>
      <c r="G63" s="27">
        <v>82</v>
      </c>
      <c r="H63" s="27">
        <v>0.3</v>
      </c>
      <c r="I63" s="27">
        <v>9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15</v>
      </c>
      <c r="F64" s="16">
        <v>223</v>
      </c>
      <c r="G64" s="16">
        <v>1749</v>
      </c>
      <c r="H64" s="16">
        <v>21</v>
      </c>
      <c r="I64" s="16">
        <v>245</v>
      </c>
    </row>
    <row r="65" spans="2:9" ht="15" customHeight="1" x14ac:dyDescent="0.15">
      <c r="B65" s="24"/>
      <c r="C65" s="84"/>
      <c r="D65" s="25">
        <v>100</v>
      </c>
      <c r="E65" s="26">
        <v>0.7</v>
      </c>
      <c r="F65" s="27">
        <v>9.9</v>
      </c>
      <c r="G65" s="27">
        <v>77.599999999999994</v>
      </c>
      <c r="H65" s="27">
        <v>0.9</v>
      </c>
      <c r="I65" s="27">
        <v>10.9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23</v>
      </c>
      <c r="F66" s="16">
        <v>109</v>
      </c>
      <c r="G66" s="16">
        <v>903</v>
      </c>
      <c r="H66" s="16">
        <v>13</v>
      </c>
      <c r="I66" s="16">
        <v>161</v>
      </c>
    </row>
    <row r="67" spans="2:9" ht="15" customHeight="1" x14ac:dyDescent="0.15">
      <c r="B67" s="24"/>
      <c r="C67" s="84"/>
      <c r="D67" s="25">
        <v>100</v>
      </c>
      <c r="E67" s="26">
        <v>1.9</v>
      </c>
      <c r="F67" s="27">
        <v>9</v>
      </c>
      <c r="G67" s="27">
        <v>74.7</v>
      </c>
      <c r="H67" s="27">
        <v>1.1000000000000001</v>
      </c>
      <c r="I67" s="27">
        <v>13.3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36</v>
      </c>
      <c r="F68" s="16">
        <v>218</v>
      </c>
      <c r="G68" s="16">
        <v>1806</v>
      </c>
      <c r="H68" s="16">
        <v>18</v>
      </c>
      <c r="I68" s="16">
        <v>273</v>
      </c>
    </row>
    <row r="69" spans="2:9" ht="15" customHeight="1" x14ac:dyDescent="0.15">
      <c r="B69" s="28"/>
      <c r="C69" s="85"/>
      <c r="D69" s="17">
        <v>100</v>
      </c>
      <c r="E69" s="18">
        <v>1.5</v>
      </c>
      <c r="F69" s="19">
        <v>9.3000000000000007</v>
      </c>
      <c r="G69" s="19">
        <v>76.8</v>
      </c>
      <c r="H69" s="19">
        <v>0.8</v>
      </c>
      <c r="I69" s="19">
        <v>11.6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46</v>
      </c>
      <c r="F70" s="23">
        <v>388</v>
      </c>
      <c r="G70" s="23">
        <v>1986</v>
      </c>
      <c r="H70" s="23">
        <v>46</v>
      </c>
      <c r="I70" s="23">
        <v>284</v>
      </c>
    </row>
    <row r="71" spans="2:9" ht="15" customHeight="1" x14ac:dyDescent="0.15">
      <c r="B71" s="24"/>
      <c r="C71" s="89"/>
      <c r="D71" s="25">
        <v>100</v>
      </c>
      <c r="E71" s="26">
        <v>1.7</v>
      </c>
      <c r="F71" s="27">
        <v>14.1</v>
      </c>
      <c r="G71" s="27">
        <v>72.2</v>
      </c>
      <c r="H71" s="27">
        <v>1.7</v>
      </c>
      <c r="I71" s="27">
        <v>10.3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45</v>
      </c>
      <c r="F72" s="16">
        <v>323</v>
      </c>
      <c r="G72" s="16">
        <v>2305</v>
      </c>
      <c r="H72" s="16">
        <v>35</v>
      </c>
      <c r="I72" s="16">
        <v>292</v>
      </c>
    </row>
    <row r="73" spans="2:9" ht="15" customHeight="1" x14ac:dyDescent="0.15">
      <c r="B73" s="24"/>
      <c r="C73" s="89"/>
      <c r="D73" s="25">
        <v>100</v>
      </c>
      <c r="E73" s="26">
        <v>1.5</v>
      </c>
      <c r="F73" s="27">
        <v>10.8</v>
      </c>
      <c r="G73" s="27">
        <v>76.8</v>
      </c>
      <c r="H73" s="27">
        <v>1.2</v>
      </c>
      <c r="I73" s="27">
        <v>9.6999999999999993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44</v>
      </c>
      <c r="F74" s="16">
        <v>318</v>
      </c>
      <c r="G74" s="16">
        <v>3099</v>
      </c>
      <c r="H74" s="16">
        <v>20</v>
      </c>
      <c r="I74" s="16">
        <v>360</v>
      </c>
    </row>
    <row r="75" spans="2:9" ht="15" customHeight="1" x14ac:dyDescent="0.15">
      <c r="B75" s="24"/>
      <c r="C75" s="89"/>
      <c r="D75" s="25">
        <v>100</v>
      </c>
      <c r="E75" s="26">
        <v>1.1000000000000001</v>
      </c>
      <c r="F75" s="27">
        <v>8.3000000000000007</v>
      </c>
      <c r="G75" s="27">
        <v>80.7</v>
      </c>
      <c r="H75" s="27">
        <v>0.5</v>
      </c>
      <c r="I75" s="27">
        <v>9.4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26</v>
      </c>
      <c r="F76" s="16">
        <v>212</v>
      </c>
      <c r="G76" s="16">
        <v>2235</v>
      </c>
      <c r="H76" s="16">
        <v>22</v>
      </c>
      <c r="I76" s="16">
        <v>322</v>
      </c>
    </row>
    <row r="77" spans="2:9" ht="15" customHeight="1" x14ac:dyDescent="0.15">
      <c r="B77" s="24"/>
      <c r="C77" s="89"/>
      <c r="D77" s="25">
        <v>100</v>
      </c>
      <c r="E77" s="26">
        <v>0.9</v>
      </c>
      <c r="F77" s="27">
        <v>7.5</v>
      </c>
      <c r="G77" s="27">
        <v>79.3</v>
      </c>
      <c r="H77" s="27">
        <v>0.8</v>
      </c>
      <c r="I77" s="27">
        <v>11.4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8</v>
      </c>
      <c r="F78" s="16">
        <v>97</v>
      </c>
      <c r="G78" s="16">
        <v>1245</v>
      </c>
      <c r="H78" s="16">
        <v>7</v>
      </c>
      <c r="I78" s="16">
        <v>266</v>
      </c>
    </row>
    <row r="79" spans="2:9" ht="15" customHeight="1" x14ac:dyDescent="0.15">
      <c r="B79" s="24"/>
      <c r="C79" s="89"/>
      <c r="D79" s="25">
        <v>100</v>
      </c>
      <c r="E79" s="26">
        <v>0.5</v>
      </c>
      <c r="F79" s="27">
        <v>6</v>
      </c>
      <c r="G79" s="27">
        <v>76.7</v>
      </c>
      <c r="H79" s="27">
        <v>0.4</v>
      </c>
      <c r="I79" s="27">
        <v>16.399999999999999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10</v>
      </c>
      <c r="F80" s="16">
        <v>46</v>
      </c>
      <c r="G80" s="16">
        <v>723</v>
      </c>
      <c r="H80" s="16">
        <v>4</v>
      </c>
      <c r="I80" s="16">
        <v>225</v>
      </c>
    </row>
    <row r="81" spans="2:9" ht="15" customHeight="1" x14ac:dyDescent="0.15">
      <c r="B81" s="24"/>
      <c r="C81" s="89"/>
      <c r="D81" s="25">
        <v>100</v>
      </c>
      <c r="E81" s="26">
        <v>1</v>
      </c>
      <c r="F81" s="27">
        <v>4.5999999999999996</v>
      </c>
      <c r="G81" s="27">
        <v>71.7</v>
      </c>
      <c r="H81" s="27">
        <v>0.4</v>
      </c>
      <c r="I81" s="27">
        <v>22.3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1</v>
      </c>
      <c r="F82" s="16">
        <v>30</v>
      </c>
      <c r="G82" s="16">
        <v>378</v>
      </c>
      <c r="H82" s="16">
        <v>1</v>
      </c>
      <c r="I82" s="16">
        <v>192</v>
      </c>
    </row>
    <row r="83" spans="2:9" ht="15" customHeight="1" x14ac:dyDescent="0.15">
      <c r="B83" s="24"/>
      <c r="C83" s="86"/>
      <c r="D83" s="34">
        <v>100</v>
      </c>
      <c r="E83" s="35">
        <v>0.2</v>
      </c>
      <c r="F83" s="36">
        <v>5</v>
      </c>
      <c r="G83" s="36">
        <v>62.8</v>
      </c>
      <c r="H83" s="36">
        <v>0.2</v>
      </c>
      <c r="I83" s="36">
        <v>31.9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63</v>
      </c>
      <c r="F84" s="23">
        <v>416</v>
      </c>
      <c r="G84" s="23">
        <v>2564</v>
      </c>
      <c r="H84" s="23">
        <v>40</v>
      </c>
      <c r="I84" s="23">
        <v>344</v>
      </c>
    </row>
    <row r="85" spans="2:9" ht="15" customHeight="1" x14ac:dyDescent="0.15">
      <c r="B85" s="24" t="s">
        <v>485</v>
      </c>
      <c r="C85" s="84"/>
      <c r="D85" s="25">
        <v>100</v>
      </c>
      <c r="E85" s="26">
        <v>1.8</v>
      </c>
      <c r="F85" s="27">
        <v>12.1</v>
      </c>
      <c r="G85" s="27">
        <v>74.8</v>
      </c>
      <c r="H85" s="27">
        <v>1.2</v>
      </c>
      <c r="I85" s="27">
        <v>10</v>
      </c>
    </row>
    <row r="86" spans="2:9" ht="15" customHeight="1" x14ac:dyDescent="0.15">
      <c r="B86" s="24" t="s">
        <v>431</v>
      </c>
      <c r="C86" s="82" t="s">
        <v>481</v>
      </c>
      <c r="D86" s="14">
        <v>3344</v>
      </c>
      <c r="E86" s="15">
        <v>41</v>
      </c>
      <c r="F86" s="16">
        <v>319</v>
      </c>
      <c r="G86" s="16">
        <v>2617</v>
      </c>
      <c r="H86" s="16">
        <v>37</v>
      </c>
      <c r="I86" s="16">
        <v>330</v>
      </c>
    </row>
    <row r="87" spans="2:9" ht="15" customHeight="1" x14ac:dyDescent="0.15">
      <c r="B87" s="24"/>
      <c r="C87" s="84"/>
      <c r="D87" s="25">
        <v>100</v>
      </c>
      <c r="E87" s="26">
        <v>1.2</v>
      </c>
      <c r="F87" s="27">
        <v>9.5</v>
      </c>
      <c r="G87" s="27">
        <v>78.3</v>
      </c>
      <c r="H87" s="27">
        <v>1.1000000000000001</v>
      </c>
      <c r="I87" s="27">
        <v>9.9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20</v>
      </c>
      <c r="F88" s="31">
        <v>184</v>
      </c>
      <c r="G88" s="31">
        <v>1631</v>
      </c>
      <c r="H88" s="31">
        <v>13</v>
      </c>
      <c r="I88" s="31">
        <v>215</v>
      </c>
    </row>
    <row r="89" spans="2:9" ht="15" customHeight="1" x14ac:dyDescent="0.15">
      <c r="B89" s="24"/>
      <c r="C89" s="84"/>
      <c r="D89" s="25">
        <v>100</v>
      </c>
      <c r="E89" s="26">
        <v>1</v>
      </c>
      <c r="F89" s="27">
        <v>8.9</v>
      </c>
      <c r="G89" s="27">
        <v>79.099999999999994</v>
      </c>
      <c r="H89" s="27">
        <v>0.6</v>
      </c>
      <c r="I89" s="27">
        <v>10.4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26</v>
      </c>
      <c r="F90" s="16">
        <v>250</v>
      </c>
      <c r="G90" s="16">
        <v>2553</v>
      </c>
      <c r="H90" s="16">
        <v>13</v>
      </c>
      <c r="I90" s="16">
        <v>359</v>
      </c>
    </row>
    <row r="91" spans="2:9" ht="15" customHeight="1" x14ac:dyDescent="0.15">
      <c r="B91" s="24"/>
      <c r="C91" s="84"/>
      <c r="D91" s="25">
        <v>100</v>
      </c>
      <c r="E91" s="26">
        <v>0.8</v>
      </c>
      <c r="F91" s="27">
        <v>7.8</v>
      </c>
      <c r="G91" s="27">
        <v>79.8</v>
      </c>
      <c r="H91" s="27">
        <v>0.4</v>
      </c>
      <c r="I91" s="27">
        <v>11.2</v>
      </c>
    </row>
    <row r="92" spans="2:9" ht="15" customHeight="1" x14ac:dyDescent="0.15">
      <c r="B92" s="24"/>
      <c r="C92" s="82" t="s">
        <v>488</v>
      </c>
      <c r="D92" s="14">
        <v>1503</v>
      </c>
      <c r="E92" s="15">
        <v>6</v>
      </c>
      <c r="F92" s="16">
        <v>75</v>
      </c>
      <c r="G92" s="16">
        <v>1164</v>
      </c>
      <c r="H92" s="16">
        <v>9</v>
      </c>
      <c r="I92" s="16">
        <v>249</v>
      </c>
    </row>
    <row r="93" spans="2:9" ht="15" customHeight="1" x14ac:dyDescent="0.15">
      <c r="B93" s="24"/>
      <c r="C93" s="84"/>
      <c r="D93" s="25">
        <v>100</v>
      </c>
      <c r="E93" s="26">
        <v>0.4</v>
      </c>
      <c r="F93" s="27">
        <v>5</v>
      </c>
      <c r="G93" s="27">
        <v>77.400000000000006</v>
      </c>
      <c r="H93" s="27">
        <v>0.6</v>
      </c>
      <c r="I93" s="27">
        <v>16.600000000000001</v>
      </c>
    </row>
    <row r="94" spans="2:9" ht="15" customHeight="1" x14ac:dyDescent="0.15">
      <c r="B94" s="24"/>
      <c r="C94" s="82" t="s">
        <v>457</v>
      </c>
      <c r="D94" s="14">
        <v>330</v>
      </c>
      <c r="E94" s="15">
        <v>2</v>
      </c>
      <c r="F94" s="16">
        <v>25</v>
      </c>
      <c r="G94" s="16">
        <v>244</v>
      </c>
      <c r="H94" s="16">
        <v>0</v>
      </c>
      <c r="I94" s="16">
        <v>59</v>
      </c>
    </row>
    <row r="95" spans="2:9" ht="15" customHeight="1" x14ac:dyDescent="0.15">
      <c r="B95" s="24"/>
      <c r="C95" s="82"/>
      <c r="D95" s="34">
        <v>100</v>
      </c>
      <c r="E95" s="35">
        <v>0.6</v>
      </c>
      <c r="F95" s="36">
        <v>7.6</v>
      </c>
      <c r="G95" s="36">
        <v>73.900000000000006</v>
      </c>
      <c r="H95" s="36">
        <v>0</v>
      </c>
      <c r="I95" s="36">
        <v>17.899999999999999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2</v>
      </c>
      <c r="F96" s="31">
        <v>14</v>
      </c>
      <c r="G96" s="31">
        <v>260</v>
      </c>
      <c r="H96" s="31">
        <v>0</v>
      </c>
      <c r="I96" s="31">
        <v>83</v>
      </c>
    </row>
    <row r="97" spans="2:9" ht="15" customHeight="1" x14ac:dyDescent="0.15">
      <c r="B97" s="24"/>
      <c r="C97" s="84"/>
      <c r="D97" s="25">
        <v>100</v>
      </c>
      <c r="E97" s="26">
        <v>0.6</v>
      </c>
      <c r="F97" s="27">
        <v>3.9</v>
      </c>
      <c r="G97" s="27">
        <v>72.400000000000006</v>
      </c>
      <c r="H97" s="27">
        <v>0</v>
      </c>
      <c r="I97" s="27">
        <v>23.1</v>
      </c>
    </row>
    <row r="98" spans="2:9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3</v>
      </c>
      <c r="G98" s="16">
        <v>30</v>
      </c>
      <c r="H98" s="16">
        <v>0</v>
      </c>
      <c r="I98" s="16">
        <v>14</v>
      </c>
    </row>
    <row r="99" spans="2:9" ht="15" customHeight="1" x14ac:dyDescent="0.15">
      <c r="B99" s="24"/>
      <c r="C99" s="84"/>
      <c r="D99" s="25">
        <v>100</v>
      </c>
      <c r="E99" s="26">
        <v>0</v>
      </c>
      <c r="F99" s="27">
        <v>6.4</v>
      </c>
      <c r="G99" s="27">
        <v>63.8</v>
      </c>
      <c r="H99" s="27">
        <v>0</v>
      </c>
      <c r="I99" s="27">
        <v>29.8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6</v>
      </c>
      <c r="G100" s="16">
        <v>41</v>
      </c>
      <c r="H100" s="16">
        <v>1</v>
      </c>
      <c r="I100" s="16">
        <v>3</v>
      </c>
    </row>
    <row r="101" spans="2:9" ht="15" customHeight="1" x14ac:dyDescent="0.15">
      <c r="B101" s="28"/>
      <c r="C101" s="85"/>
      <c r="D101" s="17">
        <v>100</v>
      </c>
      <c r="E101" s="18">
        <v>1.9</v>
      </c>
      <c r="F101" s="19">
        <v>11.5</v>
      </c>
      <c r="G101" s="19">
        <v>78.8</v>
      </c>
      <c r="H101" s="19">
        <v>1.9</v>
      </c>
      <c r="I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2725" priority="2210" rank="1"/>
  </conditionalFormatting>
  <conditionalFormatting sqref="E11:I11">
    <cfRule type="top10" dxfId="2724" priority="2211" rank="1"/>
  </conditionalFormatting>
  <conditionalFormatting sqref="E13:I13">
    <cfRule type="top10" dxfId="2723" priority="2212" rank="1"/>
  </conditionalFormatting>
  <conditionalFormatting sqref="E15:I15">
    <cfRule type="top10" dxfId="2722" priority="2213" rank="1"/>
  </conditionalFormatting>
  <conditionalFormatting sqref="E17:I17">
    <cfRule type="top10" dxfId="2721" priority="2214" rank="1"/>
  </conditionalFormatting>
  <conditionalFormatting sqref="E19:I19">
    <cfRule type="top10" dxfId="2720" priority="2215" rank="1"/>
  </conditionalFormatting>
  <conditionalFormatting sqref="E21:I21">
    <cfRule type="top10" dxfId="2719" priority="2216" rank="1"/>
  </conditionalFormatting>
  <conditionalFormatting sqref="E23:I23">
    <cfRule type="top10" dxfId="2718" priority="2217" rank="1"/>
  </conditionalFormatting>
  <conditionalFormatting sqref="E25:I25">
    <cfRule type="top10" dxfId="2717" priority="2218" rank="1"/>
  </conditionalFormatting>
  <conditionalFormatting sqref="E27:I27">
    <cfRule type="top10" dxfId="2716" priority="2219" rank="1"/>
  </conditionalFormatting>
  <conditionalFormatting sqref="E29:I29">
    <cfRule type="top10" dxfId="2715" priority="2220" rank="1"/>
  </conditionalFormatting>
  <conditionalFormatting sqref="E31:I31">
    <cfRule type="top10" dxfId="2714" priority="2221" rank="1"/>
  </conditionalFormatting>
  <conditionalFormatting sqref="E33:I33">
    <cfRule type="top10" dxfId="2713" priority="2222" rank="1"/>
  </conditionalFormatting>
  <conditionalFormatting sqref="E35:I35">
    <cfRule type="top10" dxfId="2712" priority="2223" rank="1"/>
  </conditionalFormatting>
  <conditionalFormatting sqref="E37:I37">
    <cfRule type="top10" dxfId="2711" priority="2224" rank="1"/>
  </conditionalFormatting>
  <conditionalFormatting sqref="E39:I39">
    <cfRule type="top10" dxfId="2710" priority="2225" rank="1"/>
  </conditionalFormatting>
  <conditionalFormatting sqref="E41:I41">
    <cfRule type="top10" dxfId="2709" priority="2226" rank="1"/>
  </conditionalFormatting>
  <conditionalFormatting sqref="E43:I43">
    <cfRule type="top10" dxfId="2708" priority="2227" rank="1"/>
  </conditionalFormatting>
  <conditionalFormatting sqref="E45:I45">
    <cfRule type="top10" dxfId="2707" priority="2228" rank="1"/>
  </conditionalFormatting>
  <conditionalFormatting sqref="E47:I47">
    <cfRule type="top10" dxfId="2706" priority="2229" rank="1"/>
  </conditionalFormatting>
  <conditionalFormatting sqref="E49:I49">
    <cfRule type="top10" dxfId="2705" priority="2230" rank="1"/>
  </conditionalFormatting>
  <conditionalFormatting sqref="E51:I51">
    <cfRule type="top10" dxfId="2704" priority="2231" rank="1"/>
  </conditionalFormatting>
  <conditionalFormatting sqref="E53:I53">
    <cfRule type="top10" dxfId="2703" priority="2232" rank="1"/>
  </conditionalFormatting>
  <conditionalFormatting sqref="E55:I55">
    <cfRule type="top10" dxfId="2702" priority="2233" rank="1"/>
  </conditionalFormatting>
  <conditionalFormatting sqref="E57:I57">
    <cfRule type="top10" dxfId="2701" priority="2234" rank="1"/>
  </conditionalFormatting>
  <conditionalFormatting sqref="E59:I59">
    <cfRule type="top10" dxfId="2700" priority="2235" rank="1"/>
  </conditionalFormatting>
  <conditionalFormatting sqref="E61:I61">
    <cfRule type="top10" dxfId="2699" priority="2236" rank="1"/>
  </conditionalFormatting>
  <conditionalFormatting sqref="E63:I63">
    <cfRule type="top10" dxfId="2698" priority="2237" rank="1"/>
  </conditionalFormatting>
  <conditionalFormatting sqref="E65:I65">
    <cfRule type="top10" dxfId="2697" priority="2238" rank="1"/>
  </conditionalFormatting>
  <conditionalFormatting sqref="E67:I67">
    <cfRule type="top10" dxfId="2696" priority="2239" rank="1"/>
  </conditionalFormatting>
  <conditionalFormatting sqref="E69:I69">
    <cfRule type="top10" dxfId="2695" priority="2240" rank="1"/>
  </conditionalFormatting>
  <conditionalFormatting sqref="E71:I71">
    <cfRule type="top10" dxfId="2694" priority="2241" rank="1"/>
  </conditionalFormatting>
  <conditionalFormatting sqref="E73:I73">
    <cfRule type="top10" dxfId="2693" priority="2242" rank="1"/>
  </conditionalFormatting>
  <conditionalFormatting sqref="E75:I75">
    <cfRule type="top10" dxfId="2692" priority="2243" rank="1"/>
  </conditionalFormatting>
  <conditionalFormatting sqref="E77:I77">
    <cfRule type="top10" dxfId="2691" priority="2244" rank="1"/>
  </conditionalFormatting>
  <conditionalFormatting sqref="E79:I79">
    <cfRule type="top10" dxfId="2690" priority="2245" rank="1"/>
  </conditionalFormatting>
  <conditionalFormatting sqref="E81:I81">
    <cfRule type="top10" dxfId="2689" priority="2246" rank="1"/>
  </conditionalFormatting>
  <conditionalFormatting sqref="E83:I83">
    <cfRule type="top10" dxfId="2688" priority="2247" rank="1"/>
  </conditionalFormatting>
  <conditionalFormatting sqref="E85:I85">
    <cfRule type="top10" dxfId="2687" priority="2248" rank="1"/>
  </conditionalFormatting>
  <conditionalFormatting sqref="E87:I87">
    <cfRule type="top10" dxfId="2686" priority="2249" rank="1"/>
  </conditionalFormatting>
  <conditionalFormatting sqref="E89:I89">
    <cfRule type="top10" dxfId="2685" priority="2250" rank="1"/>
  </conditionalFormatting>
  <conditionalFormatting sqref="E91:I91">
    <cfRule type="top10" dxfId="2684" priority="2251" rank="1"/>
  </conditionalFormatting>
  <conditionalFormatting sqref="E93:I93">
    <cfRule type="top10" dxfId="2683" priority="2252" rank="1"/>
  </conditionalFormatting>
  <conditionalFormatting sqref="E95:I95">
    <cfRule type="top10" dxfId="2682" priority="2253" rank="1"/>
  </conditionalFormatting>
  <conditionalFormatting sqref="E97:I97">
    <cfRule type="top10" dxfId="2681" priority="2254" rank="1"/>
  </conditionalFormatting>
  <conditionalFormatting sqref="E99:I99">
    <cfRule type="top10" dxfId="2680" priority="2255" rank="1"/>
  </conditionalFormatting>
  <conditionalFormatting sqref="E101:I101">
    <cfRule type="top10" dxfId="2679" priority="225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6" width="8.625" style="1" customWidth="1"/>
    <col min="77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676</v>
      </c>
    </row>
    <row r="5" spans="2:24" x14ac:dyDescent="0.15">
      <c r="B5" s="3" t="s">
        <v>677</v>
      </c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300</v>
      </c>
      <c r="F7" s="69" t="s">
        <v>338</v>
      </c>
      <c r="G7" s="69" t="s">
        <v>339</v>
      </c>
      <c r="H7" s="68" t="s">
        <v>340</v>
      </c>
      <c r="I7" s="69" t="s">
        <v>341</v>
      </c>
      <c r="J7" s="69" t="s">
        <v>674</v>
      </c>
      <c r="K7" s="69" t="s">
        <v>4</v>
      </c>
      <c r="L7" s="69" t="s">
        <v>35</v>
      </c>
      <c r="M7" s="69" t="s">
        <v>115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4400</v>
      </c>
      <c r="F8" s="16">
        <v>3950</v>
      </c>
      <c r="G8" s="16">
        <v>7262</v>
      </c>
      <c r="H8" s="16">
        <v>4019</v>
      </c>
      <c r="I8" s="16">
        <v>1668</v>
      </c>
      <c r="J8" s="16">
        <v>2478</v>
      </c>
      <c r="K8" s="16">
        <v>1468</v>
      </c>
      <c r="L8" s="16">
        <v>633</v>
      </c>
      <c r="M8" s="16">
        <v>761</v>
      </c>
    </row>
    <row r="9" spans="2:24" ht="15" customHeight="1" x14ac:dyDescent="0.15">
      <c r="B9" s="93"/>
      <c r="C9" s="91"/>
      <c r="D9" s="17">
        <v>100</v>
      </c>
      <c r="E9" s="18">
        <v>27.6</v>
      </c>
      <c r="F9" s="19">
        <v>24.8</v>
      </c>
      <c r="G9" s="19">
        <v>45.6</v>
      </c>
      <c r="H9" s="19">
        <v>25.2</v>
      </c>
      <c r="I9" s="19">
        <v>10.5</v>
      </c>
      <c r="J9" s="19">
        <v>15.6</v>
      </c>
      <c r="K9" s="19">
        <v>9.1999999999999993</v>
      </c>
      <c r="L9" s="19">
        <v>4</v>
      </c>
      <c r="M9" s="19">
        <v>4.8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2493</v>
      </c>
      <c r="F10" s="23">
        <v>835</v>
      </c>
      <c r="G10" s="23">
        <v>1892</v>
      </c>
      <c r="H10" s="23">
        <v>1043</v>
      </c>
      <c r="I10" s="23">
        <v>332</v>
      </c>
      <c r="J10" s="23">
        <v>531</v>
      </c>
      <c r="K10" s="23">
        <v>441</v>
      </c>
      <c r="L10" s="23">
        <v>270</v>
      </c>
      <c r="M10" s="23">
        <v>250</v>
      </c>
    </row>
    <row r="11" spans="2:24" ht="15" customHeight="1" x14ac:dyDescent="0.15">
      <c r="B11" s="24"/>
      <c r="C11" s="89"/>
      <c r="D11" s="25">
        <v>100</v>
      </c>
      <c r="E11" s="26">
        <v>50.4</v>
      </c>
      <c r="F11" s="27">
        <v>16.899999999999999</v>
      </c>
      <c r="G11" s="27">
        <v>38.299999999999997</v>
      </c>
      <c r="H11" s="27">
        <v>21.1</v>
      </c>
      <c r="I11" s="27">
        <v>6.7</v>
      </c>
      <c r="J11" s="27">
        <v>10.7</v>
      </c>
      <c r="K11" s="27">
        <v>8.9</v>
      </c>
      <c r="L11" s="27">
        <v>5.5</v>
      </c>
      <c r="M11" s="27">
        <v>5.0999999999999996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1872</v>
      </c>
      <c r="F12" s="16">
        <v>3071</v>
      </c>
      <c r="G12" s="16">
        <v>5313</v>
      </c>
      <c r="H12" s="16">
        <v>2950</v>
      </c>
      <c r="I12" s="16">
        <v>1327</v>
      </c>
      <c r="J12" s="16">
        <v>1938</v>
      </c>
      <c r="K12" s="16">
        <v>1019</v>
      </c>
      <c r="L12" s="16">
        <v>358</v>
      </c>
      <c r="M12" s="16">
        <v>500</v>
      </c>
    </row>
    <row r="13" spans="2:24" ht="15" customHeight="1" x14ac:dyDescent="0.15">
      <c r="B13" s="28"/>
      <c r="C13" s="91"/>
      <c r="D13" s="17">
        <v>100</v>
      </c>
      <c r="E13" s="18">
        <v>17.3</v>
      </c>
      <c r="F13" s="19">
        <v>28.3</v>
      </c>
      <c r="G13" s="19">
        <v>49</v>
      </c>
      <c r="H13" s="19">
        <v>27.2</v>
      </c>
      <c r="I13" s="19">
        <v>12.2</v>
      </c>
      <c r="J13" s="19">
        <v>17.899999999999999</v>
      </c>
      <c r="K13" s="19">
        <v>9.4</v>
      </c>
      <c r="L13" s="19">
        <v>3.3</v>
      </c>
      <c r="M13" s="19">
        <v>4.5999999999999996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140</v>
      </c>
      <c r="F14" s="23">
        <v>65</v>
      </c>
      <c r="G14" s="23">
        <v>68</v>
      </c>
      <c r="H14" s="23">
        <v>118</v>
      </c>
      <c r="I14" s="23">
        <v>16</v>
      </c>
      <c r="J14" s="23">
        <v>76</v>
      </c>
      <c r="K14" s="23">
        <v>49</v>
      </c>
      <c r="L14" s="23">
        <v>21</v>
      </c>
      <c r="M14" s="23">
        <v>21</v>
      </c>
    </row>
    <row r="15" spans="2:24" ht="15" customHeight="1" x14ac:dyDescent="0.15">
      <c r="B15" s="24"/>
      <c r="C15" s="84"/>
      <c r="D15" s="25">
        <v>100</v>
      </c>
      <c r="E15" s="26">
        <v>39.700000000000003</v>
      </c>
      <c r="F15" s="27">
        <v>18.399999999999999</v>
      </c>
      <c r="G15" s="27">
        <v>19.3</v>
      </c>
      <c r="H15" s="27">
        <v>33.4</v>
      </c>
      <c r="I15" s="27">
        <v>4.5</v>
      </c>
      <c r="J15" s="27">
        <v>21.5</v>
      </c>
      <c r="K15" s="27">
        <v>13.9</v>
      </c>
      <c r="L15" s="27">
        <v>5.9</v>
      </c>
      <c r="M15" s="27">
        <v>5.9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283</v>
      </c>
      <c r="F16" s="31">
        <v>68</v>
      </c>
      <c r="G16" s="31">
        <v>160</v>
      </c>
      <c r="H16" s="31">
        <v>185</v>
      </c>
      <c r="I16" s="31">
        <v>35</v>
      </c>
      <c r="J16" s="31">
        <v>127</v>
      </c>
      <c r="K16" s="31">
        <v>62</v>
      </c>
      <c r="L16" s="31">
        <v>42</v>
      </c>
      <c r="M16" s="31">
        <v>27</v>
      </c>
    </row>
    <row r="17" spans="2:13" ht="15" customHeight="1" x14ac:dyDescent="0.15">
      <c r="B17" s="24"/>
      <c r="C17" s="84"/>
      <c r="D17" s="25">
        <v>100</v>
      </c>
      <c r="E17" s="26">
        <v>45.6</v>
      </c>
      <c r="F17" s="27">
        <v>11</v>
      </c>
      <c r="G17" s="27">
        <v>25.8</v>
      </c>
      <c r="H17" s="27">
        <v>29.8</v>
      </c>
      <c r="I17" s="27">
        <v>5.6</v>
      </c>
      <c r="J17" s="27">
        <v>20.5</v>
      </c>
      <c r="K17" s="27">
        <v>10</v>
      </c>
      <c r="L17" s="27">
        <v>6.8</v>
      </c>
      <c r="M17" s="27">
        <v>4.4000000000000004</v>
      </c>
    </row>
    <row r="18" spans="2:13" ht="15" customHeight="1" x14ac:dyDescent="0.15">
      <c r="B18" s="24"/>
      <c r="C18" s="82" t="s">
        <v>411</v>
      </c>
      <c r="D18" s="14">
        <v>922</v>
      </c>
      <c r="E18" s="15">
        <v>425</v>
      </c>
      <c r="F18" s="16">
        <v>124</v>
      </c>
      <c r="G18" s="16">
        <v>278</v>
      </c>
      <c r="H18" s="16">
        <v>260</v>
      </c>
      <c r="I18" s="16">
        <v>61</v>
      </c>
      <c r="J18" s="16">
        <v>188</v>
      </c>
      <c r="K18" s="16">
        <v>93</v>
      </c>
      <c r="L18" s="16">
        <v>68</v>
      </c>
      <c r="M18" s="16">
        <v>51</v>
      </c>
    </row>
    <row r="19" spans="2:13" ht="15" customHeight="1" x14ac:dyDescent="0.15">
      <c r="B19" s="24"/>
      <c r="C19" s="84"/>
      <c r="D19" s="25">
        <v>100</v>
      </c>
      <c r="E19" s="26">
        <v>46.1</v>
      </c>
      <c r="F19" s="27">
        <v>13.4</v>
      </c>
      <c r="G19" s="27">
        <v>30.2</v>
      </c>
      <c r="H19" s="27">
        <v>28.2</v>
      </c>
      <c r="I19" s="27">
        <v>6.6</v>
      </c>
      <c r="J19" s="27">
        <v>20.399999999999999</v>
      </c>
      <c r="K19" s="27">
        <v>10.1</v>
      </c>
      <c r="L19" s="27">
        <v>7.4</v>
      </c>
      <c r="M19" s="27">
        <v>5.5</v>
      </c>
    </row>
    <row r="20" spans="2:13" ht="15" customHeight="1" x14ac:dyDescent="0.15">
      <c r="B20" s="24"/>
      <c r="C20" s="82" t="s">
        <v>412</v>
      </c>
      <c r="D20" s="14">
        <v>1616</v>
      </c>
      <c r="E20" s="15">
        <v>752</v>
      </c>
      <c r="F20" s="16">
        <v>287</v>
      </c>
      <c r="G20" s="16">
        <v>647</v>
      </c>
      <c r="H20" s="16">
        <v>436</v>
      </c>
      <c r="I20" s="16">
        <v>178</v>
      </c>
      <c r="J20" s="16">
        <v>295</v>
      </c>
      <c r="K20" s="16">
        <v>139</v>
      </c>
      <c r="L20" s="16">
        <v>74</v>
      </c>
      <c r="M20" s="16">
        <v>68</v>
      </c>
    </row>
    <row r="21" spans="2:13" ht="15" customHeight="1" x14ac:dyDescent="0.15">
      <c r="B21" s="24"/>
      <c r="C21" s="84"/>
      <c r="D21" s="25">
        <v>100</v>
      </c>
      <c r="E21" s="26">
        <v>46.5</v>
      </c>
      <c r="F21" s="27">
        <v>17.8</v>
      </c>
      <c r="G21" s="27">
        <v>40</v>
      </c>
      <c r="H21" s="27">
        <v>27</v>
      </c>
      <c r="I21" s="27">
        <v>11</v>
      </c>
      <c r="J21" s="27">
        <v>18.3</v>
      </c>
      <c r="K21" s="27">
        <v>8.6</v>
      </c>
      <c r="L21" s="27">
        <v>4.5999999999999996</v>
      </c>
      <c r="M21" s="27">
        <v>4.2</v>
      </c>
    </row>
    <row r="22" spans="2:13" ht="15" customHeight="1" x14ac:dyDescent="0.15">
      <c r="B22" s="24"/>
      <c r="C22" s="82" t="s">
        <v>413</v>
      </c>
      <c r="D22" s="14">
        <v>3140</v>
      </c>
      <c r="E22" s="15">
        <v>1114</v>
      </c>
      <c r="F22" s="16">
        <v>652</v>
      </c>
      <c r="G22" s="16">
        <v>1497</v>
      </c>
      <c r="H22" s="16">
        <v>770</v>
      </c>
      <c r="I22" s="16">
        <v>363</v>
      </c>
      <c r="J22" s="16">
        <v>597</v>
      </c>
      <c r="K22" s="16">
        <v>243</v>
      </c>
      <c r="L22" s="16">
        <v>107</v>
      </c>
      <c r="M22" s="16">
        <v>137</v>
      </c>
    </row>
    <row r="23" spans="2:13" ht="15" customHeight="1" x14ac:dyDescent="0.15">
      <c r="B23" s="24"/>
      <c r="C23" s="84"/>
      <c r="D23" s="25">
        <v>100</v>
      </c>
      <c r="E23" s="26">
        <v>35.5</v>
      </c>
      <c r="F23" s="27">
        <v>20.8</v>
      </c>
      <c r="G23" s="27">
        <v>47.7</v>
      </c>
      <c r="H23" s="27">
        <v>24.5</v>
      </c>
      <c r="I23" s="27">
        <v>11.6</v>
      </c>
      <c r="J23" s="27">
        <v>19</v>
      </c>
      <c r="K23" s="27">
        <v>7.7</v>
      </c>
      <c r="L23" s="27">
        <v>3.4</v>
      </c>
      <c r="M23" s="27">
        <v>4.4000000000000004</v>
      </c>
    </row>
    <row r="24" spans="2:13" ht="15" customHeight="1" x14ac:dyDescent="0.15">
      <c r="B24" s="24"/>
      <c r="C24" s="82" t="s">
        <v>414</v>
      </c>
      <c r="D24" s="14">
        <v>4506</v>
      </c>
      <c r="E24" s="15">
        <v>1064</v>
      </c>
      <c r="F24" s="16">
        <v>1080</v>
      </c>
      <c r="G24" s="16">
        <v>2383</v>
      </c>
      <c r="H24" s="16">
        <v>1163</v>
      </c>
      <c r="I24" s="16">
        <v>560</v>
      </c>
      <c r="J24" s="16">
        <v>707</v>
      </c>
      <c r="K24" s="16">
        <v>385</v>
      </c>
      <c r="L24" s="16">
        <v>154</v>
      </c>
      <c r="M24" s="16">
        <v>197</v>
      </c>
    </row>
    <row r="25" spans="2:13" ht="15" customHeight="1" x14ac:dyDescent="0.15">
      <c r="B25" s="24"/>
      <c r="C25" s="84"/>
      <c r="D25" s="25">
        <v>100</v>
      </c>
      <c r="E25" s="26">
        <v>23.6</v>
      </c>
      <c r="F25" s="27">
        <v>24</v>
      </c>
      <c r="G25" s="27">
        <v>52.9</v>
      </c>
      <c r="H25" s="27">
        <v>25.8</v>
      </c>
      <c r="I25" s="27">
        <v>12.4</v>
      </c>
      <c r="J25" s="27">
        <v>15.7</v>
      </c>
      <c r="K25" s="27">
        <v>8.5</v>
      </c>
      <c r="L25" s="27">
        <v>3.4</v>
      </c>
      <c r="M25" s="27">
        <v>4.4000000000000004</v>
      </c>
    </row>
    <row r="26" spans="2:13" ht="15" customHeight="1" x14ac:dyDescent="0.15">
      <c r="B26" s="24"/>
      <c r="C26" s="82" t="s">
        <v>415</v>
      </c>
      <c r="D26" s="14">
        <v>4438</v>
      </c>
      <c r="E26" s="15">
        <v>535</v>
      </c>
      <c r="F26" s="16">
        <v>1591</v>
      </c>
      <c r="G26" s="16">
        <v>2081</v>
      </c>
      <c r="H26" s="16">
        <v>997</v>
      </c>
      <c r="I26" s="16">
        <v>430</v>
      </c>
      <c r="J26" s="16">
        <v>454</v>
      </c>
      <c r="K26" s="16">
        <v>467</v>
      </c>
      <c r="L26" s="16">
        <v>149</v>
      </c>
      <c r="M26" s="16">
        <v>248</v>
      </c>
    </row>
    <row r="27" spans="2:13" ht="15" customHeight="1" x14ac:dyDescent="0.15">
      <c r="B27" s="28"/>
      <c r="C27" s="85"/>
      <c r="D27" s="17">
        <v>100</v>
      </c>
      <c r="E27" s="18">
        <v>12.1</v>
      </c>
      <c r="F27" s="19">
        <v>35.799999999999997</v>
      </c>
      <c r="G27" s="19">
        <v>46.9</v>
      </c>
      <c r="H27" s="19">
        <v>22.5</v>
      </c>
      <c r="I27" s="19">
        <v>9.6999999999999993</v>
      </c>
      <c r="J27" s="19">
        <v>10.199999999999999</v>
      </c>
      <c r="K27" s="19">
        <v>10.5</v>
      </c>
      <c r="L27" s="19">
        <v>3.4</v>
      </c>
      <c r="M27" s="19">
        <v>5.6</v>
      </c>
    </row>
    <row r="28" spans="2:13" ht="15" customHeight="1" x14ac:dyDescent="0.15">
      <c r="B28" s="20" t="s">
        <v>61</v>
      </c>
      <c r="C28" s="82" t="s">
        <v>62</v>
      </c>
      <c r="D28" s="14">
        <v>5666</v>
      </c>
      <c r="E28" s="15">
        <v>73</v>
      </c>
      <c r="F28" s="16">
        <v>135</v>
      </c>
      <c r="G28" s="16">
        <v>3428</v>
      </c>
      <c r="H28" s="16">
        <v>1754</v>
      </c>
      <c r="I28" s="16">
        <v>929</v>
      </c>
      <c r="J28" s="16">
        <v>1277</v>
      </c>
      <c r="K28" s="16">
        <v>655</v>
      </c>
      <c r="L28" s="16">
        <v>355</v>
      </c>
      <c r="M28" s="16">
        <v>198</v>
      </c>
    </row>
    <row r="29" spans="2:13" ht="15" customHeight="1" x14ac:dyDescent="0.15">
      <c r="B29" s="24"/>
      <c r="C29" s="84"/>
      <c r="D29" s="25">
        <v>100</v>
      </c>
      <c r="E29" s="26">
        <v>1.3</v>
      </c>
      <c r="F29" s="27">
        <v>2.4</v>
      </c>
      <c r="G29" s="27">
        <v>60.5</v>
      </c>
      <c r="H29" s="27">
        <v>31</v>
      </c>
      <c r="I29" s="27">
        <v>16.399999999999999</v>
      </c>
      <c r="J29" s="27">
        <v>22.5</v>
      </c>
      <c r="K29" s="27">
        <v>11.6</v>
      </c>
      <c r="L29" s="27">
        <v>6.3</v>
      </c>
      <c r="M29" s="27">
        <v>3.5</v>
      </c>
    </row>
    <row r="30" spans="2:13" ht="15" customHeight="1" x14ac:dyDescent="0.15">
      <c r="B30" s="24"/>
      <c r="C30" s="82" t="s">
        <v>63</v>
      </c>
      <c r="D30" s="14">
        <v>3924</v>
      </c>
      <c r="E30" s="15">
        <v>3075</v>
      </c>
      <c r="F30" s="16">
        <v>132</v>
      </c>
      <c r="G30" s="16">
        <v>1973</v>
      </c>
      <c r="H30" s="16">
        <v>838</v>
      </c>
      <c r="I30" s="16">
        <v>292</v>
      </c>
      <c r="J30" s="16">
        <v>508</v>
      </c>
      <c r="K30" s="16">
        <v>196</v>
      </c>
      <c r="L30" s="16">
        <v>94</v>
      </c>
      <c r="M30" s="16">
        <v>132</v>
      </c>
    </row>
    <row r="31" spans="2:13" ht="15" customHeight="1" x14ac:dyDescent="0.15">
      <c r="B31" s="24"/>
      <c r="C31" s="84"/>
      <c r="D31" s="25">
        <v>100</v>
      </c>
      <c r="E31" s="26">
        <v>78.400000000000006</v>
      </c>
      <c r="F31" s="27">
        <v>3.4</v>
      </c>
      <c r="G31" s="27">
        <v>50.3</v>
      </c>
      <c r="H31" s="27">
        <v>21.4</v>
      </c>
      <c r="I31" s="27">
        <v>7.4</v>
      </c>
      <c r="J31" s="27">
        <v>12.9</v>
      </c>
      <c r="K31" s="27">
        <v>5</v>
      </c>
      <c r="L31" s="27">
        <v>2.4</v>
      </c>
      <c r="M31" s="27">
        <v>3.4</v>
      </c>
    </row>
    <row r="32" spans="2:13" ht="15" customHeight="1" x14ac:dyDescent="0.15">
      <c r="B32" s="24"/>
      <c r="C32" s="83" t="s">
        <v>64</v>
      </c>
      <c r="D32" s="29">
        <v>306</v>
      </c>
      <c r="E32" s="30">
        <v>230</v>
      </c>
      <c r="F32" s="31">
        <v>51</v>
      </c>
      <c r="G32" s="31">
        <v>80</v>
      </c>
      <c r="H32" s="31">
        <v>55</v>
      </c>
      <c r="I32" s="31">
        <v>12</v>
      </c>
      <c r="J32" s="31">
        <v>45</v>
      </c>
      <c r="K32" s="31">
        <v>23</v>
      </c>
      <c r="L32" s="31">
        <v>7</v>
      </c>
      <c r="M32" s="31">
        <v>11</v>
      </c>
    </row>
    <row r="33" spans="2:13" ht="15" customHeight="1" x14ac:dyDescent="0.15">
      <c r="B33" s="24"/>
      <c r="C33" s="84"/>
      <c r="D33" s="25">
        <v>100</v>
      </c>
      <c r="E33" s="26">
        <v>75.2</v>
      </c>
      <c r="F33" s="27">
        <v>16.7</v>
      </c>
      <c r="G33" s="27">
        <v>26.1</v>
      </c>
      <c r="H33" s="27">
        <v>18</v>
      </c>
      <c r="I33" s="27">
        <v>3.9</v>
      </c>
      <c r="J33" s="27">
        <v>14.7</v>
      </c>
      <c r="K33" s="27">
        <v>7.5</v>
      </c>
      <c r="L33" s="27">
        <v>2.2999999999999998</v>
      </c>
      <c r="M33" s="27">
        <v>3.6</v>
      </c>
    </row>
    <row r="34" spans="2:13" ht="15" customHeight="1" x14ac:dyDescent="0.15">
      <c r="B34" s="24"/>
      <c r="C34" s="82" t="s">
        <v>65</v>
      </c>
      <c r="D34" s="14">
        <v>3042</v>
      </c>
      <c r="E34" s="15">
        <v>544</v>
      </c>
      <c r="F34" s="16">
        <v>2348</v>
      </c>
      <c r="G34" s="16">
        <v>910</v>
      </c>
      <c r="H34" s="16">
        <v>604</v>
      </c>
      <c r="I34" s="16">
        <v>248</v>
      </c>
      <c r="J34" s="16">
        <v>308</v>
      </c>
      <c r="K34" s="16">
        <v>187</v>
      </c>
      <c r="L34" s="16">
        <v>68</v>
      </c>
      <c r="M34" s="16">
        <v>77</v>
      </c>
    </row>
    <row r="35" spans="2:13" ht="15" customHeight="1" x14ac:dyDescent="0.15">
      <c r="B35" s="24"/>
      <c r="C35" s="84"/>
      <c r="D35" s="25">
        <v>100</v>
      </c>
      <c r="E35" s="26">
        <v>17.899999999999999</v>
      </c>
      <c r="F35" s="27">
        <v>77.2</v>
      </c>
      <c r="G35" s="27">
        <v>29.9</v>
      </c>
      <c r="H35" s="27">
        <v>19.899999999999999</v>
      </c>
      <c r="I35" s="27">
        <v>8.1999999999999993</v>
      </c>
      <c r="J35" s="27">
        <v>10.1</v>
      </c>
      <c r="K35" s="27">
        <v>6.1</v>
      </c>
      <c r="L35" s="27">
        <v>2.2000000000000002</v>
      </c>
      <c r="M35" s="27">
        <v>2.5</v>
      </c>
    </row>
    <row r="36" spans="2:13" ht="15" customHeight="1" x14ac:dyDescent="0.15">
      <c r="B36" s="32"/>
      <c r="C36" s="82" t="s">
        <v>408</v>
      </c>
      <c r="D36" s="14">
        <v>2409</v>
      </c>
      <c r="E36" s="15">
        <v>388</v>
      </c>
      <c r="F36" s="16">
        <v>1151</v>
      </c>
      <c r="G36" s="16">
        <v>754</v>
      </c>
      <c r="H36" s="16">
        <v>690</v>
      </c>
      <c r="I36" s="16">
        <v>158</v>
      </c>
      <c r="J36" s="16">
        <v>291</v>
      </c>
      <c r="K36" s="16">
        <v>375</v>
      </c>
      <c r="L36" s="16">
        <v>93</v>
      </c>
      <c r="M36" s="16">
        <v>107</v>
      </c>
    </row>
    <row r="37" spans="2:13" ht="15" customHeight="1" x14ac:dyDescent="0.15">
      <c r="B37" s="33"/>
      <c r="C37" s="82"/>
      <c r="D37" s="34">
        <v>100</v>
      </c>
      <c r="E37" s="35">
        <v>16.100000000000001</v>
      </c>
      <c r="F37" s="36">
        <v>47.8</v>
      </c>
      <c r="G37" s="36">
        <v>31.3</v>
      </c>
      <c r="H37" s="36">
        <v>28.6</v>
      </c>
      <c r="I37" s="36">
        <v>6.6</v>
      </c>
      <c r="J37" s="36">
        <v>12.1</v>
      </c>
      <c r="K37" s="36">
        <v>15.6</v>
      </c>
      <c r="L37" s="36">
        <v>3.9</v>
      </c>
      <c r="M37" s="36">
        <v>4.4000000000000004</v>
      </c>
    </row>
    <row r="38" spans="2:13" ht="15" customHeight="1" x14ac:dyDescent="0.15">
      <c r="B38" s="20" t="s">
        <v>66</v>
      </c>
      <c r="C38" s="88" t="s">
        <v>67</v>
      </c>
      <c r="D38" s="21">
        <v>1258</v>
      </c>
      <c r="E38" s="22">
        <v>320</v>
      </c>
      <c r="F38" s="23">
        <v>216</v>
      </c>
      <c r="G38" s="23">
        <v>597</v>
      </c>
      <c r="H38" s="23">
        <v>387</v>
      </c>
      <c r="I38" s="23">
        <v>178</v>
      </c>
      <c r="J38" s="23">
        <v>327</v>
      </c>
      <c r="K38" s="23">
        <v>52</v>
      </c>
      <c r="L38" s="23">
        <v>67</v>
      </c>
      <c r="M38" s="23">
        <v>46</v>
      </c>
    </row>
    <row r="39" spans="2:13" ht="15" customHeight="1" x14ac:dyDescent="0.15">
      <c r="B39" s="24"/>
      <c r="C39" s="89"/>
      <c r="D39" s="25">
        <v>100</v>
      </c>
      <c r="E39" s="26">
        <v>25.4</v>
      </c>
      <c r="F39" s="27">
        <v>17.2</v>
      </c>
      <c r="G39" s="27">
        <v>47.5</v>
      </c>
      <c r="H39" s="27">
        <v>30.8</v>
      </c>
      <c r="I39" s="27">
        <v>14.1</v>
      </c>
      <c r="J39" s="27">
        <v>26</v>
      </c>
      <c r="K39" s="27">
        <v>4.0999999999999996</v>
      </c>
      <c r="L39" s="27">
        <v>5.3</v>
      </c>
      <c r="M39" s="27">
        <v>3.7</v>
      </c>
    </row>
    <row r="40" spans="2:13" ht="15" customHeight="1" x14ac:dyDescent="0.15">
      <c r="B40" s="24"/>
      <c r="C40" s="90" t="s">
        <v>68</v>
      </c>
      <c r="D40" s="14">
        <v>1359</v>
      </c>
      <c r="E40" s="15">
        <v>385</v>
      </c>
      <c r="F40" s="16">
        <v>231</v>
      </c>
      <c r="G40" s="16">
        <v>630</v>
      </c>
      <c r="H40" s="16">
        <v>358</v>
      </c>
      <c r="I40" s="16">
        <v>208</v>
      </c>
      <c r="J40" s="16">
        <v>296</v>
      </c>
      <c r="K40" s="16">
        <v>75</v>
      </c>
      <c r="L40" s="16">
        <v>54</v>
      </c>
      <c r="M40" s="16">
        <v>64</v>
      </c>
    </row>
    <row r="41" spans="2:13" ht="15" customHeight="1" x14ac:dyDescent="0.15">
      <c r="B41" s="24"/>
      <c r="C41" s="89"/>
      <c r="D41" s="25">
        <v>100</v>
      </c>
      <c r="E41" s="26">
        <v>28.3</v>
      </c>
      <c r="F41" s="27">
        <v>17</v>
      </c>
      <c r="G41" s="27">
        <v>46.4</v>
      </c>
      <c r="H41" s="27">
        <v>26.3</v>
      </c>
      <c r="I41" s="27">
        <v>15.3</v>
      </c>
      <c r="J41" s="27">
        <v>21.8</v>
      </c>
      <c r="K41" s="27">
        <v>5.5</v>
      </c>
      <c r="L41" s="27">
        <v>4</v>
      </c>
      <c r="M41" s="27">
        <v>4.7</v>
      </c>
    </row>
    <row r="42" spans="2:13" ht="15" customHeight="1" x14ac:dyDescent="0.15">
      <c r="B42" s="24"/>
      <c r="C42" s="86" t="s">
        <v>69</v>
      </c>
      <c r="D42" s="14">
        <v>12636</v>
      </c>
      <c r="E42" s="15">
        <v>3569</v>
      </c>
      <c r="F42" s="16">
        <v>3404</v>
      </c>
      <c r="G42" s="16">
        <v>5880</v>
      </c>
      <c r="H42" s="16">
        <v>3154</v>
      </c>
      <c r="I42" s="16">
        <v>1228</v>
      </c>
      <c r="J42" s="16">
        <v>1768</v>
      </c>
      <c r="K42" s="16">
        <v>1310</v>
      </c>
      <c r="L42" s="16">
        <v>495</v>
      </c>
      <c r="M42" s="16">
        <v>389</v>
      </c>
    </row>
    <row r="43" spans="2:13" ht="15" customHeight="1" x14ac:dyDescent="0.15">
      <c r="B43" s="28"/>
      <c r="C43" s="91"/>
      <c r="D43" s="17">
        <v>100</v>
      </c>
      <c r="E43" s="18">
        <v>28.2</v>
      </c>
      <c r="F43" s="19">
        <v>26.9</v>
      </c>
      <c r="G43" s="19">
        <v>46.5</v>
      </c>
      <c r="H43" s="19">
        <v>25</v>
      </c>
      <c r="I43" s="19">
        <v>9.6999999999999993</v>
      </c>
      <c r="J43" s="19">
        <v>14</v>
      </c>
      <c r="K43" s="19">
        <v>10.4</v>
      </c>
      <c r="L43" s="19">
        <v>3.9</v>
      </c>
      <c r="M43" s="19">
        <v>3.1</v>
      </c>
    </row>
    <row r="44" spans="2:13" ht="15" customHeight="1" x14ac:dyDescent="0.15">
      <c r="B44" s="20" t="s">
        <v>70</v>
      </c>
      <c r="C44" s="88" t="s">
        <v>532</v>
      </c>
      <c r="D44" s="21">
        <v>567</v>
      </c>
      <c r="E44" s="22">
        <v>128</v>
      </c>
      <c r="F44" s="23">
        <v>146</v>
      </c>
      <c r="G44" s="23">
        <v>245</v>
      </c>
      <c r="H44" s="23">
        <v>157</v>
      </c>
      <c r="I44" s="23">
        <v>67</v>
      </c>
      <c r="J44" s="23">
        <v>76</v>
      </c>
      <c r="K44" s="23">
        <v>61</v>
      </c>
      <c r="L44" s="23">
        <v>29</v>
      </c>
      <c r="M44" s="23">
        <v>14</v>
      </c>
    </row>
    <row r="45" spans="2:13" ht="15" customHeight="1" x14ac:dyDescent="0.15">
      <c r="B45" s="24"/>
      <c r="C45" s="89"/>
      <c r="D45" s="25">
        <v>100</v>
      </c>
      <c r="E45" s="26">
        <v>22.6</v>
      </c>
      <c r="F45" s="27">
        <v>25.7</v>
      </c>
      <c r="G45" s="27">
        <v>43.2</v>
      </c>
      <c r="H45" s="27">
        <v>27.7</v>
      </c>
      <c r="I45" s="27">
        <v>11.8</v>
      </c>
      <c r="J45" s="27">
        <v>13.4</v>
      </c>
      <c r="K45" s="27">
        <v>10.8</v>
      </c>
      <c r="L45" s="27">
        <v>5.0999999999999996</v>
      </c>
      <c r="M45" s="27">
        <v>2.5</v>
      </c>
    </row>
    <row r="46" spans="2:13" ht="15" customHeight="1" x14ac:dyDescent="0.15">
      <c r="B46" s="24"/>
      <c r="C46" s="86" t="s">
        <v>518</v>
      </c>
      <c r="D46" s="14">
        <v>8280</v>
      </c>
      <c r="E46" s="15">
        <v>2132</v>
      </c>
      <c r="F46" s="16">
        <v>2232</v>
      </c>
      <c r="G46" s="16">
        <v>3899</v>
      </c>
      <c r="H46" s="16">
        <v>2122</v>
      </c>
      <c r="I46" s="16">
        <v>939</v>
      </c>
      <c r="J46" s="16">
        <v>1326</v>
      </c>
      <c r="K46" s="16">
        <v>805</v>
      </c>
      <c r="L46" s="16">
        <v>296</v>
      </c>
      <c r="M46" s="16">
        <v>190</v>
      </c>
    </row>
    <row r="47" spans="2:13" ht="15" customHeight="1" x14ac:dyDescent="0.15">
      <c r="B47" s="24"/>
      <c r="C47" s="89"/>
      <c r="D47" s="25">
        <v>100</v>
      </c>
      <c r="E47" s="26">
        <v>25.7</v>
      </c>
      <c r="F47" s="27">
        <v>27</v>
      </c>
      <c r="G47" s="27">
        <v>47.1</v>
      </c>
      <c r="H47" s="27">
        <v>25.6</v>
      </c>
      <c r="I47" s="27">
        <v>11.3</v>
      </c>
      <c r="J47" s="27">
        <v>16</v>
      </c>
      <c r="K47" s="27">
        <v>9.6999999999999993</v>
      </c>
      <c r="L47" s="27">
        <v>3.6</v>
      </c>
      <c r="M47" s="27">
        <v>2.2999999999999998</v>
      </c>
    </row>
    <row r="48" spans="2:13" ht="15" customHeight="1" x14ac:dyDescent="0.15">
      <c r="B48" s="24"/>
      <c r="C48" s="86" t="s">
        <v>521</v>
      </c>
      <c r="D48" s="14">
        <v>4863</v>
      </c>
      <c r="E48" s="15">
        <v>1465</v>
      </c>
      <c r="F48" s="16">
        <v>1156</v>
      </c>
      <c r="G48" s="16">
        <v>2346</v>
      </c>
      <c r="H48" s="16">
        <v>1304</v>
      </c>
      <c r="I48" s="16">
        <v>498</v>
      </c>
      <c r="J48" s="16">
        <v>814</v>
      </c>
      <c r="K48" s="16">
        <v>446</v>
      </c>
      <c r="L48" s="16">
        <v>198</v>
      </c>
      <c r="M48" s="16">
        <v>136</v>
      </c>
    </row>
    <row r="49" spans="2:13" ht="15" customHeight="1" x14ac:dyDescent="0.15">
      <c r="B49" s="24"/>
      <c r="C49" s="89"/>
      <c r="D49" s="25">
        <v>100</v>
      </c>
      <c r="E49" s="26">
        <v>30.1</v>
      </c>
      <c r="F49" s="27">
        <v>23.8</v>
      </c>
      <c r="G49" s="27">
        <v>48.2</v>
      </c>
      <c r="H49" s="27">
        <v>26.8</v>
      </c>
      <c r="I49" s="27">
        <v>10.199999999999999</v>
      </c>
      <c r="J49" s="27">
        <v>16.7</v>
      </c>
      <c r="K49" s="27">
        <v>9.1999999999999993</v>
      </c>
      <c r="L49" s="27">
        <v>4.0999999999999996</v>
      </c>
      <c r="M49" s="27">
        <v>2.8</v>
      </c>
    </row>
    <row r="50" spans="2:13" ht="15" customHeight="1" x14ac:dyDescent="0.15">
      <c r="B50" s="24"/>
      <c r="C50" s="86" t="s">
        <v>429</v>
      </c>
      <c r="D50" s="14">
        <v>1583</v>
      </c>
      <c r="E50" s="15">
        <v>576</v>
      </c>
      <c r="F50" s="16">
        <v>357</v>
      </c>
      <c r="G50" s="16">
        <v>660</v>
      </c>
      <c r="H50" s="16">
        <v>357</v>
      </c>
      <c r="I50" s="16">
        <v>140</v>
      </c>
      <c r="J50" s="16">
        <v>224</v>
      </c>
      <c r="K50" s="16">
        <v>129</v>
      </c>
      <c r="L50" s="16">
        <v>94</v>
      </c>
      <c r="M50" s="16">
        <v>70</v>
      </c>
    </row>
    <row r="51" spans="2:13" ht="15" customHeight="1" x14ac:dyDescent="0.15">
      <c r="B51" s="28"/>
      <c r="C51" s="91"/>
      <c r="D51" s="17">
        <v>100</v>
      </c>
      <c r="E51" s="18">
        <v>36.4</v>
      </c>
      <c r="F51" s="19">
        <v>22.6</v>
      </c>
      <c r="G51" s="19">
        <v>41.7</v>
      </c>
      <c r="H51" s="19">
        <v>22.6</v>
      </c>
      <c r="I51" s="19">
        <v>8.8000000000000007</v>
      </c>
      <c r="J51" s="19">
        <v>14.2</v>
      </c>
      <c r="K51" s="19">
        <v>8.1</v>
      </c>
      <c r="L51" s="19">
        <v>5.9</v>
      </c>
      <c r="M51" s="19">
        <v>4.4000000000000004</v>
      </c>
    </row>
    <row r="52" spans="2:13" ht="15" customHeight="1" x14ac:dyDescent="0.15">
      <c r="B52" s="20" t="s">
        <v>75</v>
      </c>
      <c r="C52" s="87" t="s">
        <v>76</v>
      </c>
      <c r="D52" s="21">
        <v>2981</v>
      </c>
      <c r="E52" s="22">
        <v>837</v>
      </c>
      <c r="F52" s="23">
        <v>687</v>
      </c>
      <c r="G52" s="23">
        <v>1283</v>
      </c>
      <c r="H52" s="23">
        <v>720</v>
      </c>
      <c r="I52" s="23">
        <v>283</v>
      </c>
      <c r="J52" s="23">
        <v>484</v>
      </c>
      <c r="K52" s="23">
        <v>235</v>
      </c>
      <c r="L52" s="23">
        <v>116</v>
      </c>
      <c r="M52" s="23">
        <v>254</v>
      </c>
    </row>
    <row r="53" spans="2:13" ht="15" customHeight="1" x14ac:dyDescent="0.15">
      <c r="B53" s="24"/>
      <c r="C53" s="84"/>
      <c r="D53" s="25">
        <v>100</v>
      </c>
      <c r="E53" s="26">
        <v>28.1</v>
      </c>
      <c r="F53" s="27">
        <v>23</v>
      </c>
      <c r="G53" s="27">
        <v>43</v>
      </c>
      <c r="H53" s="27">
        <v>24.2</v>
      </c>
      <c r="I53" s="27">
        <v>9.5</v>
      </c>
      <c r="J53" s="27">
        <v>16.2</v>
      </c>
      <c r="K53" s="27">
        <v>7.9</v>
      </c>
      <c r="L53" s="27">
        <v>3.9</v>
      </c>
      <c r="M53" s="27">
        <v>8.5</v>
      </c>
    </row>
    <row r="54" spans="2:13" ht="15" customHeight="1" x14ac:dyDescent="0.15">
      <c r="B54" s="24"/>
      <c r="C54" s="83" t="s">
        <v>77</v>
      </c>
      <c r="D54" s="29">
        <v>1946</v>
      </c>
      <c r="E54" s="30">
        <v>542</v>
      </c>
      <c r="F54" s="31">
        <v>530</v>
      </c>
      <c r="G54" s="31">
        <v>1026</v>
      </c>
      <c r="H54" s="31">
        <v>550</v>
      </c>
      <c r="I54" s="31">
        <v>232</v>
      </c>
      <c r="J54" s="31">
        <v>310</v>
      </c>
      <c r="K54" s="31">
        <v>149</v>
      </c>
      <c r="L54" s="31">
        <v>60</v>
      </c>
      <c r="M54" s="31">
        <v>26</v>
      </c>
    </row>
    <row r="55" spans="2:13" ht="15" customHeight="1" x14ac:dyDescent="0.15">
      <c r="B55" s="24"/>
      <c r="C55" s="84"/>
      <c r="D55" s="25">
        <v>100</v>
      </c>
      <c r="E55" s="26">
        <v>27.9</v>
      </c>
      <c r="F55" s="27">
        <v>27.2</v>
      </c>
      <c r="G55" s="27">
        <v>52.7</v>
      </c>
      <c r="H55" s="27">
        <v>28.3</v>
      </c>
      <c r="I55" s="27">
        <v>11.9</v>
      </c>
      <c r="J55" s="27">
        <v>15.9</v>
      </c>
      <c r="K55" s="27">
        <v>7.7</v>
      </c>
      <c r="L55" s="27">
        <v>3.1</v>
      </c>
      <c r="M55" s="27">
        <v>1.3</v>
      </c>
    </row>
    <row r="56" spans="2:13" ht="15" customHeight="1" x14ac:dyDescent="0.15">
      <c r="B56" s="24"/>
      <c r="C56" s="82" t="s">
        <v>78</v>
      </c>
      <c r="D56" s="14">
        <v>854</v>
      </c>
      <c r="E56" s="15">
        <v>236</v>
      </c>
      <c r="F56" s="16">
        <v>227</v>
      </c>
      <c r="G56" s="16">
        <v>379</v>
      </c>
      <c r="H56" s="16">
        <v>225</v>
      </c>
      <c r="I56" s="16">
        <v>102</v>
      </c>
      <c r="J56" s="16">
        <v>129</v>
      </c>
      <c r="K56" s="16">
        <v>66</v>
      </c>
      <c r="L56" s="16">
        <v>31</v>
      </c>
      <c r="M56" s="16">
        <v>30</v>
      </c>
    </row>
    <row r="57" spans="2:13" ht="15" customHeight="1" x14ac:dyDescent="0.15">
      <c r="B57" s="24"/>
      <c r="C57" s="84"/>
      <c r="D57" s="25">
        <v>100</v>
      </c>
      <c r="E57" s="26">
        <v>27.6</v>
      </c>
      <c r="F57" s="27">
        <v>26.6</v>
      </c>
      <c r="G57" s="27">
        <v>44.4</v>
      </c>
      <c r="H57" s="27">
        <v>26.3</v>
      </c>
      <c r="I57" s="27">
        <v>11.9</v>
      </c>
      <c r="J57" s="27">
        <v>15.1</v>
      </c>
      <c r="K57" s="27">
        <v>7.7</v>
      </c>
      <c r="L57" s="27">
        <v>3.6</v>
      </c>
      <c r="M57" s="27">
        <v>3.5</v>
      </c>
    </row>
    <row r="58" spans="2:13" ht="15" customHeight="1" x14ac:dyDescent="0.15">
      <c r="B58" s="24"/>
      <c r="C58" s="82" t="s">
        <v>79</v>
      </c>
      <c r="D58" s="14">
        <v>1311</v>
      </c>
      <c r="E58" s="15">
        <v>392</v>
      </c>
      <c r="F58" s="16">
        <v>310</v>
      </c>
      <c r="G58" s="16">
        <v>609</v>
      </c>
      <c r="H58" s="16">
        <v>379</v>
      </c>
      <c r="I58" s="16">
        <v>175</v>
      </c>
      <c r="J58" s="16">
        <v>223</v>
      </c>
      <c r="K58" s="16">
        <v>113</v>
      </c>
      <c r="L58" s="16">
        <v>52</v>
      </c>
      <c r="M58" s="16">
        <v>55</v>
      </c>
    </row>
    <row r="59" spans="2:13" ht="15" customHeight="1" x14ac:dyDescent="0.15">
      <c r="B59" s="24"/>
      <c r="C59" s="84"/>
      <c r="D59" s="25">
        <v>100</v>
      </c>
      <c r="E59" s="26">
        <v>29.9</v>
      </c>
      <c r="F59" s="27">
        <v>23.6</v>
      </c>
      <c r="G59" s="27">
        <v>46.5</v>
      </c>
      <c r="H59" s="27">
        <v>28.9</v>
      </c>
      <c r="I59" s="27">
        <v>13.3</v>
      </c>
      <c r="J59" s="27">
        <v>17</v>
      </c>
      <c r="K59" s="27">
        <v>8.6</v>
      </c>
      <c r="L59" s="27">
        <v>4</v>
      </c>
      <c r="M59" s="27">
        <v>4.2</v>
      </c>
    </row>
    <row r="60" spans="2:13" ht="15" customHeight="1" x14ac:dyDescent="0.15">
      <c r="B60" s="24"/>
      <c r="C60" s="82" t="s">
        <v>80</v>
      </c>
      <c r="D60" s="14">
        <v>1783</v>
      </c>
      <c r="E60" s="15">
        <v>583</v>
      </c>
      <c r="F60" s="16">
        <v>378</v>
      </c>
      <c r="G60" s="16">
        <v>757</v>
      </c>
      <c r="H60" s="16">
        <v>417</v>
      </c>
      <c r="I60" s="16">
        <v>181</v>
      </c>
      <c r="J60" s="16">
        <v>295</v>
      </c>
      <c r="K60" s="16">
        <v>205</v>
      </c>
      <c r="L60" s="16">
        <v>11</v>
      </c>
      <c r="M60" s="16">
        <v>135</v>
      </c>
    </row>
    <row r="61" spans="2:13" ht="15" customHeight="1" x14ac:dyDescent="0.15">
      <c r="B61" s="24"/>
      <c r="C61" s="84"/>
      <c r="D61" s="25">
        <v>100</v>
      </c>
      <c r="E61" s="26">
        <v>32.700000000000003</v>
      </c>
      <c r="F61" s="27">
        <v>21.2</v>
      </c>
      <c r="G61" s="27">
        <v>42.5</v>
      </c>
      <c r="H61" s="27">
        <v>23.4</v>
      </c>
      <c r="I61" s="27">
        <v>10.199999999999999</v>
      </c>
      <c r="J61" s="27">
        <v>16.5</v>
      </c>
      <c r="K61" s="27">
        <v>11.5</v>
      </c>
      <c r="L61" s="27">
        <v>0.6</v>
      </c>
      <c r="M61" s="27">
        <v>7.6</v>
      </c>
    </row>
    <row r="62" spans="2:13" ht="15" customHeight="1" x14ac:dyDescent="0.15">
      <c r="B62" s="24"/>
      <c r="C62" s="82" t="s">
        <v>81</v>
      </c>
      <c r="D62" s="14">
        <v>1234</v>
      </c>
      <c r="E62" s="15">
        <v>353</v>
      </c>
      <c r="F62" s="16">
        <v>308</v>
      </c>
      <c r="G62" s="16">
        <v>622</v>
      </c>
      <c r="H62" s="16">
        <v>270</v>
      </c>
      <c r="I62" s="16">
        <v>107</v>
      </c>
      <c r="J62" s="16">
        <v>146</v>
      </c>
      <c r="K62" s="16">
        <v>111</v>
      </c>
      <c r="L62" s="16">
        <v>58</v>
      </c>
      <c r="M62" s="16">
        <v>24</v>
      </c>
    </row>
    <row r="63" spans="2:13" ht="15" customHeight="1" x14ac:dyDescent="0.15">
      <c r="B63" s="24"/>
      <c r="C63" s="84"/>
      <c r="D63" s="25">
        <v>100</v>
      </c>
      <c r="E63" s="26">
        <v>28.6</v>
      </c>
      <c r="F63" s="27">
        <v>25</v>
      </c>
      <c r="G63" s="27">
        <v>50.4</v>
      </c>
      <c r="H63" s="27">
        <v>21.9</v>
      </c>
      <c r="I63" s="27">
        <v>8.6999999999999993</v>
      </c>
      <c r="J63" s="27">
        <v>11.8</v>
      </c>
      <c r="K63" s="27">
        <v>9</v>
      </c>
      <c r="L63" s="27">
        <v>4.7</v>
      </c>
      <c r="M63" s="27">
        <v>1.9</v>
      </c>
    </row>
    <row r="64" spans="2:13" ht="15" customHeight="1" x14ac:dyDescent="0.15">
      <c r="B64" s="24"/>
      <c r="C64" s="82" t="s">
        <v>82</v>
      </c>
      <c r="D64" s="14">
        <v>2253</v>
      </c>
      <c r="E64" s="15">
        <v>597</v>
      </c>
      <c r="F64" s="16">
        <v>502</v>
      </c>
      <c r="G64" s="16">
        <v>1108</v>
      </c>
      <c r="H64" s="16">
        <v>541</v>
      </c>
      <c r="I64" s="16">
        <v>229</v>
      </c>
      <c r="J64" s="16">
        <v>358</v>
      </c>
      <c r="K64" s="16">
        <v>219</v>
      </c>
      <c r="L64" s="16">
        <v>103</v>
      </c>
      <c r="M64" s="16">
        <v>103</v>
      </c>
    </row>
    <row r="65" spans="2:13" ht="15" customHeight="1" x14ac:dyDescent="0.15">
      <c r="B65" s="24"/>
      <c r="C65" s="84"/>
      <c r="D65" s="25">
        <v>100</v>
      </c>
      <c r="E65" s="26">
        <v>26.5</v>
      </c>
      <c r="F65" s="27">
        <v>22.3</v>
      </c>
      <c r="G65" s="27">
        <v>49.2</v>
      </c>
      <c r="H65" s="27">
        <v>24</v>
      </c>
      <c r="I65" s="27">
        <v>10.199999999999999</v>
      </c>
      <c r="J65" s="27">
        <v>15.9</v>
      </c>
      <c r="K65" s="27">
        <v>9.6999999999999993</v>
      </c>
      <c r="L65" s="27">
        <v>4.5999999999999996</v>
      </c>
      <c r="M65" s="27">
        <v>4.5999999999999996</v>
      </c>
    </row>
    <row r="66" spans="2:13" ht="15" customHeight="1" x14ac:dyDescent="0.15">
      <c r="B66" s="24"/>
      <c r="C66" s="82" t="s">
        <v>83</v>
      </c>
      <c r="D66" s="14">
        <v>1209</v>
      </c>
      <c r="E66" s="15">
        <v>311</v>
      </c>
      <c r="F66" s="16">
        <v>330</v>
      </c>
      <c r="G66" s="16">
        <v>521</v>
      </c>
      <c r="H66" s="16">
        <v>299</v>
      </c>
      <c r="I66" s="16">
        <v>120</v>
      </c>
      <c r="J66" s="16">
        <v>159</v>
      </c>
      <c r="K66" s="16">
        <v>95</v>
      </c>
      <c r="L66" s="16">
        <v>54</v>
      </c>
      <c r="M66" s="16">
        <v>46</v>
      </c>
    </row>
    <row r="67" spans="2:13" ht="15" customHeight="1" x14ac:dyDescent="0.15">
      <c r="B67" s="24"/>
      <c r="C67" s="84"/>
      <c r="D67" s="25">
        <v>100</v>
      </c>
      <c r="E67" s="26">
        <v>25.7</v>
      </c>
      <c r="F67" s="27">
        <v>27.3</v>
      </c>
      <c r="G67" s="27">
        <v>43.1</v>
      </c>
      <c r="H67" s="27">
        <v>24.7</v>
      </c>
      <c r="I67" s="27">
        <v>9.9</v>
      </c>
      <c r="J67" s="27">
        <v>13.2</v>
      </c>
      <c r="K67" s="27">
        <v>7.9</v>
      </c>
      <c r="L67" s="27">
        <v>4.5</v>
      </c>
      <c r="M67" s="27">
        <v>3.8</v>
      </c>
    </row>
    <row r="68" spans="2:13" ht="15" customHeight="1" x14ac:dyDescent="0.15">
      <c r="B68" s="24"/>
      <c r="C68" s="82" t="s">
        <v>84</v>
      </c>
      <c r="D68" s="14">
        <v>2351</v>
      </c>
      <c r="E68" s="15">
        <v>549</v>
      </c>
      <c r="F68" s="16">
        <v>678</v>
      </c>
      <c r="G68" s="16">
        <v>957</v>
      </c>
      <c r="H68" s="16">
        <v>618</v>
      </c>
      <c r="I68" s="16">
        <v>239</v>
      </c>
      <c r="J68" s="16">
        <v>374</v>
      </c>
      <c r="K68" s="16">
        <v>275</v>
      </c>
      <c r="L68" s="16">
        <v>148</v>
      </c>
      <c r="M68" s="16">
        <v>88</v>
      </c>
    </row>
    <row r="69" spans="2:13" ht="15" customHeight="1" x14ac:dyDescent="0.15">
      <c r="B69" s="28"/>
      <c r="C69" s="85"/>
      <c r="D69" s="17">
        <v>100</v>
      </c>
      <c r="E69" s="18">
        <v>23.4</v>
      </c>
      <c r="F69" s="19">
        <v>28.8</v>
      </c>
      <c r="G69" s="19">
        <v>40.700000000000003</v>
      </c>
      <c r="H69" s="19">
        <v>26.3</v>
      </c>
      <c r="I69" s="19">
        <v>10.199999999999999</v>
      </c>
      <c r="J69" s="19">
        <v>15.9</v>
      </c>
      <c r="K69" s="19">
        <v>11.7</v>
      </c>
      <c r="L69" s="19">
        <v>6.3</v>
      </c>
      <c r="M69" s="19">
        <v>3.7</v>
      </c>
    </row>
    <row r="70" spans="2:13" ht="15" customHeight="1" x14ac:dyDescent="0.15">
      <c r="B70" s="20" t="s">
        <v>85</v>
      </c>
      <c r="C70" s="88" t="s">
        <v>86</v>
      </c>
      <c r="D70" s="21">
        <v>2750</v>
      </c>
      <c r="E70" s="22">
        <v>633</v>
      </c>
      <c r="F70" s="23">
        <v>456</v>
      </c>
      <c r="G70" s="23">
        <v>1371</v>
      </c>
      <c r="H70" s="23">
        <v>858</v>
      </c>
      <c r="I70" s="23">
        <v>437</v>
      </c>
      <c r="J70" s="23">
        <v>707</v>
      </c>
      <c r="K70" s="23">
        <v>163</v>
      </c>
      <c r="L70" s="23">
        <v>115</v>
      </c>
      <c r="M70" s="23">
        <v>97</v>
      </c>
    </row>
    <row r="71" spans="2:13" ht="15" customHeight="1" x14ac:dyDescent="0.15">
      <c r="B71" s="24"/>
      <c r="C71" s="89"/>
      <c r="D71" s="25">
        <v>100</v>
      </c>
      <c r="E71" s="26">
        <v>23</v>
      </c>
      <c r="F71" s="27">
        <v>16.600000000000001</v>
      </c>
      <c r="G71" s="27">
        <v>49.9</v>
      </c>
      <c r="H71" s="27">
        <v>31.2</v>
      </c>
      <c r="I71" s="27">
        <v>15.9</v>
      </c>
      <c r="J71" s="27">
        <v>25.7</v>
      </c>
      <c r="K71" s="27">
        <v>5.9</v>
      </c>
      <c r="L71" s="27">
        <v>4.2</v>
      </c>
      <c r="M71" s="27">
        <v>3.5</v>
      </c>
    </row>
    <row r="72" spans="2:13" ht="15" customHeight="1" x14ac:dyDescent="0.15">
      <c r="B72" s="24"/>
      <c r="C72" s="86" t="s">
        <v>87</v>
      </c>
      <c r="D72" s="14">
        <v>3000</v>
      </c>
      <c r="E72" s="15">
        <v>673</v>
      </c>
      <c r="F72" s="16">
        <v>579</v>
      </c>
      <c r="G72" s="16">
        <v>1618</v>
      </c>
      <c r="H72" s="16">
        <v>946</v>
      </c>
      <c r="I72" s="16">
        <v>458</v>
      </c>
      <c r="J72" s="16">
        <v>749</v>
      </c>
      <c r="K72" s="16">
        <v>195</v>
      </c>
      <c r="L72" s="16">
        <v>119</v>
      </c>
      <c r="M72" s="16">
        <v>92</v>
      </c>
    </row>
    <row r="73" spans="2:13" ht="15" customHeight="1" x14ac:dyDescent="0.15">
      <c r="B73" s="24"/>
      <c r="C73" s="89"/>
      <c r="D73" s="25">
        <v>100</v>
      </c>
      <c r="E73" s="26">
        <v>22.4</v>
      </c>
      <c r="F73" s="27">
        <v>19.3</v>
      </c>
      <c r="G73" s="27">
        <v>53.9</v>
      </c>
      <c r="H73" s="27">
        <v>31.5</v>
      </c>
      <c r="I73" s="27">
        <v>15.3</v>
      </c>
      <c r="J73" s="27">
        <v>25</v>
      </c>
      <c r="K73" s="27">
        <v>6.5</v>
      </c>
      <c r="L73" s="27">
        <v>4</v>
      </c>
      <c r="M73" s="27">
        <v>3.1</v>
      </c>
    </row>
    <row r="74" spans="2:13" ht="15" customHeight="1" x14ac:dyDescent="0.15">
      <c r="B74" s="24"/>
      <c r="C74" s="86" t="s">
        <v>88</v>
      </c>
      <c r="D74" s="14">
        <v>3841</v>
      </c>
      <c r="E74" s="15">
        <v>1079</v>
      </c>
      <c r="F74" s="16">
        <v>1012</v>
      </c>
      <c r="G74" s="16">
        <v>1811</v>
      </c>
      <c r="H74" s="16">
        <v>899</v>
      </c>
      <c r="I74" s="16">
        <v>390</v>
      </c>
      <c r="J74" s="16">
        <v>456</v>
      </c>
      <c r="K74" s="16">
        <v>366</v>
      </c>
      <c r="L74" s="16">
        <v>152</v>
      </c>
      <c r="M74" s="16">
        <v>141</v>
      </c>
    </row>
    <row r="75" spans="2:13" ht="15" customHeight="1" x14ac:dyDescent="0.15">
      <c r="B75" s="24"/>
      <c r="C75" s="89"/>
      <c r="D75" s="25">
        <v>100</v>
      </c>
      <c r="E75" s="26">
        <v>28.1</v>
      </c>
      <c r="F75" s="27">
        <v>26.3</v>
      </c>
      <c r="G75" s="27">
        <v>47.1</v>
      </c>
      <c r="H75" s="27">
        <v>23.4</v>
      </c>
      <c r="I75" s="27">
        <v>10.199999999999999</v>
      </c>
      <c r="J75" s="27">
        <v>11.9</v>
      </c>
      <c r="K75" s="27">
        <v>9.5</v>
      </c>
      <c r="L75" s="27">
        <v>4</v>
      </c>
      <c r="M75" s="27">
        <v>3.7</v>
      </c>
    </row>
    <row r="76" spans="2:13" ht="15" customHeight="1" x14ac:dyDescent="0.15">
      <c r="B76" s="24"/>
      <c r="C76" s="86" t="s">
        <v>89</v>
      </c>
      <c r="D76" s="14">
        <v>2817</v>
      </c>
      <c r="E76" s="15">
        <v>874</v>
      </c>
      <c r="F76" s="16">
        <v>850</v>
      </c>
      <c r="G76" s="16">
        <v>1242</v>
      </c>
      <c r="H76" s="16">
        <v>644</v>
      </c>
      <c r="I76" s="16">
        <v>210</v>
      </c>
      <c r="J76" s="16">
        <v>304</v>
      </c>
      <c r="K76" s="16">
        <v>294</v>
      </c>
      <c r="L76" s="16">
        <v>100</v>
      </c>
      <c r="M76" s="16">
        <v>102</v>
      </c>
    </row>
    <row r="77" spans="2:13" ht="15" customHeight="1" x14ac:dyDescent="0.15">
      <c r="B77" s="24"/>
      <c r="C77" s="89"/>
      <c r="D77" s="25">
        <v>100</v>
      </c>
      <c r="E77" s="26">
        <v>31</v>
      </c>
      <c r="F77" s="27">
        <v>30.2</v>
      </c>
      <c r="G77" s="27">
        <v>44.1</v>
      </c>
      <c r="H77" s="27">
        <v>22.9</v>
      </c>
      <c r="I77" s="27">
        <v>7.5</v>
      </c>
      <c r="J77" s="27">
        <v>10.8</v>
      </c>
      <c r="K77" s="27">
        <v>10.4</v>
      </c>
      <c r="L77" s="27">
        <v>3.5</v>
      </c>
      <c r="M77" s="27">
        <v>3.6</v>
      </c>
    </row>
    <row r="78" spans="2:13" ht="15" customHeight="1" x14ac:dyDescent="0.15">
      <c r="B78" s="24"/>
      <c r="C78" s="86" t="s">
        <v>90</v>
      </c>
      <c r="D78" s="14">
        <v>1623</v>
      </c>
      <c r="E78" s="15">
        <v>561</v>
      </c>
      <c r="F78" s="16">
        <v>511</v>
      </c>
      <c r="G78" s="16">
        <v>594</v>
      </c>
      <c r="H78" s="16">
        <v>355</v>
      </c>
      <c r="I78" s="16">
        <v>94</v>
      </c>
      <c r="J78" s="16">
        <v>131</v>
      </c>
      <c r="K78" s="16">
        <v>209</v>
      </c>
      <c r="L78" s="16">
        <v>68</v>
      </c>
      <c r="M78" s="16">
        <v>97</v>
      </c>
    </row>
    <row r="79" spans="2:13" ht="15" customHeight="1" x14ac:dyDescent="0.15">
      <c r="B79" s="24"/>
      <c r="C79" s="89"/>
      <c r="D79" s="25">
        <v>100</v>
      </c>
      <c r="E79" s="26">
        <v>34.6</v>
      </c>
      <c r="F79" s="27">
        <v>31.5</v>
      </c>
      <c r="G79" s="27">
        <v>36.6</v>
      </c>
      <c r="H79" s="27">
        <v>21.9</v>
      </c>
      <c r="I79" s="27">
        <v>5.8</v>
      </c>
      <c r="J79" s="27">
        <v>8.1</v>
      </c>
      <c r="K79" s="27">
        <v>12.9</v>
      </c>
      <c r="L79" s="27">
        <v>4.2</v>
      </c>
      <c r="M79" s="27">
        <v>6</v>
      </c>
    </row>
    <row r="80" spans="2:13" ht="15" customHeight="1" x14ac:dyDescent="0.15">
      <c r="B80" s="24"/>
      <c r="C80" s="86" t="s">
        <v>91</v>
      </c>
      <c r="D80" s="14">
        <v>1008</v>
      </c>
      <c r="E80" s="15">
        <v>322</v>
      </c>
      <c r="F80" s="16">
        <v>314</v>
      </c>
      <c r="G80" s="16">
        <v>342</v>
      </c>
      <c r="H80" s="16">
        <v>161</v>
      </c>
      <c r="I80" s="16">
        <v>40</v>
      </c>
      <c r="J80" s="16">
        <v>48</v>
      </c>
      <c r="K80" s="16">
        <v>145</v>
      </c>
      <c r="L80" s="16">
        <v>37</v>
      </c>
      <c r="M80" s="16">
        <v>106</v>
      </c>
    </row>
    <row r="81" spans="2:13" ht="15" customHeight="1" x14ac:dyDescent="0.15">
      <c r="B81" s="24"/>
      <c r="C81" s="89"/>
      <c r="D81" s="25">
        <v>100</v>
      </c>
      <c r="E81" s="26">
        <v>31.9</v>
      </c>
      <c r="F81" s="27">
        <v>31.2</v>
      </c>
      <c r="G81" s="27">
        <v>33.9</v>
      </c>
      <c r="H81" s="27">
        <v>16</v>
      </c>
      <c r="I81" s="27">
        <v>4</v>
      </c>
      <c r="J81" s="27">
        <v>4.8</v>
      </c>
      <c r="K81" s="27">
        <v>14.4</v>
      </c>
      <c r="L81" s="27">
        <v>3.7</v>
      </c>
      <c r="M81" s="27">
        <v>10.5</v>
      </c>
    </row>
    <row r="82" spans="2:13" ht="15" customHeight="1" x14ac:dyDescent="0.15">
      <c r="B82" s="24"/>
      <c r="C82" s="86" t="s">
        <v>92</v>
      </c>
      <c r="D82" s="14">
        <v>602</v>
      </c>
      <c r="E82" s="15">
        <v>185</v>
      </c>
      <c r="F82" s="16">
        <v>168</v>
      </c>
      <c r="G82" s="16">
        <v>174</v>
      </c>
      <c r="H82" s="16">
        <v>85</v>
      </c>
      <c r="I82" s="16">
        <v>13</v>
      </c>
      <c r="J82" s="16">
        <v>36</v>
      </c>
      <c r="K82" s="16">
        <v>75</v>
      </c>
      <c r="L82" s="16">
        <v>29</v>
      </c>
      <c r="M82" s="16">
        <v>101</v>
      </c>
    </row>
    <row r="83" spans="2:13" ht="15" customHeight="1" x14ac:dyDescent="0.15">
      <c r="B83" s="24"/>
      <c r="C83" s="86"/>
      <c r="D83" s="34">
        <v>100</v>
      </c>
      <c r="E83" s="35">
        <v>30.7</v>
      </c>
      <c r="F83" s="36">
        <v>27.9</v>
      </c>
      <c r="G83" s="36">
        <v>28.9</v>
      </c>
      <c r="H83" s="36">
        <v>14.1</v>
      </c>
      <c r="I83" s="36">
        <v>2.2000000000000002</v>
      </c>
      <c r="J83" s="36">
        <v>6</v>
      </c>
      <c r="K83" s="36">
        <v>12.5</v>
      </c>
      <c r="L83" s="36">
        <v>4.8</v>
      </c>
      <c r="M83" s="36">
        <v>16.8</v>
      </c>
    </row>
    <row r="84" spans="2:13" ht="15" customHeight="1" x14ac:dyDescent="0.15">
      <c r="B84" s="20" t="s">
        <v>93</v>
      </c>
      <c r="C84" s="87" t="s">
        <v>94</v>
      </c>
      <c r="D84" s="21">
        <v>3427</v>
      </c>
      <c r="E84" s="22">
        <v>1036</v>
      </c>
      <c r="F84" s="23">
        <v>663</v>
      </c>
      <c r="G84" s="23">
        <v>1668</v>
      </c>
      <c r="H84" s="23">
        <v>1052</v>
      </c>
      <c r="I84" s="23">
        <v>464</v>
      </c>
      <c r="J84" s="23">
        <v>844</v>
      </c>
      <c r="K84" s="23">
        <v>201</v>
      </c>
      <c r="L84" s="23">
        <v>126</v>
      </c>
      <c r="M84" s="23">
        <v>91</v>
      </c>
    </row>
    <row r="85" spans="2:13" ht="15" customHeight="1" x14ac:dyDescent="0.15">
      <c r="B85" s="24" t="s">
        <v>475</v>
      </c>
      <c r="C85" s="84"/>
      <c r="D85" s="25">
        <v>100</v>
      </c>
      <c r="E85" s="26">
        <v>30.2</v>
      </c>
      <c r="F85" s="27">
        <v>19.3</v>
      </c>
      <c r="G85" s="27">
        <v>48.7</v>
      </c>
      <c r="H85" s="27">
        <v>30.7</v>
      </c>
      <c r="I85" s="27">
        <v>13.5</v>
      </c>
      <c r="J85" s="27">
        <v>24.6</v>
      </c>
      <c r="K85" s="27">
        <v>5.9</v>
      </c>
      <c r="L85" s="27">
        <v>3.7</v>
      </c>
      <c r="M85" s="27">
        <v>2.7</v>
      </c>
    </row>
    <row r="86" spans="2:13" ht="15" customHeight="1" x14ac:dyDescent="0.15">
      <c r="B86" s="24" t="s">
        <v>559</v>
      </c>
      <c r="C86" s="82" t="s">
        <v>560</v>
      </c>
      <c r="D86" s="14">
        <v>3344</v>
      </c>
      <c r="E86" s="15">
        <v>869</v>
      </c>
      <c r="F86" s="16">
        <v>764</v>
      </c>
      <c r="G86" s="16">
        <v>1715</v>
      </c>
      <c r="H86" s="16">
        <v>944</v>
      </c>
      <c r="I86" s="16">
        <v>430</v>
      </c>
      <c r="J86" s="16">
        <v>622</v>
      </c>
      <c r="K86" s="16">
        <v>272</v>
      </c>
      <c r="L86" s="16">
        <v>125</v>
      </c>
      <c r="M86" s="16">
        <v>101</v>
      </c>
    </row>
    <row r="87" spans="2:13" ht="15" customHeight="1" x14ac:dyDescent="0.15">
      <c r="B87" s="24"/>
      <c r="C87" s="84"/>
      <c r="D87" s="25">
        <v>100</v>
      </c>
      <c r="E87" s="26">
        <v>26</v>
      </c>
      <c r="F87" s="27">
        <v>22.8</v>
      </c>
      <c r="G87" s="27">
        <v>51.3</v>
      </c>
      <c r="H87" s="27">
        <v>28.2</v>
      </c>
      <c r="I87" s="27">
        <v>12.9</v>
      </c>
      <c r="J87" s="27">
        <v>18.600000000000001</v>
      </c>
      <c r="K87" s="27">
        <v>8.1</v>
      </c>
      <c r="L87" s="27">
        <v>3.7</v>
      </c>
      <c r="M87" s="27">
        <v>3</v>
      </c>
    </row>
    <row r="88" spans="2:13" ht="15" customHeight="1" x14ac:dyDescent="0.15">
      <c r="B88" s="24"/>
      <c r="C88" s="83" t="s">
        <v>454</v>
      </c>
      <c r="D88" s="29">
        <v>2063</v>
      </c>
      <c r="E88" s="30">
        <v>510</v>
      </c>
      <c r="F88" s="31">
        <v>603</v>
      </c>
      <c r="G88" s="31">
        <v>1016</v>
      </c>
      <c r="H88" s="31">
        <v>522</v>
      </c>
      <c r="I88" s="31">
        <v>232</v>
      </c>
      <c r="J88" s="31">
        <v>290</v>
      </c>
      <c r="K88" s="31">
        <v>184</v>
      </c>
      <c r="L88" s="31">
        <v>74</v>
      </c>
      <c r="M88" s="31">
        <v>68</v>
      </c>
    </row>
    <row r="89" spans="2:13" ht="15" customHeight="1" x14ac:dyDescent="0.15">
      <c r="B89" s="24"/>
      <c r="C89" s="84"/>
      <c r="D89" s="25">
        <v>100</v>
      </c>
      <c r="E89" s="26">
        <v>24.7</v>
      </c>
      <c r="F89" s="27">
        <v>29.2</v>
      </c>
      <c r="G89" s="27">
        <v>49.2</v>
      </c>
      <c r="H89" s="27">
        <v>25.3</v>
      </c>
      <c r="I89" s="27">
        <v>11.2</v>
      </c>
      <c r="J89" s="27">
        <v>14.1</v>
      </c>
      <c r="K89" s="27">
        <v>8.9</v>
      </c>
      <c r="L89" s="27">
        <v>3.6</v>
      </c>
      <c r="M89" s="27">
        <v>3.3</v>
      </c>
    </row>
    <row r="90" spans="2:13" ht="15" customHeight="1" x14ac:dyDescent="0.15">
      <c r="B90" s="24"/>
      <c r="C90" s="82" t="s">
        <v>525</v>
      </c>
      <c r="D90" s="14">
        <v>3201</v>
      </c>
      <c r="E90" s="15">
        <v>897</v>
      </c>
      <c r="F90" s="16">
        <v>952</v>
      </c>
      <c r="G90" s="16">
        <v>1409</v>
      </c>
      <c r="H90" s="16">
        <v>729</v>
      </c>
      <c r="I90" s="16">
        <v>273</v>
      </c>
      <c r="J90" s="16">
        <v>294</v>
      </c>
      <c r="K90" s="16">
        <v>339</v>
      </c>
      <c r="L90" s="16">
        <v>127</v>
      </c>
      <c r="M90" s="16">
        <v>107</v>
      </c>
    </row>
    <row r="91" spans="2:13" ht="15" customHeight="1" x14ac:dyDescent="0.15">
      <c r="B91" s="24"/>
      <c r="C91" s="84"/>
      <c r="D91" s="25">
        <v>100</v>
      </c>
      <c r="E91" s="26">
        <v>28</v>
      </c>
      <c r="F91" s="27">
        <v>29.7</v>
      </c>
      <c r="G91" s="27">
        <v>44</v>
      </c>
      <c r="H91" s="27">
        <v>22.8</v>
      </c>
      <c r="I91" s="27">
        <v>8.5</v>
      </c>
      <c r="J91" s="27">
        <v>9.1999999999999993</v>
      </c>
      <c r="K91" s="27">
        <v>10.6</v>
      </c>
      <c r="L91" s="27">
        <v>4</v>
      </c>
      <c r="M91" s="27">
        <v>3.3</v>
      </c>
    </row>
    <row r="92" spans="2:13" ht="15" customHeight="1" x14ac:dyDescent="0.15">
      <c r="B92" s="24"/>
      <c r="C92" s="82" t="s">
        <v>435</v>
      </c>
      <c r="D92" s="14">
        <v>1503</v>
      </c>
      <c r="E92" s="15">
        <v>424</v>
      </c>
      <c r="F92" s="16">
        <v>441</v>
      </c>
      <c r="G92" s="16">
        <v>573</v>
      </c>
      <c r="H92" s="16">
        <v>290</v>
      </c>
      <c r="I92" s="16">
        <v>92</v>
      </c>
      <c r="J92" s="16">
        <v>82</v>
      </c>
      <c r="K92" s="16">
        <v>226</v>
      </c>
      <c r="L92" s="16">
        <v>73</v>
      </c>
      <c r="M92" s="16">
        <v>96</v>
      </c>
    </row>
    <row r="93" spans="2:13" ht="15" customHeight="1" x14ac:dyDescent="0.15">
      <c r="B93" s="24"/>
      <c r="C93" s="84"/>
      <c r="D93" s="25">
        <v>100</v>
      </c>
      <c r="E93" s="26">
        <v>28.2</v>
      </c>
      <c r="F93" s="27">
        <v>29.3</v>
      </c>
      <c r="G93" s="27">
        <v>38.1</v>
      </c>
      <c r="H93" s="27">
        <v>19.3</v>
      </c>
      <c r="I93" s="27">
        <v>6.1</v>
      </c>
      <c r="J93" s="27">
        <v>5.5</v>
      </c>
      <c r="K93" s="27">
        <v>15</v>
      </c>
      <c r="L93" s="27">
        <v>4.9000000000000004</v>
      </c>
      <c r="M93" s="27">
        <v>6.4</v>
      </c>
    </row>
    <row r="94" spans="2:13" ht="15" customHeight="1" x14ac:dyDescent="0.15">
      <c r="B94" s="24"/>
      <c r="C94" s="82" t="s">
        <v>546</v>
      </c>
      <c r="D94" s="14">
        <v>330</v>
      </c>
      <c r="E94" s="15">
        <v>84</v>
      </c>
      <c r="F94" s="16">
        <v>111</v>
      </c>
      <c r="G94" s="16">
        <v>133</v>
      </c>
      <c r="H94" s="16">
        <v>57</v>
      </c>
      <c r="I94" s="16">
        <v>22</v>
      </c>
      <c r="J94" s="16">
        <v>23</v>
      </c>
      <c r="K94" s="16">
        <v>45</v>
      </c>
      <c r="L94" s="16">
        <v>13</v>
      </c>
      <c r="M94" s="16">
        <v>21</v>
      </c>
    </row>
    <row r="95" spans="2:13" ht="15" customHeight="1" x14ac:dyDescent="0.15">
      <c r="B95" s="24"/>
      <c r="C95" s="82"/>
      <c r="D95" s="34">
        <v>100</v>
      </c>
      <c r="E95" s="35">
        <v>25.5</v>
      </c>
      <c r="F95" s="36">
        <v>33.6</v>
      </c>
      <c r="G95" s="36">
        <v>40.299999999999997</v>
      </c>
      <c r="H95" s="36">
        <v>17.3</v>
      </c>
      <c r="I95" s="36">
        <v>6.7</v>
      </c>
      <c r="J95" s="36">
        <v>7</v>
      </c>
      <c r="K95" s="36">
        <v>13.6</v>
      </c>
      <c r="L95" s="36">
        <v>3.9</v>
      </c>
      <c r="M95" s="36">
        <v>6.4</v>
      </c>
    </row>
    <row r="96" spans="2:13" ht="15" customHeight="1" x14ac:dyDescent="0.15">
      <c r="B96" s="24"/>
      <c r="C96" s="83" t="s">
        <v>561</v>
      </c>
      <c r="D96" s="29">
        <v>359</v>
      </c>
      <c r="E96" s="30">
        <v>114</v>
      </c>
      <c r="F96" s="31">
        <v>98</v>
      </c>
      <c r="G96" s="31">
        <v>111</v>
      </c>
      <c r="H96" s="31">
        <v>45</v>
      </c>
      <c r="I96" s="31">
        <v>7</v>
      </c>
      <c r="J96" s="31">
        <v>12</v>
      </c>
      <c r="K96" s="31">
        <v>52</v>
      </c>
      <c r="L96" s="31">
        <v>26</v>
      </c>
      <c r="M96" s="31">
        <v>45</v>
      </c>
    </row>
    <row r="97" spans="2:13" ht="15" customHeight="1" x14ac:dyDescent="0.15">
      <c r="B97" s="24"/>
      <c r="C97" s="84"/>
      <c r="D97" s="25">
        <v>100</v>
      </c>
      <c r="E97" s="26">
        <v>31.8</v>
      </c>
      <c r="F97" s="27">
        <v>27.3</v>
      </c>
      <c r="G97" s="27">
        <v>30.9</v>
      </c>
      <c r="H97" s="27">
        <v>12.5</v>
      </c>
      <c r="I97" s="27">
        <v>1.9</v>
      </c>
      <c r="J97" s="27">
        <v>3.3</v>
      </c>
      <c r="K97" s="27">
        <v>14.5</v>
      </c>
      <c r="L97" s="27">
        <v>7.2</v>
      </c>
      <c r="M97" s="27">
        <v>12.5</v>
      </c>
    </row>
    <row r="98" spans="2:13" ht="15" customHeight="1" x14ac:dyDescent="0.15">
      <c r="B98" s="24"/>
      <c r="C98" s="82" t="s">
        <v>562</v>
      </c>
      <c r="D98" s="14">
        <v>47</v>
      </c>
      <c r="E98" s="15">
        <v>11</v>
      </c>
      <c r="F98" s="16">
        <v>9</v>
      </c>
      <c r="G98" s="16">
        <v>16</v>
      </c>
      <c r="H98" s="16">
        <v>7</v>
      </c>
      <c r="I98" s="16">
        <v>3</v>
      </c>
      <c r="J98" s="16">
        <v>3</v>
      </c>
      <c r="K98" s="16">
        <v>7</v>
      </c>
      <c r="L98" s="16">
        <v>1</v>
      </c>
      <c r="M98" s="16">
        <v>9</v>
      </c>
    </row>
    <row r="99" spans="2:13" ht="15" customHeight="1" x14ac:dyDescent="0.15">
      <c r="B99" s="24"/>
      <c r="C99" s="84"/>
      <c r="D99" s="25">
        <v>100</v>
      </c>
      <c r="E99" s="26">
        <v>23.4</v>
      </c>
      <c r="F99" s="27">
        <v>19.100000000000001</v>
      </c>
      <c r="G99" s="27">
        <v>34</v>
      </c>
      <c r="H99" s="27">
        <v>14.9</v>
      </c>
      <c r="I99" s="27">
        <v>6.4</v>
      </c>
      <c r="J99" s="27">
        <v>6.4</v>
      </c>
      <c r="K99" s="27">
        <v>14.9</v>
      </c>
      <c r="L99" s="27">
        <v>2.1</v>
      </c>
      <c r="M99" s="27">
        <v>19.100000000000001</v>
      </c>
    </row>
    <row r="100" spans="2:13" ht="15" customHeight="1" x14ac:dyDescent="0.15">
      <c r="B100" s="24"/>
      <c r="C100" s="82" t="s">
        <v>96</v>
      </c>
      <c r="D100" s="14">
        <v>52</v>
      </c>
      <c r="E100" s="15">
        <v>12</v>
      </c>
      <c r="F100" s="16">
        <v>22</v>
      </c>
      <c r="G100" s="16">
        <v>23</v>
      </c>
      <c r="H100" s="16">
        <v>12</v>
      </c>
      <c r="I100" s="16">
        <v>5</v>
      </c>
      <c r="J100" s="16">
        <v>7</v>
      </c>
      <c r="K100" s="16">
        <v>4</v>
      </c>
      <c r="L100" s="16">
        <v>3</v>
      </c>
      <c r="M100" s="16">
        <v>1</v>
      </c>
    </row>
    <row r="101" spans="2:13" ht="15" customHeight="1" x14ac:dyDescent="0.15">
      <c r="B101" s="28"/>
      <c r="C101" s="85"/>
      <c r="D101" s="17">
        <v>100</v>
      </c>
      <c r="E101" s="18">
        <v>23.1</v>
      </c>
      <c r="F101" s="19">
        <v>42.3</v>
      </c>
      <c r="G101" s="19">
        <v>44.2</v>
      </c>
      <c r="H101" s="19">
        <v>23.1</v>
      </c>
      <c r="I101" s="19">
        <v>9.6</v>
      </c>
      <c r="J101" s="19">
        <v>13.5</v>
      </c>
      <c r="K101" s="19">
        <v>7.7</v>
      </c>
      <c r="L101" s="19">
        <v>5.8</v>
      </c>
      <c r="M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M9">
    <cfRule type="top10" dxfId="2678" priority="2257" rank="1"/>
  </conditionalFormatting>
  <conditionalFormatting sqref="E11:M11">
    <cfRule type="top10" dxfId="2677" priority="2258" rank="1"/>
  </conditionalFormatting>
  <conditionalFormatting sqref="E13:M13">
    <cfRule type="top10" dxfId="2676" priority="2259" rank="1"/>
  </conditionalFormatting>
  <conditionalFormatting sqref="E15:M15">
    <cfRule type="top10" dxfId="2675" priority="2260" rank="1"/>
  </conditionalFormatting>
  <conditionalFormatting sqref="E17:M17">
    <cfRule type="top10" dxfId="2674" priority="2261" rank="1"/>
  </conditionalFormatting>
  <conditionalFormatting sqref="E19:M19">
    <cfRule type="top10" dxfId="2673" priority="2262" rank="1"/>
  </conditionalFormatting>
  <conditionalFormatting sqref="E21:M21">
    <cfRule type="top10" dxfId="2672" priority="2263" rank="1"/>
  </conditionalFormatting>
  <conditionalFormatting sqref="E23:M23">
    <cfRule type="top10" dxfId="2671" priority="2264" rank="1"/>
  </conditionalFormatting>
  <conditionalFormatting sqref="E25:M25">
    <cfRule type="top10" dxfId="2670" priority="2265" rank="1"/>
  </conditionalFormatting>
  <conditionalFormatting sqref="E27:M27">
    <cfRule type="top10" dxfId="2669" priority="2266" rank="1"/>
  </conditionalFormatting>
  <conditionalFormatting sqref="E29:M29">
    <cfRule type="top10" dxfId="2668" priority="2267" rank="1"/>
  </conditionalFormatting>
  <conditionalFormatting sqref="E31:M31">
    <cfRule type="top10" dxfId="2667" priority="2268" rank="1"/>
  </conditionalFormatting>
  <conditionalFormatting sqref="E33:M33">
    <cfRule type="top10" dxfId="2666" priority="2269" rank="1"/>
  </conditionalFormatting>
  <conditionalFormatting sqref="E35:M35">
    <cfRule type="top10" dxfId="2665" priority="2270" rank="1"/>
  </conditionalFormatting>
  <conditionalFormatting sqref="E37:M37">
    <cfRule type="top10" dxfId="2664" priority="2271" rank="1"/>
  </conditionalFormatting>
  <conditionalFormatting sqref="E39:M39">
    <cfRule type="top10" dxfId="2663" priority="2272" rank="1"/>
  </conditionalFormatting>
  <conditionalFormatting sqref="E41:M41">
    <cfRule type="top10" dxfId="2662" priority="2273" rank="1"/>
  </conditionalFormatting>
  <conditionalFormatting sqref="E43:M43">
    <cfRule type="top10" dxfId="2661" priority="2274" rank="1"/>
  </conditionalFormatting>
  <conditionalFormatting sqref="E45:M45">
    <cfRule type="top10" dxfId="2660" priority="2275" rank="1"/>
  </conditionalFormatting>
  <conditionalFormatting sqref="E47:M47">
    <cfRule type="top10" dxfId="2659" priority="2276" rank="1"/>
  </conditionalFormatting>
  <conditionalFormatting sqref="E49:M49">
    <cfRule type="top10" dxfId="2658" priority="2277" rank="1"/>
  </conditionalFormatting>
  <conditionalFormatting sqref="E51:M51">
    <cfRule type="top10" dxfId="2657" priority="2278" rank="1"/>
  </conditionalFormatting>
  <conditionalFormatting sqref="E53:M53">
    <cfRule type="top10" dxfId="2656" priority="2279" rank="1"/>
  </conditionalFormatting>
  <conditionalFormatting sqref="E55:M55">
    <cfRule type="top10" dxfId="2655" priority="2280" rank="1"/>
  </conditionalFormatting>
  <conditionalFormatting sqref="E57:M57">
    <cfRule type="top10" dxfId="2654" priority="2281" rank="1"/>
  </conditionalFormatting>
  <conditionalFormatting sqref="E59:M59">
    <cfRule type="top10" dxfId="2653" priority="2282" rank="1"/>
  </conditionalFormatting>
  <conditionalFormatting sqref="E61:M61">
    <cfRule type="top10" dxfId="2652" priority="2283" rank="1"/>
  </conditionalFormatting>
  <conditionalFormatting sqref="E63:M63">
    <cfRule type="top10" dxfId="2651" priority="2284" rank="1"/>
  </conditionalFormatting>
  <conditionalFormatting sqref="E65:M65">
    <cfRule type="top10" dxfId="2650" priority="2285" rank="1"/>
  </conditionalFormatting>
  <conditionalFormatting sqref="E67:M67">
    <cfRule type="top10" dxfId="2649" priority="2286" rank="1"/>
  </conditionalFormatting>
  <conditionalFormatting sqref="E69:M69">
    <cfRule type="top10" dxfId="2648" priority="2287" rank="1"/>
  </conditionalFormatting>
  <conditionalFormatting sqref="E71:M71">
    <cfRule type="top10" dxfId="2647" priority="2288" rank="1"/>
  </conditionalFormatting>
  <conditionalFormatting sqref="E73:M73">
    <cfRule type="top10" dxfId="2646" priority="2289" rank="1"/>
  </conditionalFormatting>
  <conditionalFormatting sqref="E75:M75">
    <cfRule type="top10" dxfId="2645" priority="2290" rank="1"/>
  </conditionalFormatting>
  <conditionalFormatting sqref="E77:M77">
    <cfRule type="top10" dxfId="2644" priority="2291" rank="1"/>
  </conditionalFormatting>
  <conditionalFormatting sqref="E79:M79">
    <cfRule type="top10" dxfId="2643" priority="2292" rank="1"/>
  </conditionalFormatting>
  <conditionalFormatting sqref="E81:M81">
    <cfRule type="top10" dxfId="2642" priority="2293" rank="1"/>
  </conditionalFormatting>
  <conditionalFormatting sqref="E83:M83">
    <cfRule type="top10" dxfId="2641" priority="2294" rank="1"/>
  </conditionalFormatting>
  <conditionalFormatting sqref="E85:M85">
    <cfRule type="top10" dxfId="2640" priority="2295" rank="1"/>
  </conditionalFormatting>
  <conditionalFormatting sqref="E87:M87">
    <cfRule type="top10" dxfId="2639" priority="2296" rank="1"/>
  </conditionalFormatting>
  <conditionalFormatting sqref="E89:M89">
    <cfRule type="top10" dxfId="2638" priority="2297" rank="1"/>
  </conditionalFormatting>
  <conditionalFormatting sqref="E91:M91">
    <cfRule type="top10" dxfId="2637" priority="2298" rank="1"/>
  </conditionalFormatting>
  <conditionalFormatting sqref="E93:M93">
    <cfRule type="top10" dxfId="2636" priority="2299" rank="1"/>
  </conditionalFormatting>
  <conditionalFormatting sqref="E95:M95">
    <cfRule type="top10" dxfId="2635" priority="2300" rank="1"/>
  </conditionalFormatting>
  <conditionalFormatting sqref="E97:M97">
    <cfRule type="top10" dxfId="2634" priority="2301" rank="1"/>
  </conditionalFormatting>
  <conditionalFormatting sqref="E99:M99">
    <cfRule type="top10" dxfId="2633" priority="2302" rank="1"/>
  </conditionalFormatting>
  <conditionalFormatting sqref="E101:M101">
    <cfRule type="top10" dxfId="2632" priority="230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856</v>
      </c>
    </row>
    <row r="4" spans="2:24" x14ac:dyDescent="0.15">
      <c r="B4" s="1" t="s">
        <v>600</v>
      </c>
    </row>
    <row r="5" spans="2:24" x14ac:dyDescent="0.15">
      <c r="B5" s="3"/>
      <c r="C5" s="3"/>
      <c r="D5" s="3"/>
      <c r="E5" s="3"/>
      <c r="F5" s="3"/>
      <c r="G5" s="3"/>
      <c r="H5" s="3"/>
      <c r="I5" s="3"/>
      <c r="J5" s="3"/>
    </row>
    <row r="6" spans="2:24" ht="3.75" customHeight="1" x14ac:dyDescent="0.15">
      <c r="B6" s="6"/>
      <c r="C6" s="38"/>
      <c r="D6" s="8"/>
      <c r="E6" s="39"/>
      <c r="F6" s="6"/>
      <c r="G6" s="53"/>
      <c r="H6" s="8"/>
      <c r="I6" s="6"/>
      <c r="J6" s="53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829</v>
      </c>
      <c r="F7" s="69" t="s">
        <v>405</v>
      </c>
      <c r="G7" s="69" t="s">
        <v>406</v>
      </c>
      <c r="H7" s="69" t="s">
        <v>407</v>
      </c>
      <c r="I7" s="69" t="s">
        <v>4</v>
      </c>
      <c r="J7" s="69" t="s">
        <v>115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5666</v>
      </c>
      <c r="F8" s="16">
        <v>3924</v>
      </c>
      <c r="G8" s="16">
        <v>306</v>
      </c>
      <c r="H8" s="16">
        <v>3042</v>
      </c>
      <c r="I8" s="16">
        <v>2409</v>
      </c>
      <c r="J8" s="16">
        <v>575</v>
      </c>
    </row>
    <row r="9" spans="2:24" ht="15" customHeight="1" x14ac:dyDescent="0.15">
      <c r="B9" s="93"/>
      <c r="C9" s="91"/>
      <c r="D9" s="17">
        <v>100</v>
      </c>
      <c r="E9" s="18">
        <v>35.6</v>
      </c>
      <c r="F9" s="19">
        <v>24.6</v>
      </c>
      <c r="G9" s="19">
        <v>1.9</v>
      </c>
      <c r="H9" s="19">
        <v>19.100000000000001</v>
      </c>
      <c r="I9" s="19">
        <v>15.1</v>
      </c>
      <c r="J9" s="19">
        <v>3.6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1156</v>
      </c>
      <c r="F10" s="23">
        <v>2094</v>
      </c>
      <c r="G10" s="23">
        <v>188</v>
      </c>
      <c r="H10" s="23">
        <v>694</v>
      </c>
      <c r="I10" s="23">
        <v>636</v>
      </c>
      <c r="J10" s="23">
        <v>177</v>
      </c>
    </row>
    <row r="11" spans="2:24" ht="15" customHeight="1" x14ac:dyDescent="0.15">
      <c r="B11" s="24"/>
      <c r="C11" s="89"/>
      <c r="D11" s="25">
        <v>100</v>
      </c>
      <c r="E11" s="26">
        <v>23.4</v>
      </c>
      <c r="F11" s="27">
        <v>42.3</v>
      </c>
      <c r="G11" s="27">
        <v>3.8</v>
      </c>
      <c r="H11" s="27">
        <v>14</v>
      </c>
      <c r="I11" s="27">
        <v>12.9</v>
      </c>
      <c r="J11" s="27">
        <v>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4467</v>
      </c>
      <c r="F12" s="16">
        <v>1796</v>
      </c>
      <c r="G12" s="16">
        <v>117</v>
      </c>
      <c r="H12" s="16">
        <v>2321</v>
      </c>
      <c r="I12" s="16">
        <v>1753</v>
      </c>
      <c r="J12" s="16">
        <v>388</v>
      </c>
    </row>
    <row r="13" spans="2:24" ht="15" customHeight="1" x14ac:dyDescent="0.15">
      <c r="B13" s="28"/>
      <c r="C13" s="91"/>
      <c r="D13" s="17">
        <v>100</v>
      </c>
      <c r="E13" s="18">
        <v>41.2</v>
      </c>
      <c r="F13" s="19">
        <v>16.600000000000001</v>
      </c>
      <c r="G13" s="19">
        <v>1.1000000000000001</v>
      </c>
      <c r="H13" s="19">
        <v>21.4</v>
      </c>
      <c r="I13" s="19">
        <v>16.2</v>
      </c>
      <c r="J13" s="19">
        <v>3.6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60</v>
      </c>
      <c r="F14" s="23">
        <v>35</v>
      </c>
      <c r="G14" s="23">
        <v>70</v>
      </c>
      <c r="H14" s="23">
        <v>45</v>
      </c>
      <c r="I14" s="23">
        <v>121</v>
      </c>
      <c r="J14" s="23">
        <v>22</v>
      </c>
    </row>
    <row r="15" spans="2:24" ht="15" customHeight="1" x14ac:dyDescent="0.15">
      <c r="B15" s="24"/>
      <c r="C15" s="84"/>
      <c r="D15" s="25">
        <v>100</v>
      </c>
      <c r="E15" s="26">
        <v>17</v>
      </c>
      <c r="F15" s="27">
        <v>9.9</v>
      </c>
      <c r="G15" s="27">
        <v>19.8</v>
      </c>
      <c r="H15" s="27">
        <v>12.7</v>
      </c>
      <c r="I15" s="27">
        <v>34.299999999999997</v>
      </c>
      <c r="J15" s="27">
        <v>6.2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177</v>
      </c>
      <c r="F16" s="31">
        <v>221</v>
      </c>
      <c r="G16" s="31">
        <v>44</v>
      </c>
      <c r="H16" s="31">
        <v>58</v>
      </c>
      <c r="I16" s="31">
        <v>98</v>
      </c>
      <c r="J16" s="31">
        <v>22</v>
      </c>
    </row>
    <row r="17" spans="2:10" ht="15" customHeight="1" x14ac:dyDescent="0.15">
      <c r="B17" s="24"/>
      <c r="C17" s="84"/>
      <c r="D17" s="25">
        <v>100</v>
      </c>
      <c r="E17" s="26">
        <v>28.5</v>
      </c>
      <c r="F17" s="27">
        <v>35.6</v>
      </c>
      <c r="G17" s="27">
        <v>7.1</v>
      </c>
      <c r="H17" s="27">
        <v>9.4</v>
      </c>
      <c r="I17" s="27">
        <v>15.8</v>
      </c>
      <c r="J17" s="27">
        <v>3.5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239</v>
      </c>
      <c r="F18" s="16">
        <v>381</v>
      </c>
      <c r="G18" s="16">
        <v>28</v>
      </c>
      <c r="H18" s="16">
        <v>101</v>
      </c>
      <c r="I18" s="16">
        <v>134</v>
      </c>
      <c r="J18" s="16">
        <v>39</v>
      </c>
    </row>
    <row r="19" spans="2:10" ht="15" customHeight="1" x14ac:dyDescent="0.15">
      <c r="B19" s="24"/>
      <c r="C19" s="84"/>
      <c r="D19" s="25">
        <v>100</v>
      </c>
      <c r="E19" s="26">
        <v>25.9</v>
      </c>
      <c r="F19" s="27">
        <v>41.3</v>
      </c>
      <c r="G19" s="27">
        <v>3</v>
      </c>
      <c r="H19" s="27">
        <v>11</v>
      </c>
      <c r="I19" s="27">
        <v>14.5</v>
      </c>
      <c r="J19" s="27">
        <v>4.2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438</v>
      </c>
      <c r="F20" s="16">
        <v>683</v>
      </c>
      <c r="G20" s="16">
        <v>31</v>
      </c>
      <c r="H20" s="16">
        <v>227</v>
      </c>
      <c r="I20" s="16">
        <v>188</v>
      </c>
      <c r="J20" s="16">
        <v>49</v>
      </c>
    </row>
    <row r="21" spans="2:10" ht="15" customHeight="1" x14ac:dyDescent="0.15">
      <c r="B21" s="24"/>
      <c r="C21" s="84"/>
      <c r="D21" s="25">
        <v>100</v>
      </c>
      <c r="E21" s="26">
        <v>27.1</v>
      </c>
      <c r="F21" s="27">
        <v>42.3</v>
      </c>
      <c r="G21" s="27">
        <v>1.9</v>
      </c>
      <c r="H21" s="27">
        <v>14</v>
      </c>
      <c r="I21" s="27">
        <v>11.6</v>
      </c>
      <c r="J21" s="27">
        <v>3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1054</v>
      </c>
      <c r="F22" s="16">
        <v>1064</v>
      </c>
      <c r="G22" s="16">
        <v>45</v>
      </c>
      <c r="H22" s="16">
        <v>493</v>
      </c>
      <c r="I22" s="16">
        <v>377</v>
      </c>
      <c r="J22" s="16">
        <v>107</v>
      </c>
    </row>
    <row r="23" spans="2:10" ht="15" customHeight="1" x14ac:dyDescent="0.15">
      <c r="B23" s="24"/>
      <c r="C23" s="84"/>
      <c r="D23" s="25">
        <v>100</v>
      </c>
      <c r="E23" s="26">
        <v>33.6</v>
      </c>
      <c r="F23" s="27">
        <v>33.9</v>
      </c>
      <c r="G23" s="27">
        <v>1.4</v>
      </c>
      <c r="H23" s="27">
        <v>15.7</v>
      </c>
      <c r="I23" s="27">
        <v>12</v>
      </c>
      <c r="J23" s="27">
        <v>3.4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1854</v>
      </c>
      <c r="F24" s="16">
        <v>1022</v>
      </c>
      <c r="G24" s="16">
        <v>54</v>
      </c>
      <c r="H24" s="16">
        <v>858</v>
      </c>
      <c r="I24" s="16">
        <v>575</v>
      </c>
      <c r="J24" s="16">
        <v>143</v>
      </c>
    </row>
    <row r="25" spans="2:10" ht="15" customHeight="1" x14ac:dyDescent="0.15">
      <c r="B25" s="24"/>
      <c r="C25" s="84"/>
      <c r="D25" s="25">
        <v>100</v>
      </c>
      <c r="E25" s="26">
        <v>41.1</v>
      </c>
      <c r="F25" s="27">
        <v>22.7</v>
      </c>
      <c r="G25" s="27">
        <v>1.2</v>
      </c>
      <c r="H25" s="27">
        <v>19</v>
      </c>
      <c r="I25" s="27">
        <v>12.8</v>
      </c>
      <c r="J25" s="27">
        <v>3.2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1719</v>
      </c>
      <c r="F26" s="16">
        <v>439</v>
      </c>
      <c r="G26" s="16">
        <v>31</v>
      </c>
      <c r="H26" s="16">
        <v>1200</v>
      </c>
      <c r="I26" s="16">
        <v>869</v>
      </c>
      <c r="J26" s="16">
        <v>180</v>
      </c>
    </row>
    <row r="27" spans="2:10" ht="15" customHeight="1" x14ac:dyDescent="0.15">
      <c r="B27" s="28"/>
      <c r="C27" s="85"/>
      <c r="D27" s="17">
        <v>100</v>
      </c>
      <c r="E27" s="18">
        <v>38.700000000000003</v>
      </c>
      <c r="F27" s="19">
        <v>9.9</v>
      </c>
      <c r="G27" s="19">
        <v>0.7</v>
      </c>
      <c r="H27" s="19">
        <v>27</v>
      </c>
      <c r="I27" s="19">
        <v>19.600000000000001</v>
      </c>
      <c r="J27" s="19">
        <v>4.0999999999999996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5666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2:10" ht="15" customHeight="1" x14ac:dyDescent="0.15">
      <c r="B29" s="24"/>
      <c r="C29" s="84"/>
      <c r="D29" s="25">
        <v>100</v>
      </c>
      <c r="E29" s="26">
        <v>100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0</v>
      </c>
      <c r="F30" s="16">
        <v>3924</v>
      </c>
      <c r="G30" s="16">
        <v>0</v>
      </c>
      <c r="H30" s="16">
        <v>0</v>
      </c>
      <c r="I30" s="16">
        <v>0</v>
      </c>
      <c r="J30" s="16">
        <v>0</v>
      </c>
    </row>
    <row r="31" spans="2:10" ht="15" customHeight="1" x14ac:dyDescent="0.15">
      <c r="B31" s="24"/>
      <c r="C31" s="84"/>
      <c r="D31" s="25">
        <v>100</v>
      </c>
      <c r="E31" s="26">
        <v>0</v>
      </c>
      <c r="F31" s="27">
        <v>100</v>
      </c>
      <c r="G31" s="27">
        <v>0</v>
      </c>
      <c r="H31" s="27">
        <v>0</v>
      </c>
      <c r="I31" s="27">
        <v>0</v>
      </c>
      <c r="J31" s="27">
        <v>0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0</v>
      </c>
      <c r="F32" s="31">
        <v>0</v>
      </c>
      <c r="G32" s="31">
        <v>306</v>
      </c>
      <c r="H32" s="31">
        <v>0</v>
      </c>
      <c r="I32" s="31">
        <v>0</v>
      </c>
      <c r="J32" s="31">
        <v>0</v>
      </c>
    </row>
    <row r="33" spans="2:10" ht="15" customHeight="1" x14ac:dyDescent="0.15">
      <c r="B33" s="24"/>
      <c r="C33" s="84"/>
      <c r="D33" s="25">
        <v>100</v>
      </c>
      <c r="E33" s="26">
        <v>0</v>
      </c>
      <c r="F33" s="27">
        <v>0</v>
      </c>
      <c r="G33" s="27">
        <v>100</v>
      </c>
      <c r="H33" s="27">
        <v>0</v>
      </c>
      <c r="I33" s="27">
        <v>0</v>
      </c>
      <c r="J33" s="27">
        <v>0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0</v>
      </c>
      <c r="F34" s="16">
        <v>0</v>
      </c>
      <c r="G34" s="16">
        <v>0</v>
      </c>
      <c r="H34" s="16">
        <v>3042</v>
      </c>
      <c r="I34" s="16">
        <v>0</v>
      </c>
      <c r="J34" s="16">
        <v>0</v>
      </c>
    </row>
    <row r="35" spans="2:10" ht="15" customHeight="1" x14ac:dyDescent="0.15">
      <c r="B35" s="24"/>
      <c r="C35" s="84"/>
      <c r="D35" s="25">
        <v>100</v>
      </c>
      <c r="E35" s="26">
        <v>0</v>
      </c>
      <c r="F35" s="27">
        <v>0</v>
      </c>
      <c r="G35" s="27">
        <v>0</v>
      </c>
      <c r="H35" s="27">
        <v>100</v>
      </c>
      <c r="I35" s="27">
        <v>0</v>
      </c>
      <c r="J35" s="27">
        <v>0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0</v>
      </c>
      <c r="F36" s="16">
        <v>0</v>
      </c>
      <c r="G36" s="16">
        <v>0</v>
      </c>
      <c r="H36" s="16">
        <v>0</v>
      </c>
      <c r="I36" s="16">
        <v>2409</v>
      </c>
      <c r="J36" s="16">
        <v>0</v>
      </c>
    </row>
    <row r="37" spans="2:10" ht="15" customHeight="1" x14ac:dyDescent="0.15">
      <c r="B37" s="33"/>
      <c r="C37" s="82"/>
      <c r="D37" s="34">
        <v>100</v>
      </c>
      <c r="E37" s="35">
        <v>0</v>
      </c>
      <c r="F37" s="36">
        <v>0</v>
      </c>
      <c r="G37" s="36">
        <v>0</v>
      </c>
      <c r="H37" s="36">
        <v>0</v>
      </c>
      <c r="I37" s="36">
        <v>100</v>
      </c>
      <c r="J37" s="36">
        <v>0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603</v>
      </c>
      <c r="F38" s="23">
        <v>331</v>
      </c>
      <c r="G38" s="23">
        <v>17</v>
      </c>
      <c r="H38" s="23">
        <v>167</v>
      </c>
      <c r="I38" s="23">
        <v>127</v>
      </c>
      <c r="J38" s="23">
        <v>13</v>
      </c>
    </row>
    <row r="39" spans="2:10" ht="15" customHeight="1" x14ac:dyDescent="0.15">
      <c r="B39" s="24"/>
      <c r="C39" s="89"/>
      <c r="D39" s="25">
        <v>100</v>
      </c>
      <c r="E39" s="26">
        <v>47.9</v>
      </c>
      <c r="F39" s="27">
        <v>26.3</v>
      </c>
      <c r="G39" s="27">
        <v>1.4</v>
      </c>
      <c r="H39" s="27">
        <v>13.3</v>
      </c>
      <c r="I39" s="27">
        <v>10.1</v>
      </c>
      <c r="J39" s="27">
        <v>1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569</v>
      </c>
      <c r="F40" s="16">
        <v>419</v>
      </c>
      <c r="G40" s="16">
        <v>32</v>
      </c>
      <c r="H40" s="16">
        <v>182</v>
      </c>
      <c r="I40" s="16">
        <v>140</v>
      </c>
      <c r="J40" s="16">
        <v>17</v>
      </c>
    </row>
    <row r="41" spans="2:10" ht="15" customHeight="1" x14ac:dyDescent="0.15">
      <c r="B41" s="24"/>
      <c r="C41" s="89"/>
      <c r="D41" s="25">
        <v>100</v>
      </c>
      <c r="E41" s="26">
        <v>41.9</v>
      </c>
      <c r="F41" s="27">
        <v>30.8</v>
      </c>
      <c r="G41" s="27">
        <v>2.4</v>
      </c>
      <c r="H41" s="27">
        <v>13.4</v>
      </c>
      <c r="I41" s="27">
        <v>10.3</v>
      </c>
      <c r="J41" s="27">
        <v>1.3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4392</v>
      </c>
      <c r="F42" s="16">
        <v>3090</v>
      </c>
      <c r="G42" s="16">
        <v>247</v>
      </c>
      <c r="H42" s="16">
        <v>2646</v>
      </c>
      <c r="I42" s="16">
        <v>2097</v>
      </c>
      <c r="J42" s="16">
        <v>164</v>
      </c>
    </row>
    <row r="43" spans="2:10" ht="15" customHeight="1" x14ac:dyDescent="0.15">
      <c r="B43" s="28"/>
      <c r="C43" s="91"/>
      <c r="D43" s="17">
        <v>100</v>
      </c>
      <c r="E43" s="18">
        <v>34.799999999999997</v>
      </c>
      <c r="F43" s="19">
        <v>24.5</v>
      </c>
      <c r="G43" s="19">
        <v>2</v>
      </c>
      <c r="H43" s="19">
        <v>20.9</v>
      </c>
      <c r="I43" s="19">
        <v>16.600000000000001</v>
      </c>
      <c r="J43" s="19">
        <v>1.3</v>
      </c>
    </row>
    <row r="44" spans="2:10" ht="15" customHeight="1" x14ac:dyDescent="0.15">
      <c r="B44" s="20" t="s">
        <v>70</v>
      </c>
      <c r="C44" s="88" t="s">
        <v>459</v>
      </c>
      <c r="D44" s="21">
        <v>567</v>
      </c>
      <c r="E44" s="22">
        <v>225</v>
      </c>
      <c r="F44" s="23">
        <v>116</v>
      </c>
      <c r="G44" s="23">
        <v>6</v>
      </c>
      <c r="H44" s="23">
        <v>119</v>
      </c>
      <c r="I44" s="23">
        <v>94</v>
      </c>
      <c r="J44" s="23">
        <v>7</v>
      </c>
    </row>
    <row r="45" spans="2:10" ht="15" customHeight="1" x14ac:dyDescent="0.15">
      <c r="B45" s="24"/>
      <c r="C45" s="89"/>
      <c r="D45" s="25">
        <v>100</v>
      </c>
      <c r="E45" s="26">
        <v>39.700000000000003</v>
      </c>
      <c r="F45" s="27">
        <v>20.5</v>
      </c>
      <c r="G45" s="27">
        <v>1.1000000000000001</v>
      </c>
      <c r="H45" s="27">
        <v>21</v>
      </c>
      <c r="I45" s="27">
        <v>16.600000000000001</v>
      </c>
      <c r="J45" s="27">
        <v>1.2</v>
      </c>
    </row>
    <row r="46" spans="2:10" ht="15" customHeight="1" x14ac:dyDescent="0.15">
      <c r="B46" s="24"/>
      <c r="C46" s="86" t="s">
        <v>460</v>
      </c>
      <c r="D46" s="14">
        <v>8280</v>
      </c>
      <c r="E46" s="15">
        <v>3086</v>
      </c>
      <c r="F46" s="16">
        <v>1823</v>
      </c>
      <c r="G46" s="16">
        <v>163</v>
      </c>
      <c r="H46" s="16">
        <v>1717</v>
      </c>
      <c r="I46" s="16">
        <v>1329</v>
      </c>
      <c r="J46" s="16">
        <v>162</v>
      </c>
    </row>
    <row r="47" spans="2:10" ht="15" customHeight="1" x14ac:dyDescent="0.15">
      <c r="B47" s="24"/>
      <c r="C47" s="89"/>
      <c r="D47" s="25">
        <v>100</v>
      </c>
      <c r="E47" s="26">
        <v>37.299999999999997</v>
      </c>
      <c r="F47" s="27">
        <v>22</v>
      </c>
      <c r="G47" s="27">
        <v>2</v>
      </c>
      <c r="H47" s="27">
        <v>20.7</v>
      </c>
      <c r="I47" s="27">
        <v>16.100000000000001</v>
      </c>
      <c r="J47" s="27">
        <v>2</v>
      </c>
    </row>
    <row r="48" spans="2:10" ht="15" customHeight="1" x14ac:dyDescent="0.15">
      <c r="B48" s="24"/>
      <c r="C48" s="86" t="s">
        <v>450</v>
      </c>
      <c r="D48" s="14">
        <v>4863</v>
      </c>
      <c r="E48" s="15">
        <v>1741</v>
      </c>
      <c r="F48" s="16">
        <v>1309</v>
      </c>
      <c r="G48" s="16">
        <v>96</v>
      </c>
      <c r="H48" s="16">
        <v>884</v>
      </c>
      <c r="I48" s="16">
        <v>695</v>
      </c>
      <c r="J48" s="16">
        <v>138</v>
      </c>
    </row>
    <row r="49" spans="2:10" ht="15" customHeight="1" x14ac:dyDescent="0.15">
      <c r="B49" s="24"/>
      <c r="C49" s="89"/>
      <c r="D49" s="25">
        <v>100</v>
      </c>
      <c r="E49" s="26">
        <v>35.799999999999997</v>
      </c>
      <c r="F49" s="27">
        <v>26.9</v>
      </c>
      <c r="G49" s="27">
        <v>2</v>
      </c>
      <c r="H49" s="27">
        <v>18.2</v>
      </c>
      <c r="I49" s="27">
        <v>14.3</v>
      </c>
      <c r="J49" s="27">
        <v>2.8</v>
      </c>
    </row>
    <row r="50" spans="2:10" ht="15" customHeight="1" x14ac:dyDescent="0.15">
      <c r="B50" s="24"/>
      <c r="C50" s="86" t="s">
        <v>461</v>
      </c>
      <c r="D50" s="14">
        <v>1583</v>
      </c>
      <c r="E50" s="15">
        <v>470</v>
      </c>
      <c r="F50" s="16">
        <v>556</v>
      </c>
      <c r="G50" s="16">
        <v>35</v>
      </c>
      <c r="H50" s="16">
        <v>261</v>
      </c>
      <c r="I50" s="16">
        <v>215</v>
      </c>
      <c r="J50" s="16">
        <v>46</v>
      </c>
    </row>
    <row r="51" spans="2:10" ht="15" customHeight="1" x14ac:dyDescent="0.15">
      <c r="B51" s="28"/>
      <c r="C51" s="91"/>
      <c r="D51" s="17">
        <v>100</v>
      </c>
      <c r="E51" s="18">
        <v>29.7</v>
      </c>
      <c r="F51" s="19">
        <v>35.1</v>
      </c>
      <c r="G51" s="19">
        <v>2.2000000000000002</v>
      </c>
      <c r="H51" s="19">
        <v>16.5</v>
      </c>
      <c r="I51" s="19">
        <v>13.6</v>
      </c>
      <c r="J51" s="19">
        <v>2.9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984</v>
      </c>
      <c r="F52" s="23">
        <v>727</v>
      </c>
      <c r="G52" s="23">
        <v>48</v>
      </c>
      <c r="H52" s="23">
        <v>560</v>
      </c>
      <c r="I52" s="23">
        <v>443</v>
      </c>
      <c r="J52" s="23">
        <v>219</v>
      </c>
    </row>
    <row r="53" spans="2:10" ht="15" customHeight="1" x14ac:dyDescent="0.15">
      <c r="B53" s="24"/>
      <c r="C53" s="84"/>
      <c r="D53" s="25">
        <v>100</v>
      </c>
      <c r="E53" s="26">
        <v>33</v>
      </c>
      <c r="F53" s="27">
        <v>24.4</v>
      </c>
      <c r="G53" s="27">
        <v>1.6</v>
      </c>
      <c r="H53" s="27">
        <v>18.8</v>
      </c>
      <c r="I53" s="27">
        <v>14.9</v>
      </c>
      <c r="J53" s="27">
        <v>7.3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739</v>
      </c>
      <c r="F54" s="31">
        <v>494</v>
      </c>
      <c r="G54" s="31">
        <v>29</v>
      </c>
      <c r="H54" s="31">
        <v>383</v>
      </c>
      <c r="I54" s="31">
        <v>284</v>
      </c>
      <c r="J54" s="31">
        <v>17</v>
      </c>
    </row>
    <row r="55" spans="2:10" ht="15" customHeight="1" x14ac:dyDescent="0.15">
      <c r="B55" s="24"/>
      <c r="C55" s="84"/>
      <c r="D55" s="25">
        <v>100</v>
      </c>
      <c r="E55" s="26">
        <v>38</v>
      </c>
      <c r="F55" s="27">
        <v>25.4</v>
      </c>
      <c r="G55" s="27">
        <v>1.5</v>
      </c>
      <c r="H55" s="27">
        <v>19.7</v>
      </c>
      <c r="I55" s="27">
        <v>14.6</v>
      </c>
      <c r="J55" s="27">
        <v>0.9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305</v>
      </c>
      <c r="F56" s="16">
        <v>236</v>
      </c>
      <c r="G56" s="16">
        <v>9</v>
      </c>
      <c r="H56" s="16">
        <v>167</v>
      </c>
      <c r="I56" s="16">
        <v>113</v>
      </c>
      <c r="J56" s="16">
        <v>24</v>
      </c>
    </row>
    <row r="57" spans="2:10" ht="15" customHeight="1" x14ac:dyDescent="0.15">
      <c r="B57" s="24"/>
      <c r="C57" s="84"/>
      <c r="D57" s="25">
        <v>100</v>
      </c>
      <c r="E57" s="26">
        <v>35.700000000000003</v>
      </c>
      <c r="F57" s="27">
        <v>27.6</v>
      </c>
      <c r="G57" s="27">
        <v>1.1000000000000001</v>
      </c>
      <c r="H57" s="27">
        <v>19.600000000000001</v>
      </c>
      <c r="I57" s="27">
        <v>13.2</v>
      </c>
      <c r="J57" s="27">
        <v>2.8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479</v>
      </c>
      <c r="F58" s="16">
        <v>330</v>
      </c>
      <c r="G58" s="16">
        <v>32</v>
      </c>
      <c r="H58" s="16">
        <v>235</v>
      </c>
      <c r="I58" s="16">
        <v>196</v>
      </c>
      <c r="J58" s="16">
        <v>39</v>
      </c>
    </row>
    <row r="59" spans="2:10" ht="15" customHeight="1" x14ac:dyDescent="0.15">
      <c r="B59" s="24"/>
      <c r="C59" s="84"/>
      <c r="D59" s="25">
        <v>100</v>
      </c>
      <c r="E59" s="26">
        <v>36.5</v>
      </c>
      <c r="F59" s="27">
        <v>25.2</v>
      </c>
      <c r="G59" s="27">
        <v>2.4</v>
      </c>
      <c r="H59" s="27">
        <v>17.899999999999999</v>
      </c>
      <c r="I59" s="27">
        <v>15</v>
      </c>
      <c r="J59" s="27">
        <v>3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600</v>
      </c>
      <c r="F60" s="16">
        <v>529</v>
      </c>
      <c r="G60" s="16">
        <v>38</v>
      </c>
      <c r="H60" s="16">
        <v>278</v>
      </c>
      <c r="I60" s="16">
        <v>234</v>
      </c>
      <c r="J60" s="16">
        <v>104</v>
      </c>
    </row>
    <row r="61" spans="2:10" ht="15" customHeight="1" x14ac:dyDescent="0.15">
      <c r="B61" s="24"/>
      <c r="C61" s="84"/>
      <c r="D61" s="25">
        <v>100</v>
      </c>
      <c r="E61" s="26">
        <v>33.700000000000003</v>
      </c>
      <c r="F61" s="27">
        <v>29.7</v>
      </c>
      <c r="G61" s="27">
        <v>2.1</v>
      </c>
      <c r="H61" s="27">
        <v>15.6</v>
      </c>
      <c r="I61" s="27">
        <v>13.1</v>
      </c>
      <c r="J61" s="27">
        <v>5.8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469</v>
      </c>
      <c r="F62" s="16">
        <v>298</v>
      </c>
      <c r="G62" s="16">
        <v>19</v>
      </c>
      <c r="H62" s="16">
        <v>228</v>
      </c>
      <c r="I62" s="16">
        <v>192</v>
      </c>
      <c r="J62" s="16">
        <v>28</v>
      </c>
    </row>
    <row r="63" spans="2:10" ht="15" customHeight="1" x14ac:dyDescent="0.15">
      <c r="B63" s="24"/>
      <c r="C63" s="84"/>
      <c r="D63" s="25">
        <v>100</v>
      </c>
      <c r="E63" s="26">
        <v>38</v>
      </c>
      <c r="F63" s="27">
        <v>24.1</v>
      </c>
      <c r="G63" s="27">
        <v>1.5</v>
      </c>
      <c r="H63" s="27">
        <v>18.5</v>
      </c>
      <c r="I63" s="27">
        <v>15.6</v>
      </c>
      <c r="J63" s="27">
        <v>2.2999999999999998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870</v>
      </c>
      <c r="F64" s="16">
        <v>566</v>
      </c>
      <c r="G64" s="16">
        <v>46</v>
      </c>
      <c r="H64" s="16">
        <v>383</v>
      </c>
      <c r="I64" s="16">
        <v>340</v>
      </c>
      <c r="J64" s="16">
        <v>48</v>
      </c>
    </row>
    <row r="65" spans="2:10" ht="15" customHeight="1" x14ac:dyDescent="0.15">
      <c r="B65" s="24"/>
      <c r="C65" s="84"/>
      <c r="D65" s="25">
        <v>100</v>
      </c>
      <c r="E65" s="26">
        <v>38.6</v>
      </c>
      <c r="F65" s="27">
        <v>25.1</v>
      </c>
      <c r="G65" s="27">
        <v>2</v>
      </c>
      <c r="H65" s="27">
        <v>17</v>
      </c>
      <c r="I65" s="27">
        <v>15.1</v>
      </c>
      <c r="J65" s="27">
        <v>2.1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409</v>
      </c>
      <c r="F66" s="16">
        <v>281</v>
      </c>
      <c r="G66" s="16">
        <v>25</v>
      </c>
      <c r="H66" s="16">
        <v>272</v>
      </c>
      <c r="I66" s="16">
        <v>200</v>
      </c>
      <c r="J66" s="16">
        <v>22</v>
      </c>
    </row>
    <row r="67" spans="2:10" ht="15" customHeight="1" x14ac:dyDescent="0.15">
      <c r="B67" s="24"/>
      <c r="C67" s="84"/>
      <c r="D67" s="25">
        <v>100</v>
      </c>
      <c r="E67" s="26">
        <v>33.799999999999997</v>
      </c>
      <c r="F67" s="27">
        <v>23.2</v>
      </c>
      <c r="G67" s="27">
        <v>2.1</v>
      </c>
      <c r="H67" s="27">
        <v>22.5</v>
      </c>
      <c r="I67" s="27">
        <v>16.5</v>
      </c>
      <c r="J67" s="27">
        <v>1.8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811</v>
      </c>
      <c r="F68" s="16">
        <v>463</v>
      </c>
      <c r="G68" s="16">
        <v>60</v>
      </c>
      <c r="H68" s="16">
        <v>536</v>
      </c>
      <c r="I68" s="16">
        <v>407</v>
      </c>
      <c r="J68" s="16">
        <v>74</v>
      </c>
    </row>
    <row r="69" spans="2:10" ht="15" customHeight="1" x14ac:dyDescent="0.15">
      <c r="B69" s="28"/>
      <c r="C69" s="85"/>
      <c r="D69" s="17">
        <v>100</v>
      </c>
      <c r="E69" s="18">
        <v>34.5</v>
      </c>
      <c r="F69" s="19">
        <v>19.7</v>
      </c>
      <c r="G69" s="19">
        <v>2.6</v>
      </c>
      <c r="H69" s="19">
        <v>22.8</v>
      </c>
      <c r="I69" s="19">
        <v>17.3</v>
      </c>
      <c r="J69" s="19">
        <v>3.1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1361</v>
      </c>
      <c r="F70" s="23">
        <v>646</v>
      </c>
      <c r="G70" s="23">
        <v>38</v>
      </c>
      <c r="H70" s="23">
        <v>374</v>
      </c>
      <c r="I70" s="23">
        <v>232</v>
      </c>
      <c r="J70" s="23">
        <v>99</v>
      </c>
    </row>
    <row r="71" spans="2:10" ht="15" customHeight="1" x14ac:dyDescent="0.15">
      <c r="B71" s="24"/>
      <c r="C71" s="89"/>
      <c r="D71" s="25">
        <v>100</v>
      </c>
      <c r="E71" s="26">
        <v>49.5</v>
      </c>
      <c r="F71" s="27">
        <v>23.5</v>
      </c>
      <c r="G71" s="27">
        <v>1.4</v>
      </c>
      <c r="H71" s="27">
        <v>13.6</v>
      </c>
      <c r="I71" s="27">
        <v>8.4</v>
      </c>
      <c r="J71" s="27">
        <v>3.6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1436</v>
      </c>
      <c r="F72" s="16">
        <v>658</v>
      </c>
      <c r="G72" s="16">
        <v>51</v>
      </c>
      <c r="H72" s="16">
        <v>459</v>
      </c>
      <c r="I72" s="16">
        <v>313</v>
      </c>
      <c r="J72" s="16">
        <v>83</v>
      </c>
    </row>
    <row r="73" spans="2:10" ht="15" customHeight="1" x14ac:dyDescent="0.15">
      <c r="B73" s="24"/>
      <c r="C73" s="89"/>
      <c r="D73" s="25">
        <v>100</v>
      </c>
      <c r="E73" s="26">
        <v>47.9</v>
      </c>
      <c r="F73" s="27">
        <v>21.9</v>
      </c>
      <c r="G73" s="27">
        <v>1.7</v>
      </c>
      <c r="H73" s="27">
        <v>15.3</v>
      </c>
      <c r="I73" s="27">
        <v>10.4</v>
      </c>
      <c r="J73" s="27">
        <v>2.8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1369</v>
      </c>
      <c r="F74" s="16">
        <v>932</v>
      </c>
      <c r="G74" s="16">
        <v>68</v>
      </c>
      <c r="H74" s="16">
        <v>771</v>
      </c>
      <c r="I74" s="16">
        <v>598</v>
      </c>
      <c r="J74" s="16">
        <v>103</v>
      </c>
    </row>
    <row r="75" spans="2:10" ht="15" customHeight="1" x14ac:dyDescent="0.15">
      <c r="B75" s="24"/>
      <c r="C75" s="89"/>
      <c r="D75" s="25">
        <v>100</v>
      </c>
      <c r="E75" s="26">
        <v>35.6</v>
      </c>
      <c r="F75" s="27">
        <v>24.3</v>
      </c>
      <c r="G75" s="27">
        <v>1.8</v>
      </c>
      <c r="H75" s="27">
        <v>20.100000000000001</v>
      </c>
      <c r="I75" s="27">
        <v>15.6</v>
      </c>
      <c r="J75" s="27">
        <v>2.7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793</v>
      </c>
      <c r="F76" s="16">
        <v>746</v>
      </c>
      <c r="G76" s="16">
        <v>62</v>
      </c>
      <c r="H76" s="16">
        <v>617</v>
      </c>
      <c r="I76" s="16">
        <v>514</v>
      </c>
      <c r="J76" s="16">
        <v>85</v>
      </c>
    </row>
    <row r="77" spans="2:10" ht="15" customHeight="1" x14ac:dyDescent="0.15">
      <c r="B77" s="24"/>
      <c r="C77" s="89"/>
      <c r="D77" s="25">
        <v>100</v>
      </c>
      <c r="E77" s="26">
        <v>28.2</v>
      </c>
      <c r="F77" s="27">
        <v>26.5</v>
      </c>
      <c r="G77" s="27">
        <v>2.2000000000000002</v>
      </c>
      <c r="H77" s="27">
        <v>21.9</v>
      </c>
      <c r="I77" s="27">
        <v>18.2</v>
      </c>
      <c r="J77" s="27">
        <v>3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331</v>
      </c>
      <c r="F78" s="16">
        <v>463</v>
      </c>
      <c r="G78" s="16">
        <v>32</v>
      </c>
      <c r="H78" s="16">
        <v>386</v>
      </c>
      <c r="I78" s="16">
        <v>338</v>
      </c>
      <c r="J78" s="16">
        <v>73</v>
      </c>
    </row>
    <row r="79" spans="2:10" ht="15" customHeight="1" x14ac:dyDescent="0.15">
      <c r="B79" s="24"/>
      <c r="C79" s="89"/>
      <c r="D79" s="25">
        <v>100</v>
      </c>
      <c r="E79" s="26">
        <v>20.399999999999999</v>
      </c>
      <c r="F79" s="27">
        <v>28.5</v>
      </c>
      <c r="G79" s="27">
        <v>2</v>
      </c>
      <c r="H79" s="27">
        <v>23.8</v>
      </c>
      <c r="I79" s="27">
        <v>20.8</v>
      </c>
      <c r="J79" s="27">
        <v>4.5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184</v>
      </c>
      <c r="F80" s="16">
        <v>262</v>
      </c>
      <c r="G80" s="16">
        <v>31</v>
      </c>
      <c r="H80" s="16">
        <v>237</v>
      </c>
      <c r="I80" s="16">
        <v>225</v>
      </c>
      <c r="J80" s="16">
        <v>69</v>
      </c>
    </row>
    <row r="81" spans="2:10" ht="15" customHeight="1" x14ac:dyDescent="0.15">
      <c r="B81" s="24"/>
      <c r="C81" s="89"/>
      <c r="D81" s="25">
        <v>100</v>
      </c>
      <c r="E81" s="26">
        <v>18.3</v>
      </c>
      <c r="F81" s="27">
        <v>26</v>
      </c>
      <c r="G81" s="27">
        <v>3.1</v>
      </c>
      <c r="H81" s="27">
        <v>23.5</v>
      </c>
      <c r="I81" s="27">
        <v>22.3</v>
      </c>
      <c r="J81" s="27">
        <v>6.8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88</v>
      </c>
      <c r="F82" s="16">
        <v>148</v>
      </c>
      <c r="G82" s="16">
        <v>21</v>
      </c>
      <c r="H82" s="16">
        <v>146</v>
      </c>
      <c r="I82" s="16">
        <v>148</v>
      </c>
      <c r="J82" s="16">
        <v>51</v>
      </c>
    </row>
    <row r="83" spans="2:10" ht="15" customHeight="1" x14ac:dyDescent="0.15">
      <c r="B83" s="24"/>
      <c r="C83" s="86"/>
      <c r="D83" s="34">
        <v>100</v>
      </c>
      <c r="E83" s="35">
        <v>14.6</v>
      </c>
      <c r="F83" s="36">
        <v>24.6</v>
      </c>
      <c r="G83" s="36">
        <v>3.5</v>
      </c>
      <c r="H83" s="36">
        <v>24.3</v>
      </c>
      <c r="I83" s="36">
        <v>24.6</v>
      </c>
      <c r="J83" s="36">
        <v>8.5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1426</v>
      </c>
      <c r="F84" s="23">
        <v>922</v>
      </c>
      <c r="G84" s="23">
        <v>103</v>
      </c>
      <c r="H84" s="23">
        <v>492</v>
      </c>
      <c r="I84" s="23">
        <v>399</v>
      </c>
      <c r="J84" s="23">
        <v>85</v>
      </c>
    </row>
    <row r="85" spans="2:10" ht="15" customHeight="1" x14ac:dyDescent="0.15">
      <c r="B85" s="24" t="s">
        <v>430</v>
      </c>
      <c r="C85" s="84"/>
      <c r="D85" s="25">
        <v>100</v>
      </c>
      <c r="E85" s="26">
        <v>41.6</v>
      </c>
      <c r="F85" s="27">
        <v>26.9</v>
      </c>
      <c r="G85" s="27">
        <v>3</v>
      </c>
      <c r="H85" s="27">
        <v>14.4</v>
      </c>
      <c r="I85" s="27">
        <v>11.6</v>
      </c>
      <c r="J85" s="27">
        <v>2.5</v>
      </c>
    </row>
    <row r="86" spans="2:10" ht="15" customHeight="1" x14ac:dyDescent="0.15">
      <c r="B86" s="24" t="s">
        <v>462</v>
      </c>
      <c r="C86" s="82" t="s">
        <v>463</v>
      </c>
      <c r="D86" s="14">
        <v>3344</v>
      </c>
      <c r="E86" s="15">
        <v>1401</v>
      </c>
      <c r="F86" s="16">
        <v>802</v>
      </c>
      <c r="G86" s="16">
        <v>57</v>
      </c>
      <c r="H86" s="16">
        <v>582</v>
      </c>
      <c r="I86" s="16">
        <v>426</v>
      </c>
      <c r="J86" s="16">
        <v>76</v>
      </c>
    </row>
    <row r="87" spans="2:10" ht="15" customHeight="1" x14ac:dyDescent="0.15">
      <c r="B87" s="24"/>
      <c r="C87" s="84"/>
      <c r="D87" s="25">
        <v>100</v>
      </c>
      <c r="E87" s="26">
        <v>41.9</v>
      </c>
      <c r="F87" s="27">
        <v>24</v>
      </c>
      <c r="G87" s="27">
        <v>1.7</v>
      </c>
      <c r="H87" s="27">
        <v>17.399999999999999</v>
      </c>
      <c r="I87" s="27">
        <v>12.7</v>
      </c>
      <c r="J87" s="27">
        <v>2.2999999999999998</v>
      </c>
    </row>
    <row r="88" spans="2:10" ht="15" customHeight="1" x14ac:dyDescent="0.15">
      <c r="B88" s="24"/>
      <c r="C88" s="83" t="s">
        <v>433</v>
      </c>
      <c r="D88" s="29">
        <v>2063</v>
      </c>
      <c r="E88" s="30">
        <v>787</v>
      </c>
      <c r="F88" s="31">
        <v>433</v>
      </c>
      <c r="G88" s="31">
        <v>25</v>
      </c>
      <c r="H88" s="31">
        <v>463</v>
      </c>
      <c r="I88" s="31">
        <v>307</v>
      </c>
      <c r="J88" s="31">
        <v>48</v>
      </c>
    </row>
    <row r="89" spans="2:10" ht="15" customHeight="1" x14ac:dyDescent="0.15">
      <c r="B89" s="24"/>
      <c r="C89" s="84"/>
      <c r="D89" s="25">
        <v>100</v>
      </c>
      <c r="E89" s="26">
        <v>38.1</v>
      </c>
      <c r="F89" s="27">
        <v>21</v>
      </c>
      <c r="G89" s="27">
        <v>1.2</v>
      </c>
      <c r="H89" s="27">
        <v>22.4</v>
      </c>
      <c r="I89" s="27">
        <v>14.9</v>
      </c>
      <c r="J89" s="27">
        <v>2.2999999999999998</v>
      </c>
    </row>
    <row r="90" spans="2:10" ht="15" customHeight="1" x14ac:dyDescent="0.15">
      <c r="B90" s="24"/>
      <c r="C90" s="82" t="s">
        <v>434</v>
      </c>
      <c r="D90" s="14">
        <v>3201</v>
      </c>
      <c r="E90" s="15">
        <v>990</v>
      </c>
      <c r="F90" s="16">
        <v>778</v>
      </c>
      <c r="G90" s="16">
        <v>42</v>
      </c>
      <c r="H90" s="16">
        <v>737</v>
      </c>
      <c r="I90" s="16">
        <v>567</v>
      </c>
      <c r="J90" s="16">
        <v>87</v>
      </c>
    </row>
    <row r="91" spans="2:10" ht="15" customHeight="1" x14ac:dyDescent="0.15">
      <c r="B91" s="24"/>
      <c r="C91" s="84"/>
      <c r="D91" s="25">
        <v>100</v>
      </c>
      <c r="E91" s="26">
        <v>30.9</v>
      </c>
      <c r="F91" s="27">
        <v>24.3</v>
      </c>
      <c r="G91" s="27">
        <v>1.3</v>
      </c>
      <c r="H91" s="27">
        <v>23</v>
      </c>
      <c r="I91" s="27">
        <v>17.7</v>
      </c>
      <c r="J91" s="27">
        <v>2.7</v>
      </c>
    </row>
    <row r="92" spans="2:10" ht="15" customHeight="1" x14ac:dyDescent="0.15">
      <c r="B92" s="24"/>
      <c r="C92" s="82" t="s">
        <v>464</v>
      </c>
      <c r="D92" s="14">
        <v>1503</v>
      </c>
      <c r="E92" s="15">
        <v>397</v>
      </c>
      <c r="F92" s="16">
        <v>372</v>
      </c>
      <c r="G92" s="16">
        <v>30</v>
      </c>
      <c r="H92" s="16">
        <v>333</v>
      </c>
      <c r="I92" s="16">
        <v>318</v>
      </c>
      <c r="J92" s="16">
        <v>53</v>
      </c>
    </row>
    <row r="93" spans="2:10" ht="15" customHeight="1" x14ac:dyDescent="0.15">
      <c r="B93" s="24"/>
      <c r="C93" s="84"/>
      <c r="D93" s="25">
        <v>100</v>
      </c>
      <c r="E93" s="26">
        <v>26.4</v>
      </c>
      <c r="F93" s="27">
        <v>24.8</v>
      </c>
      <c r="G93" s="27">
        <v>2</v>
      </c>
      <c r="H93" s="27">
        <v>22.2</v>
      </c>
      <c r="I93" s="27">
        <v>21.2</v>
      </c>
      <c r="J93" s="27">
        <v>3.5</v>
      </c>
    </row>
    <row r="94" spans="2:10" ht="15" customHeight="1" x14ac:dyDescent="0.15">
      <c r="B94" s="24"/>
      <c r="C94" s="82" t="s">
        <v>457</v>
      </c>
      <c r="D94" s="14">
        <v>330</v>
      </c>
      <c r="E94" s="15">
        <v>72</v>
      </c>
      <c r="F94" s="16">
        <v>80</v>
      </c>
      <c r="G94" s="16">
        <v>4</v>
      </c>
      <c r="H94" s="16">
        <v>93</v>
      </c>
      <c r="I94" s="16">
        <v>73</v>
      </c>
      <c r="J94" s="16">
        <v>8</v>
      </c>
    </row>
    <row r="95" spans="2:10" ht="15" customHeight="1" x14ac:dyDescent="0.15">
      <c r="B95" s="24"/>
      <c r="C95" s="82"/>
      <c r="D95" s="34">
        <v>100</v>
      </c>
      <c r="E95" s="35">
        <v>21.8</v>
      </c>
      <c r="F95" s="36">
        <v>24.2</v>
      </c>
      <c r="G95" s="36">
        <v>1.2</v>
      </c>
      <c r="H95" s="36">
        <v>28.2</v>
      </c>
      <c r="I95" s="36">
        <v>22.1</v>
      </c>
      <c r="J95" s="36">
        <v>2.4</v>
      </c>
    </row>
    <row r="96" spans="2:10" ht="15" customHeight="1" x14ac:dyDescent="0.15">
      <c r="B96" s="24"/>
      <c r="C96" s="83" t="s">
        <v>465</v>
      </c>
      <c r="D96" s="29">
        <v>359</v>
      </c>
      <c r="E96" s="30">
        <v>52</v>
      </c>
      <c r="F96" s="31">
        <v>94</v>
      </c>
      <c r="G96" s="31">
        <v>11</v>
      </c>
      <c r="H96" s="31">
        <v>85</v>
      </c>
      <c r="I96" s="31">
        <v>98</v>
      </c>
      <c r="J96" s="31">
        <v>19</v>
      </c>
    </row>
    <row r="97" spans="2:10" ht="15" customHeight="1" x14ac:dyDescent="0.15">
      <c r="B97" s="24"/>
      <c r="C97" s="84"/>
      <c r="D97" s="25">
        <v>100</v>
      </c>
      <c r="E97" s="26">
        <v>14.5</v>
      </c>
      <c r="F97" s="27">
        <v>26.2</v>
      </c>
      <c r="G97" s="27">
        <v>3.1</v>
      </c>
      <c r="H97" s="27">
        <v>23.7</v>
      </c>
      <c r="I97" s="27">
        <v>27.3</v>
      </c>
      <c r="J97" s="27">
        <v>5.3</v>
      </c>
    </row>
    <row r="98" spans="2:10" ht="15" customHeight="1" x14ac:dyDescent="0.15">
      <c r="B98" s="24"/>
      <c r="C98" s="82" t="s">
        <v>466</v>
      </c>
      <c r="D98" s="14">
        <v>47</v>
      </c>
      <c r="E98" s="15">
        <v>12</v>
      </c>
      <c r="F98" s="16">
        <v>13</v>
      </c>
      <c r="G98" s="16">
        <v>1</v>
      </c>
      <c r="H98" s="16">
        <v>7</v>
      </c>
      <c r="I98" s="16">
        <v>11</v>
      </c>
      <c r="J98" s="16">
        <v>3</v>
      </c>
    </row>
    <row r="99" spans="2:10" ht="15" customHeight="1" x14ac:dyDescent="0.15">
      <c r="B99" s="24"/>
      <c r="C99" s="84"/>
      <c r="D99" s="25">
        <v>100</v>
      </c>
      <c r="E99" s="26">
        <v>25.5</v>
      </c>
      <c r="F99" s="27">
        <v>27.7</v>
      </c>
      <c r="G99" s="27">
        <v>2.1</v>
      </c>
      <c r="H99" s="27">
        <v>14.9</v>
      </c>
      <c r="I99" s="27">
        <v>23.4</v>
      </c>
      <c r="J99" s="27">
        <v>6.4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13</v>
      </c>
      <c r="F100" s="16">
        <v>15</v>
      </c>
      <c r="G100" s="16">
        <v>0</v>
      </c>
      <c r="H100" s="16">
        <v>12</v>
      </c>
      <c r="I100" s="16">
        <v>12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25</v>
      </c>
      <c r="F101" s="19">
        <v>28.8</v>
      </c>
      <c r="G101" s="19">
        <v>0</v>
      </c>
      <c r="H101" s="19">
        <v>23.1</v>
      </c>
      <c r="I101" s="19">
        <v>23.1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4746" priority="189" rank="1"/>
  </conditionalFormatting>
  <conditionalFormatting sqref="E11:J11">
    <cfRule type="top10" dxfId="4745" priority="190" rank="1"/>
  </conditionalFormatting>
  <conditionalFormatting sqref="E13:J13">
    <cfRule type="top10" dxfId="4744" priority="191" rank="1"/>
  </conditionalFormatting>
  <conditionalFormatting sqref="E15:J15">
    <cfRule type="top10" dxfId="4743" priority="192" rank="1"/>
  </conditionalFormatting>
  <conditionalFormatting sqref="E17:J17">
    <cfRule type="top10" dxfId="4742" priority="193" rank="1"/>
  </conditionalFormatting>
  <conditionalFormatting sqref="E19:J19">
    <cfRule type="top10" dxfId="4741" priority="194" rank="1"/>
  </conditionalFormatting>
  <conditionalFormatting sqref="E21:J21">
    <cfRule type="top10" dxfId="4740" priority="195" rank="1"/>
  </conditionalFormatting>
  <conditionalFormatting sqref="E23:J23">
    <cfRule type="top10" dxfId="4739" priority="196" rank="1"/>
  </conditionalFormatting>
  <conditionalFormatting sqref="E25:J25">
    <cfRule type="top10" dxfId="4738" priority="197" rank="1"/>
  </conditionalFormatting>
  <conditionalFormatting sqref="E27:J27">
    <cfRule type="top10" dxfId="4737" priority="198" rank="1"/>
  </conditionalFormatting>
  <conditionalFormatting sqref="E29:J29">
    <cfRule type="top10" dxfId="4736" priority="199" rank="1"/>
  </conditionalFormatting>
  <conditionalFormatting sqref="E31:J31">
    <cfRule type="top10" dxfId="4735" priority="200" rank="1"/>
  </conditionalFormatting>
  <conditionalFormatting sqref="E33:J33">
    <cfRule type="top10" dxfId="4734" priority="201" rank="1"/>
  </conditionalFormatting>
  <conditionalFormatting sqref="E35:J35">
    <cfRule type="top10" dxfId="4733" priority="202" rank="1"/>
  </conditionalFormatting>
  <conditionalFormatting sqref="E37:J37">
    <cfRule type="top10" dxfId="4732" priority="203" rank="1"/>
  </conditionalFormatting>
  <conditionalFormatting sqref="E39:J39">
    <cfRule type="top10" dxfId="4731" priority="204" rank="1"/>
  </conditionalFormatting>
  <conditionalFormatting sqref="E41:J41">
    <cfRule type="top10" dxfId="4730" priority="205" rank="1"/>
  </conditionalFormatting>
  <conditionalFormatting sqref="E43:J43">
    <cfRule type="top10" dxfId="4729" priority="206" rank="1"/>
  </conditionalFormatting>
  <conditionalFormatting sqref="E45:J45">
    <cfRule type="top10" dxfId="4728" priority="207" rank="1"/>
  </conditionalFormatting>
  <conditionalFormatting sqref="E47:J47">
    <cfRule type="top10" dxfId="4727" priority="208" rank="1"/>
  </conditionalFormatting>
  <conditionalFormatting sqref="E49:J49">
    <cfRule type="top10" dxfId="4726" priority="209" rank="1"/>
  </conditionalFormatting>
  <conditionalFormatting sqref="E51:J51">
    <cfRule type="top10" dxfId="4725" priority="210" rank="1"/>
  </conditionalFormatting>
  <conditionalFormatting sqref="E53:J53">
    <cfRule type="top10" dxfId="4724" priority="211" rank="1"/>
  </conditionalFormatting>
  <conditionalFormatting sqref="E55:J55">
    <cfRule type="top10" dxfId="4723" priority="212" rank="1"/>
  </conditionalFormatting>
  <conditionalFormatting sqref="E57:J57">
    <cfRule type="top10" dxfId="4722" priority="213" rank="1"/>
  </conditionalFormatting>
  <conditionalFormatting sqref="E59:J59">
    <cfRule type="top10" dxfId="4721" priority="214" rank="1"/>
  </conditionalFormatting>
  <conditionalFormatting sqref="E61:J61">
    <cfRule type="top10" dxfId="4720" priority="215" rank="1"/>
  </conditionalFormatting>
  <conditionalFormatting sqref="E63:J63">
    <cfRule type="top10" dxfId="4719" priority="216" rank="1"/>
  </conditionalFormatting>
  <conditionalFormatting sqref="E65:J65">
    <cfRule type="top10" dxfId="4718" priority="217" rank="1"/>
  </conditionalFormatting>
  <conditionalFormatting sqref="E67:J67">
    <cfRule type="top10" dxfId="4717" priority="218" rank="1"/>
  </conditionalFormatting>
  <conditionalFormatting sqref="E69:J69">
    <cfRule type="top10" dxfId="4716" priority="219" rank="1"/>
  </conditionalFormatting>
  <conditionalFormatting sqref="E71:J71">
    <cfRule type="top10" dxfId="4715" priority="220" rank="1"/>
  </conditionalFormatting>
  <conditionalFormatting sqref="E73:J73">
    <cfRule type="top10" dxfId="4714" priority="221" rank="1"/>
  </conditionalFormatting>
  <conditionalFormatting sqref="E75:J75">
    <cfRule type="top10" dxfId="4713" priority="222" rank="1"/>
  </conditionalFormatting>
  <conditionalFormatting sqref="E77:J77">
    <cfRule type="top10" dxfId="4712" priority="223" rank="1"/>
  </conditionalFormatting>
  <conditionalFormatting sqref="E79:J79">
    <cfRule type="top10" dxfId="4711" priority="224" rank="1"/>
  </conditionalFormatting>
  <conditionalFormatting sqref="E81:J81">
    <cfRule type="top10" dxfId="4710" priority="225" rank="1"/>
  </conditionalFormatting>
  <conditionalFormatting sqref="E83:J83">
    <cfRule type="top10" dxfId="4709" priority="226" rank="1"/>
  </conditionalFormatting>
  <conditionalFormatting sqref="E85:J85">
    <cfRule type="top10" dxfId="4708" priority="227" rank="1"/>
  </conditionalFormatting>
  <conditionalFormatting sqref="E87:J87">
    <cfRule type="top10" dxfId="4707" priority="228" rank="1"/>
  </conditionalFormatting>
  <conditionalFormatting sqref="E89:J89">
    <cfRule type="top10" dxfId="4706" priority="229" rank="1"/>
  </conditionalFormatting>
  <conditionalFormatting sqref="E91:J91">
    <cfRule type="top10" dxfId="4705" priority="230" rank="1"/>
  </conditionalFormatting>
  <conditionalFormatting sqref="E93:J93">
    <cfRule type="top10" dxfId="4704" priority="231" rank="1"/>
  </conditionalFormatting>
  <conditionalFormatting sqref="E95:J95">
    <cfRule type="top10" dxfId="4703" priority="232" rank="1"/>
  </conditionalFormatting>
  <conditionalFormatting sqref="E97:J97">
    <cfRule type="top10" dxfId="4702" priority="233" rank="1"/>
  </conditionalFormatting>
  <conditionalFormatting sqref="E99:J99">
    <cfRule type="top10" dxfId="4701" priority="234" rank="1"/>
  </conditionalFormatting>
  <conditionalFormatting sqref="E101:J101">
    <cfRule type="top10" dxfId="4700" priority="23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6" width="8.625" style="1" customWidth="1"/>
    <col min="77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678</v>
      </c>
    </row>
    <row r="5" spans="2:24" x14ac:dyDescent="0.15">
      <c r="B5" s="3" t="s">
        <v>677</v>
      </c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300</v>
      </c>
      <c r="F7" s="69" t="s">
        <v>338</v>
      </c>
      <c r="G7" s="69" t="s">
        <v>339</v>
      </c>
      <c r="H7" s="68" t="s">
        <v>340</v>
      </c>
      <c r="I7" s="69" t="s">
        <v>341</v>
      </c>
      <c r="J7" s="69" t="s">
        <v>674</v>
      </c>
      <c r="K7" s="69" t="s">
        <v>4</v>
      </c>
      <c r="L7" s="69" t="s">
        <v>35</v>
      </c>
      <c r="M7" s="69" t="s">
        <v>115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3607</v>
      </c>
      <c r="F8" s="16">
        <v>2409</v>
      </c>
      <c r="G8" s="16">
        <v>4208</v>
      </c>
      <c r="H8" s="16">
        <v>2970</v>
      </c>
      <c r="I8" s="16">
        <v>1395</v>
      </c>
      <c r="J8" s="16">
        <v>2402</v>
      </c>
      <c r="K8" s="16">
        <v>860</v>
      </c>
      <c r="L8" s="16">
        <v>3498</v>
      </c>
      <c r="M8" s="16">
        <v>1196</v>
      </c>
    </row>
    <row r="9" spans="2:24" ht="15" customHeight="1" x14ac:dyDescent="0.15">
      <c r="B9" s="93"/>
      <c r="C9" s="91"/>
      <c r="D9" s="17">
        <v>100</v>
      </c>
      <c r="E9" s="18">
        <v>22.7</v>
      </c>
      <c r="F9" s="19">
        <v>15.1</v>
      </c>
      <c r="G9" s="19">
        <v>26.4</v>
      </c>
      <c r="H9" s="19">
        <v>18.7</v>
      </c>
      <c r="I9" s="19">
        <v>8.8000000000000007</v>
      </c>
      <c r="J9" s="19">
        <v>15.1</v>
      </c>
      <c r="K9" s="19">
        <v>5.4</v>
      </c>
      <c r="L9" s="19">
        <v>22</v>
      </c>
      <c r="M9" s="19">
        <v>7.5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2032</v>
      </c>
      <c r="F10" s="23">
        <v>507</v>
      </c>
      <c r="G10" s="23">
        <v>1084</v>
      </c>
      <c r="H10" s="23">
        <v>731</v>
      </c>
      <c r="I10" s="23">
        <v>218</v>
      </c>
      <c r="J10" s="23">
        <v>467</v>
      </c>
      <c r="K10" s="23">
        <v>238</v>
      </c>
      <c r="L10" s="23">
        <v>1133</v>
      </c>
      <c r="M10" s="23">
        <v>397</v>
      </c>
    </row>
    <row r="11" spans="2:24" ht="15" customHeight="1" x14ac:dyDescent="0.15">
      <c r="B11" s="24"/>
      <c r="C11" s="89"/>
      <c r="D11" s="25">
        <v>100</v>
      </c>
      <c r="E11" s="26">
        <v>41.1</v>
      </c>
      <c r="F11" s="27">
        <v>10.3</v>
      </c>
      <c r="G11" s="27">
        <v>21.9</v>
      </c>
      <c r="H11" s="27">
        <v>14.8</v>
      </c>
      <c r="I11" s="27">
        <v>4.4000000000000004</v>
      </c>
      <c r="J11" s="27">
        <v>9.4</v>
      </c>
      <c r="K11" s="27">
        <v>4.8</v>
      </c>
      <c r="L11" s="27">
        <v>22.9</v>
      </c>
      <c r="M11" s="27">
        <v>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1552</v>
      </c>
      <c r="F12" s="16">
        <v>1872</v>
      </c>
      <c r="G12" s="16">
        <v>3098</v>
      </c>
      <c r="H12" s="16">
        <v>2221</v>
      </c>
      <c r="I12" s="16">
        <v>1168</v>
      </c>
      <c r="J12" s="16">
        <v>1925</v>
      </c>
      <c r="K12" s="16">
        <v>622</v>
      </c>
      <c r="L12" s="16">
        <v>2319</v>
      </c>
      <c r="M12" s="16">
        <v>784</v>
      </c>
    </row>
    <row r="13" spans="2:24" ht="15" customHeight="1" x14ac:dyDescent="0.15">
      <c r="B13" s="28"/>
      <c r="C13" s="91"/>
      <c r="D13" s="17">
        <v>100</v>
      </c>
      <c r="E13" s="18">
        <v>14.3</v>
      </c>
      <c r="F13" s="19">
        <v>17.3</v>
      </c>
      <c r="G13" s="19">
        <v>28.6</v>
      </c>
      <c r="H13" s="19">
        <v>20.5</v>
      </c>
      <c r="I13" s="19">
        <v>10.8</v>
      </c>
      <c r="J13" s="19">
        <v>17.8</v>
      </c>
      <c r="K13" s="19">
        <v>5.7</v>
      </c>
      <c r="L13" s="19">
        <v>21.4</v>
      </c>
      <c r="M13" s="19">
        <v>7.2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116</v>
      </c>
      <c r="F14" s="23">
        <v>48</v>
      </c>
      <c r="G14" s="23">
        <v>45</v>
      </c>
      <c r="H14" s="23">
        <v>87</v>
      </c>
      <c r="I14" s="23">
        <v>15</v>
      </c>
      <c r="J14" s="23">
        <v>64</v>
      </c>
      <c r="K14" s="23">
        <v>23</v>
      </c>
      <c r="L14" s="23">
        <v>72</v>
      </c>
      <c r="M14" s="23">
        <v>30</v>
      </c>
    </row>
    <row r="15" spans="2:24" ht="15" customHeight="1" x14ac:dyDescent="0.15">
      <c r="B15" s="24"/>
      <c r="C15" s="84"/>
      <c r="D15" s="25">
        <v>100</v>
      </c>
      <c r="E15" s="26">
        <v>32.9</v>
      </c>
      <c r="F15" s="27">
        <v>13.6</v>
      </c>
      <c r="G15" s="27">
        <v>12.7</v>
      </c>
      <c r="H15" s="27">
        <v>24.6</v>
      </c>
      <c r="I15" s="27">
        <v>4.2</v>
      </c>
      <c r="J15" s="27">
        <v>18.100000000000001</v>
      </c>
      <c r="K15" s="27">
        <v>6.5</v>
      </c>
      <c r="L15" s="27">
        <v>20.399999999999999</v>
      </c>
      <c r="M15" s="27">
        <v>8.5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232</v>
      </c>
      <c r="F16" s="31">
        <v>54</v>
      </c>
      <c r="G16" s="31">
        <v>114</v>
      </c>
      <c r="H16" s="31">
        <v>125</v>
      </c>
      <c r="I16" s="31">
        <v>36</v>
      </c>
      <c r="J16" s="31">
        <v>119</v>
      </c>
      <c r="K16" s="31">
        <v>40</v>
      </c>
      <c r="L16" s="31">
        <v>112</v>
      </c>
      <c r="M16" s="31">
        <v>46</v>
      </c>
    </row>
    <row r="17" spans="2:13" ht="15" customHeight="1" x14ac:dyDescent="0.15">
      <c r="B17" s="24"/>
      <c r="C17" s="84"/>
      <c r="D17" s="25">
        <v>100</v>
      </c>
      <c r="E17" s="26">
        <v>37.4</v>
      </c>
      <c r="F17" s="27">
        <v>8.6999999999999993</v>
      </c>
      <c r="G17" s="27">
        <v>18.399999999999999</v>
      </c>
      <c r="H17" s="27">
        <v>20.2</v>
      </c>
      <c r="I17" s="27">
        <v>5.8</v>
      </c>
      <c r="J17" s="27">
        <v>19.2</v>
      </c>
      <c r="K17" s="27">
        <v>6.5</v>
      </c>
      <c r="L17" s="27">
        <v>18.100000000000001</v>
      </c>
      <c r="M17" s="27">
        <v>7.4</v>
      </c>
    </row>
    <row r="18" spans="2:13" ht="15" customHeight="1" x14ac:dyDescent="0.15">
      <c r="B18" s="24"/>
      <c r="C18" s="82" t="s">
        <v>411</v>
      </c>
      <c r="D18" s="14">
        <v>922</v>
      </c>
      <c r="E18" s="15">
        <v>341</v>
      </c>
      <c r="F18" s="16">
        <v>97</v>
      </c>
      <c r="G18" s="16">
        <v>202</v>
      </c>
      <c r="H18" s="16">
        <v>196</v>
      </c>
      <c r="I18" s="16">
        <v>53</v>
      </c>
      <c r="J18" s="16">
        <v>166</v>
      </c>
      <c r="K18" s="16">
        <v>52</v>
      </c>
      <c r="L18" s="16">
        <v>173</v>
      </c>
      <c r="M18" s="16">
        <v>72</v>
      </c>
    </row>
    <row r="19" spans="2:13" ht="15" customHeight="1" x14ac:dyDescent="0.15">
      <c r="B19" s="24"/>
      <c r="C19" s="84"/>
      <c r="D19" s="25">
        <v>100</v>
      </c>
      <c r="E19" s="26">
        <v>37</v>
      </c>
      <c r="F19" s="27">
        <v>10.5</v>
      </c>
      <c r="G19" s="27">
        <v>21.9</v>
      </c>
      <c r="H19" s="27">
        <v>21.3</v>
      </c>
      <c r="I19" s="27">
        <v>5.7</v>
      </c>
      <c r="J19" s="27">
        <v>18</v>
      </c>
      <c r="K19" s="27">
        <v>5.6</v>
      </c>
      <c r="L19" s="27">
        <v>18.8</v>
      </c>
      <c r="M19" s="27">
        <v>7.8</v>
      </c>
    </row>
    <row r="20" spans="2:13" ht="15" customHeight="1" x14ac:dyDescent="0.15">
      <c r="B20" s="24"/>
      <c r="C20" s="82" t="s">
        <v>412</v>
      </c>
      <c r="D20" s="14">
        <v>1616</v>
      </c>
      <c r="E20" s="15">
        <v>607</v>
      </c>
      <c r="F20" s="16">
        <v>190</v>
      </c>
      <c r="G20" s="16">
        <v>422</v>
      </c>
      <c r="H20" s="16">
        <v>340</v>
      </c>
      <c r="I20" s="16">
        <v>137</v>
      </c>
      <c r="J20" s="16">
        <v>296</v>
      </c>
      <c r="K20" s="16">
        <v>80</v>
      </c>
      <c r="L20" s="16">
        <v>287</v>
      </c>
      <c r="M20" s="16">
        <v>109</v>
      </c>
    </row>
    <row r="21" spans="2:13" ht="15" customHeight="1" x14ac:dyDescent="0.15">
      <c r="B21" s="24"/>
      <c r="C21" s="84"/>
      <c r="D21" s="25">
        <v>100</v>
      </c>
      <c r="E21" s="26">
        <v>37.6</v>
      </c>
      <c r="F21" s="27">
        <v>11.8</v>
      </c>
      <c r="G21" s="27">
        <v>26.1</v>
      </c>
      <c r="H21" s="27">
        <v>21</v>
      </c>
      <c r="I21" s="27">
        <v>8.5</v>
      </c>
      <c r="J21" s="27">
        <v>18.3</v>
      </c>
      <c r="K21" s="27">
        <v>5</v>
      </c>
      <c r="L21" s="27">
        <v>17.8</v>
      </c>
      <c r="M21" s="27">
        <v>6.7</v>
      </c>
    </row>
    <row r="22" spans="2:13" ht="15" customHeight="1" x14ac:dyDescent="0.15">
      <c r="B22" s="24"/>
      <c r="C22" s="82" t="s">
        <v>413</v>
      </c>
      <c r="D22" s="14">
        <v>3140</v>
      </c>
      <c r="E22" s="15">
        <v>940</v>
      </c>
      <c r="F22" s="16">
        <v>414</v>
      </c>
      <c r="G22" s="16">
        <v>916</v>
      </c>
      <c r="H22" s="16">
        <v>593</v>
      </c>
      <c r="I22" s="16">
        <v>325</v>
      </c>
      <c r="J22" s="16">
        <v>580</v>
      </c>
      <c r="K22" s="16">
        <v>139</v>
      </c>
      <c r="L22" s="16">
        <v>555</v>
      </c>
      <c r="M22" s="16">
        <v>207</v>
      </c>
    </row>
    <row r="23" spans="2:13" ht="15" customHeight="1" x14ac:dyDescent="0.15">
      <c r="B23" s="24"/>
      <c r="C23" s="84"/>
      <c r="D23" s="25">
        <v>100</v>
      </c>
      <c r="E23" s="26">
        <v>29.9</v>
      </c>
      <c r="F23" s="27">
        <v>13.2</v>
      </c>
      <c r="G23" s="27">
        <v>29.2</v>
      </c>
      <c r="H23" s="27">
        <v>18.899999999999999</v>
      </c>
      <c r="I23" s="27">
        <v>10.4</v>
      </c>
      <c r="J23" s="27">
        <v>18.5</v>
      </c>
      <c r="K23" s="27">
        <v>4.4000000000000004</v>
      </c>
      <c r="L23" s="27">
        <v>17.7</v>
      </c>
      <c r="M23" s="27">
        <v>6.6</v>
      </c>
    </row>
    <row r="24" spans="2:13" ht="15" customHeight="1" x14ac:dyDescent="0.15">
      <c r="B24" s="24"/>
      <c r="C24" s="82" t="s">
        <v>414</v>
      </c>
      <c r="D24" s="14">
        <v>4506</v>
      </c>
      <c r="E24" s="15">
        <v>859</v>
      </c>
      <c r="F24" s="16">
        <v>643</v>
      </c>
      <c r="G24" s="16">
        <v>1300</v>
      </c>
      <c r="H24" s="16">
        <v>876</v>
      </c>
      <c r="I24" s="16">
        <v>460</v>
      </c>
      <c r="J24" s="16">
        <v>693</v>
      </c>
      <c r="K24" s="16">
        <v>206</v>
      </c>
      <c r="L24" s="16">
        <v>1004</v>
      </c>
      <c r="M24" s="16">
        <v>330</v>
      </c>
    </row>
    <row r="25" spans="2:13" ht="15" customHeight="1" x14ac:dyDescent="0.15">
      <c r="B25" s="24"/>
      <c r="C25" s="84"/>
      <c r="D25" s="25">
        <v>100</v>
      </c>
      <c r="E25" s="26">
        <v>19.100000000000001</v>
      </c>
      <c r="F25" s="27">
        <v>14.3</v>
      </c>
      <c r="G25" s="27">
        <v>28.9</v>
      </c>
      <c r="H25" s="27">
        <v>19.399999999999999</v>
      </c>
      <c r="I25" s="27">
        <v>10.199999999999999</v>
      </c>
      <c r="J25" s="27">
        <v>15.4</v>
      </c>
      <c r="K25" s="27">
        <v>4.5999999999999996</v>
      </c>
      <c r="L25" s="27">
        <v>22.3</v>
      </c>
      <c r="M25" s="27">
        <v>7.3</v>
      </c>
    </row>
    <row r="26" spans="2:13" ht="15" customHeight="1" x14ac:dyDescent="0.15">
      <c r="B26" s="24"/>
      <c r="C26" s="82" t="s">
        <v>415</v>
      </c>
      <c r="D26" s="14">
        <v>4438</v>
      </c>
      <c r="E26" s="15">
        <v>447</v>
      </c>
      <c r="F26" s="16">
        <v>908</v>
      </c>
      <c r="G26" s="16">
        <v>1122</v>
      </c>
      <c r="H26" s="16">
        <v>681</v>
      </c>
      <c r="I26" s="16">
        <v>345</v>
      </c>
      <c r="J26" s="16">
        <v>447</v>
      </c>
      <c r="K26" s="16">
        <v>310</v>
      </c>
      <c r="L26" s="16">
        <v>1201</v>
      </c>
      <c r="M26" s="16">
        <v>382</v>
      </c>
    </row>
    <row r="27" spans="2:13" ht="15" customHeight="1" x14ac:dyDescent="0.15">
      <c r="B27" s="28"/>
      <c r="C27" s="85"/>
      <c r="D27" s="17">
        <v>100</v>
      </c>
      <c r="E27" s="18">
        <v>10.1</v>
      </c>
      <c r="F27" s="19">
        <v>20.5</v>
      </c>
      <c r="G27" s="19">
        <v>25.3</v>
      </c>
      <c r="H27" s="19">
        <v>15.3</v>
      </c>
      <c r="I27" s="19">
        <v>7.8</v>
      </c>
      <c r="J27" s="19">
        <v>10.1</v>
      </c>
      <c r="K27" s="19">
        <v>7</v>
      </c>
      <c r="L27" s="19">
        <v>27.1</v>
      </c>
      <c r="M27" s="19">
        <v>8.6</v>
      </c>
    </row>
    <row r="28" spans="2:13" ht="15" customHeight="1" x14ac:dyDescent="0.15">
      <c r="B28" s="20" t="s">
        <v>61</v>
      </c>
      <c r="C28" s="82" t="s">
        <v>62</v>
      </c>
      <c r="D28" s="14">
        <v>5666</v>
      </c>
      <c r="E28" s="15">
        <v>69</v>
      </c>
      <c r="F28" s="16">
        <v>87</v>
      </c>
      <c r="G28" s="16">
        <v>1947</v>
      </c>
      <c r="H28" s="16">
        <v>1257</v>
      </c>
      <c r="I28" s="16">
        <v>783</v>
      </c>
      <c r="J28" s="16">
        <v>1235</v>
      </c>
      <c r="K28" s="16">
        <v>313</v>
      </c>
      <c r="L28" s="16">
        <v>1550</v>
      </c>
      <c r="M28" s="16">
        <v>319</v>
      </c>
    </row>
    <row r="29" spans="2:13" ht="15" customHeight="1" x14ac:dyDescent="0.15">
      <c r="B29" s="24"/>
      <c r="C29" s="84"/>
      <c r="D29" s="25">
        <v>100</v>
      </c>
      <c r="E29" s="26">
        <v>1.2</v>
      </c>
      <c r="F29" s="27">
        <v>1.5</v>
      </c>
      <c r="G29" s="27">
        <v>34.4</v>
      </c>
      <c r="H29" s="27">
        <v>22.2</v>
      </c>
      <c r="I29" s="27">
        <v>13.8</v>
      </c>
      <c r="J29" s="27">
        <v>21.8</v>
      </c>
      <c r="K29" s="27">
        <v>5.5</v>
      </c>
      <c r="L29" s="27">
        <v>27.4</v>
      </c>
      <c r="M29" s="27">
        <v>5.6</v>
      </c>
    </row>
    <row r="30" spans="2:13" ht="15" customHeight="1" x14ac:dyDescent="0.15">
      <c r="B30" s="24"/>
      <c r="C30" s="82" t="s">
        <v>63</v>
      </c>
      <c r="D30" s="14">
        <v>3924</v>
      </c>
      <c r="E30" s="15">
        <v>2508</v>
      </c>
      <c r="F30" s="16">
        <v>110</v>
      </c>
      <c r="G30" s="16">
        <v>1189</v>
      </c>
      <c r="H30" s="16">
        <v>666</v>
      </c>
      <c r="I30" s="16">
        <v>228</v>
      </c>
      <c r="J30" s="16">
        <v>487</v>
      </c>
      <c r="K30" s="16">
        <v>148</v>
      </c>
      <c r="L30" s="16">
        <v>522</v>
      </c>
      <c r="M30" s="16">
        <v>246</v>
      </c>
    </row>
    <row r="31" spans="2:13" ht="15" customHeight="1" x14ac:dyDescent="0.15">
      <c r="B31" s="24"/>
      <c r="C31" s="84"/>
      <c r="D31" s="25">
        <v>100</v>
      </c>
      <c r="E31" s="26">
        <v>63.9</v>
      </c>
      <c r="F31" s="27">
        <v>2.8</v>
      </c>
      <c r="G31" s="27">
        <v>30.3</v>
      </c>
      <c r="H31" s="27">
        <v>17</v>
      </c>
      <c r="I31" s="27">
        <v>5.8</v>
      </c>
      <c r="J31" s="27">
        <v>12.4</v>
      </c>
      <c r="K31" s="27">
        <v>3.8</v>
      </c>
      <c r="L31" s="27">
        <v>13.3</v>
      </c>
      <c r="M31" s="27">
        <v>6.3</v>
      </c>
    </row>
    <row r="32" spans="2:13" ht="15" customHeight="1" x14ac:dyDescent="0.15">
      <c r="B32" s="24"/>
      <c r="C32" s="83" t="s">
        <v>64</v>
      </c>
      <c r="D32" s="29">
        <v>306</v>
      </c>
      <c r="E32" s="30">
        <v>193</v>
      </c>
      <c r="F32" s="31">
        <v>33</v>
      </c>
      <c r="G32" s="31">
        <v>53</v>
      </c>
      <c r="H32" s="31">
        <v>52</v>
      </c>
      <c r="I32" s="31">
        <v>12</v>
      </c>
      <c r="J32" s="31">
        <v>37</v>
      </c>
      <c r="K32" s="31">
        <v>15</v>
      </c>
      <c r="L32" s="31">
        <v>38</v>
      </c>
      <c r="M32" s="31">
        <v>17</v>
      </c>
    </row>
    <row r="33" spans="2:13" ht="15" customHeight="1" x14ac:dyDescent="0.15">
      <c r="B33" s="24"/>
      <c r="C33" s="84"/>
      <c r="D33" s="25">
        <v>100</v>
      </c>
      <c r="E33" s="26">
        <v>63.1</v>
      </c>
      <c r="F33" s="27">
        <v>10.8</v>
      </c>
      <c r="G33" s="27">
        <v>17.3</v>
      </c>
      <c r="H33" s="27">
        <v>17</v>
      </c>
      <c r="I33" s="27">
        <v>3.9</v>
      </c>
      <c r="J33" s="27">
        <v>12.1</v>
      </c>
      <c r="K33" s="27">
        <v>4.9000000000000004</v>
      </c>
      <c r="L33" s="27">
        <v>12.4</v>
      </c>
      <c r="M33" s="27">
        <v>5.6</v>
      </c>
    </row>
    <row r="34" spans="2:13" ht="15" customHeight="1" x14ac:dyDescent="0.15">
      <c r="B34" s="24"/>
      <c r="C34" s="82" t="s">
        <v>65</v>
      </c>
      <c r="D34" s="14">
        <v>3042</v>
      </c>
      <c r="E34" s="15">
        <v>448</v>
      </c>
      <c r="F34" s="16">
        <v>1373</v>
      </c>
      <c r="G34" s="16">
        <v>533</v>
      </c>
      <c r="H34" s="16">
        <v>460</v>
      </c>
      <c r="I34" s="16">
        <v>207</v>
      </c>
      <c r="J34" s="16">
        <v>322</v>
      </c>
      <c r="K34" s="16">
        <v>147</v>
      </c>
      <c r="L34" s="16">
        <v>713</v>
      </c>
      <c r="M34" s="16">
        <v>182</v>
      </c>
    </row>
    <row r="35" spans="2:13" ht="15" customHeight="1" x14ac:dyDescent="0.15">
      <c r="B35" s="24"/>
      <c r="C35" s="84"/>
      <c r="D35" s="25">
        <v>100</v>
      </c>
      <c r="E35" s="26">
        <v>14.7</v>
      </c>
      <c r="F35" s="27">
        <v>45.1</v>
      </c>
      <c r="G35" s="27">
        <v>17.5</v>
      </c>
      <c r="H35" s="27">
        <v>15.1</v>
      </c>
      <c r="I35" s="27">
        <v>6.8</v>
      </c>
      <c r="J35" s="27">
        <v>10.6</v>
      </c>
      <c r="K35" s="27">
        <v>4.8</v>
      </c>
      <c r="L35" s="27">
        <v>23.4</v>
      </c>
      <c r="M35" s="27">
        <v>6</v>
      </c>
    </row>
    <row r="36" spans="2:13" ht="15" customHeight="1" x14ac:dyDescent="0.15">
      <c r="B36" s="32"/>
      <c r="C36" s="82" t="s">
        <v>408</v>
      </c>
      <c r="D36" s="14">
        <v>2409</v>
      </c>
      <c r="E36" s="15">
        <v>321</v>
      </c>
      <c r="F36" s="16">
        <v>725</v>
      </c>
      <c r="G36" s="16">
        <v>404</v>
      </c>
      <c r="H36" s="16">
        <v>483</v>
      </c>
      <c r="I36" s="16">
        <v>142</v>
      </c>
      <c r="J36" s="16">
        <v>275</v>
      </c>
      <c r="K36" s="16">
        <v>209</v>
      </c>
      <c r="L36" s="16">
        <v>614</v>
      </c>
      <c r="M36" s="16">
        <v>171</v>
      </c>
    </row>
    <row r="37" spans="2:13" ht="15" customHeight="1" x14ac:dyDescent="0.15">
      <c r="B37" s="33"/>
      <c r="C37" s="82"/>
      <c r="D37" s="34">
        <v>100</v>
      </c>
      <c r="E37" s="35">
        <v>13.3</v>
      </c>
      <c r="F37" s="36">
        <v>30.1</v>
      </c>
      <c r="G37" s="36">
        <v>16.8</v>
      </c>
      <c r="H37" s="36">
        <v>20</v>
      </c>
      <c r="I37" s="36">
        <v>5.9</v>
      </c>
      <c r="J37" s="36">
        <v>11.4</v>
      </c>
      <c r="K37" s="36">
        <v>8.6999999999999993</v>
      </c>
      <c r="L37" s="36">
        <v>25.5</v>
      </c>
      <c r="M37" s="36">
        <v>7.1</v>
      </c>
    </row>
    <row r="38" spans="2:13" ht="15" customHeight="1" x14ac:dyDescent="0.15">
      <c r="B38" s="20" t="s">
        <v>66</v>
      </c>
      <c r="C38" s="88" t="s">
        <v>67</v>
      </c>
      <c r="D38" s="21">
        <v>1258</v>
      </c>
      <c r="E38" s="22">
        <v>281</v>
      </c>
      <c r="F38" s="23">
        <v>150</v>
      </c>
      <c r="G38" s="23">
        <v>394</v>
      </c>
      <c r="H38" s="23">
        <v>320</v>
      </c>
      <c r="I38" s="23">
        <v>161</v>
      </c>
      <c r="J38" s="23">
        <v>324</v>
      </c>
      <c r="K38" s="23">
        <v>44</v>
      </c>
      <c r="L38" s="23">
        <v>195</v>
      </c>
      <c r="M38" s="23">
        <v>79</v>
      </c>
    </row>
    <row r="39" spans="2:13" ht="15" customHeight="1" x14ac:dyDescent="0.15">
      <c r="B39" s="24"/>
      <c r="C39" s="89"/>
      <c r="D39" s="25">
        <v>100</v>
      </c>
      <c r="E39" s="26">
        <v>22.3</v>
      </c>
      <c r="F39" s="27">
        <v>11.9</v>
      </c>
      <c r="G39" s="27">
        <v>31.3</v>
      </c>
      <c r="H39" s="27">
        <v>25.4</v>
      </c>
      <c r="I39" s="27">
        <v>12.8</v>
      </c>
      <c r="J39" s="27">
        <v>25.8</v>
      </c>
      <c r="K39" s="27">
        <v>3.5</v>
      </c>
      <c r="L39" s="27">
        <v>15.5</v>
      </c>
      <c r="M39" s="27">
        <v>6.3</v>
      </c>
    </row>
    <row r="40" spans="2:13" ht="15" customHeight="1" x14ac:dyDescent="0.15">
      <c r="B40" s="24"/>
      <c r="C40" s="90" t="s">
        <v>68</v>
      </c>
      <c r="D40" s="14">
        <v>1359</v>
      </c>
      <c r="E40" s="15">
        <v>341</v>
      </c>
      <c r="F40" s="16">
        <v>176</v>
      </c>
      <c r="G40" s="16">
        <v>414</v>
      </c>
      <c r="H40" s="16">
        <v>319</v>
      </c>
      <c r="I40" s="16">
        <v>172</v>
      </c>
      <c r="J40" s="16">
        <v>308</v>
      </c>
      <c r="K40" s="16">
        <v>60</v>
      </c>
      <c r="L40" s="16">
        <v>171</v>
      </c>
      <c r="M40" s="16">
        <v>115</v>
      </c>
    </row>
    <row r="41" spans="2:13" ht="15" customHeight="1" x14ac:dyDescent="0.15">
      <c r="B41" s="24"/>
      <c r="C41" s="89"/>
      <c r="D41" s="25">
        <v>100</v>
      </c>
      <c r="E41" s="26">
        <v>25.1</v>
      </c>
      <c r="F41" s="27">
        <v>13</v>
      </c>
      <c r="G41" s="27">
        <v>30.5</v>
      </c>
      <c r="H41" s="27">
        <v>23.5</v>
      </c>
      <c r="I41" s="27">
        <v>12.7</v>
      </c>
      <c r="J41" s="27">
        <v>22.7</v>
      </c>
      <c r="K41" s="27">
        <v>4.4000000000000004</v>
      </c>
      <c r="L41" s="27">
        <v>12.6</v>
      </c>
      <c r="M41" s="27">
        <v>8.5</v>
      </c>
    </row>
    <row r="42" spans="2:13" ht="15" customHeight="1" x14ac:dyDescent="0.15">
      <c r="B42" s="24"/>
      <c r="C42" s="86" t="s">
        <v>69</v>
      </c>
      <c r="D42" s="14">
        <v>12636</v>
      </c>
      <c r="E42" s="15">
        <v>2878</v>
      </c>
      <c r="F42" s="16">
        <v>2011</v>
      </c>
      <c r="G42" s="16">
        <v>3292</v>
      </c>
      <c r="H42" s="16">
        <v>2247</v>
      </c>
      <c r="I42" s="16">
        <v>1025</v>
      </c>
      <c r="J42" s="16">
        <v>1687</v>
      </c>
      <c r="K42" s="16">
        <v>734</v>
      </c>
      <c r="L42" s="16">
        <v>3059</v>
      </c>
      <c r="M42" s="16">
        <v>727</v>
      </c>
    </row>
    <row r="43" spans="2:13" ht="15" customHeight="1" x14ac:dyDescent="0.15">
      <c r="B43" s="28"/>
      <c r="C43" s="91"/>
      <c r="D43" s="17">
        <v>100</v>
      </c>
      <c r="E43" s="18">
        <v>22.8</v>
      </c>
      <c r="F43" s="19">
        <v>15.9</v>
      </c>
      <c r="G43" s="19">
        <v>26.1</v>
      </c>
      <c r="H43" s="19">
        <v>17.8</v>
      </c>
      <c r="I43" s="19">
        <v>8.1</v>
      </c>
      <c r="J43" s="19">
        <v>13.4</v>
      </c>
      <c r="K43" s="19">
        <v>5.8</v>
      </c>
      <c r="L43" s="19">
        <v>24.2</v>
      </c>
      <c r="M43" s="19">
        <v>5.8</v>
      </c>
    </row>
    <row r="44" spans="2:13" ht="15" customHeight="1" x14ac:dyDescent="0.15">
      <c r="B44" s="20" t="s">
        <v>70</v>
      </c>
      <c r="C44" s="88" t="s">
        <v>467</v>
      </c>
      <c r="D44" s="21">
        <v>567</v>
      </c>
      <c r="E44" s="22">
        <v>97</v>
      </c>
      <c r="F44" s="23">
        <v>79</v>
      </c>
      <c r="G44" s="23">
        <v>134</v>
      </c>
      <c r="H44" s="23">
        <v>117</v>
      </c>
      <c r="I44" s="23">
        <v>54</v>
      </c>
      <c r="J44" s="23">
        <v>87</v>
      </c>
      <c r="K44" s="23">
        <v>41</v>
      </c>
      <c r="L44" s="23">
        <v>160</v>
      </c>
      <c r="M44" s="23">
        <v>21</v>
      </c>
    </row>
    <row r="45" spans="2:13" ht="15" customHeight="1" x14ac:dyDescent="0.15">
      <c r="B45" s="24"/>
      <c r="C45" s="89"/>
      <c r="D45" s="25">
        <v>100</v>
      </c>
      <c r="E45" s="26">
        <v>17.100000000000001</v>
      </c>
      <c r="F45" s="27">
        <v>13.9</v>
      </c>
      <c r="G45" s="27">
        <v>23.6</v>
      </c>
      <c r="H45" s="27">
        <v>20.6</v>
      </c>
      <c r="I45" s="27">
        <v>9.5</v>
      </c>
      <c r="J45" s="27">
        <v>15.3</v>
      </c>
      <c r="K45" s="27">
        <v>7.2</v>
      </c>
      <c r="L45" s="27">
        <v>28.2</v>
      </c>
      <c r="M45" s="27">
        <v>3.7</v>
      </c>
    </row>
    <row r="46" spans="2:13" ht="15" customHeight="1" x14ac:dyDescent="0.15">
      <c r="B46" s="24"/>
      <c r="C46" s="86" t="s">
        <v>449</v>
      </c>
      <c r="D46" s="14">
        <v>8280</v>
      </c>
      <c r="E46" s="15">
        <v>1752</v>
      </c>
      <c r="F46" s="16">
        <v>1358</v>
      </c>
      <c r="G46" s="16">
        <v>2260</v>
      </c>
      <c r="H46" s="16">
        <v>1575</v>
      </c>
      <c r="I46" s="16">
        <v>794</v>
      </c>
      <c r="J46" s="16">
        <v>1321</v>
      </c>
      <c r="K46" s="16">
        <v>428</v>
      </c>
      <c r="L46" s="16">
        <v>1868</v>
      </c>
      <c r="M46" s="16">
        <v>405</v>
      </c>
    </row>
    <row r="47" spans="2:13" ht="15" customHeight="1" x14ac:dyDescent="0.15">
      <c r="B47" s="24"/>
      <c r="C47" s="89"/>
      <c r="D47" s="25">
        <v>100</v>
      </c>
      <c r="E47" s="26">
        <v>21.2</v>
      </c>
      <c r="F47" s="27">
        <v>16.399999999999999</v>
      </c>
      <c r="G47" s="27">
        <v>27.3</v>
      </c>
      <c r="H47" s="27">
        <v>19</v>
      </c>
      <c r="I47" s="27">
        <v>9.6</v>
      </c>
      <c r="J47" s="27">
        <v>16</v>
      </c>
      <c r="K47" s="27">
        <v>5.2</v>
      </c>
      <c r="L47" s="27">
        <v>22.6</v>
      </c>
      <c r="M47" s="27">
        <v>4.9000000000000004</v>
      </c>
    </row>
    <row r="48" spans="2:13" ht="15" customHeight="1" x14ac:dyDescent="0.15">
      <c r="B48" s="24"/>
      <c r="C48" s="86" t="s">
        <v>428</v>
      </c>
      <c r="D48" s="14">
        <v>4863</v>
      </c>
      <c r="E48" s="15">
        <v>1205</v>
      </c>
      <c r="F48" s="16">
        <v>723</v>
      </c>
      <c r="G48" s="16">
        <v>1359</v>
      </c>
      <c r="H48" s="16">
        <v>950</v>
      </c>
      <c r="I48" s="16">
        <v>411</v>
      </c>
      <c r="J48" s="16">
        <v>766</v>
      </c>
      <c r="K48" s="16">
        <v>280</v>
      </c>
      <c r="L48" s="16">
        <v>1047</v>
      </c>
      <c r="M48" s="16">
        <v>277</v>
      </c>
    </row>
    <row r="49" spans="2:13" ht="15" customHeight="1" x14ac:dyDescent="0.15">
      <c r="B49" s="24"/>
      <c r="C49" s="89"/>
      <c r="D49" s="25">
        <v>100</v>
      </c>
      <c r="E49" s="26">
        <v>24.8</v>
      </c>
      <c r="F49" s="27">
        <v>14.9</v>
      </c>
      <c r="G49" s="27">
        <v>27.9</v>
      </c>
      <c r="H49" s="27">
        <v>19.5</v>
      </c>
      <c r="I49" s="27">
        <v>8.5</v>
      </c>
      <c r="J49" s="27">
        <v>15.8</v>
      </c>
      <c r="K49" s="27">
        <v>5.8</v>
      </c>
      <c r="L49" s="27">
        <v>21.5</v>
      </c>
      <c r="M49" s="27">
        <v>5.7</v>
      </c>
    </row>
    <row r="50" spans="2:13" ht="15" customHeight="1" x14ac:dyDescent="0.15">
      <c r="B50" s="24"/>
      <c r="C50" s="86" t="s">
        <v>451</v>
      </c>
      <c r="D50" s="14">
        <v>1583</v>
      </c>
      <c r="E50" s="15">
        <v>472</v>
      </c>
      <c r="F50" s="16">
        <v>210</v>
      </c>
      <c r="G50" s="16">
        <v>389</v>
      </c>
      <c r="H50" s="16">
        <v>267</v>
      </c>
      <c r="I50" s="16">
        <v>111</v>
      </c>
      <c r="J50" s="16">
        <v>193</v>
      </c>
      <c r="K50" s="16">
        <v>98</v>
      </c>
      <c r="L50" s="16">
        <v>378</v>
      </c>
      <c r="M50" s="16">
        <v>117</v>
      </c>
    </row>
    <row r="51" spans="2:13" ht="15" customHeight="1" x14ac:dyDescent="0.15">
      <c r="B51" s="28"/>
      <c r="C51" s="91"/>
      <c r="D51" s="17">
        <v>100</v>
      </c>
      <c r="E51" s="18">
        <v>29.8</v>
      </c>
      <c r="F51" s="19">
        <v>13.3</v>
      </c>
      <c r="G51" s="19">
        <v>24.6</v>
      </c>
      <c r="H51" s="19">
        <v>16.899999999999999</v>
      </c>
      <c r="I51" s="19">
        <v>7</v>
      </c>
      <c r="J51" s="19">
        <v>12.2</v>
      </c>
      <c r="K51" s="19">
        <v>6.2</v>
      </c>
      <c r="L51" s="19">
        <v>23.9</v>
      </c>
      <c r="M51" s="19">
        <v>7.4</v>
      </c>
    </row>
    <row r="52" spans="2:13" ht="15" customHeight="1" x14ac:dyDescent="0.15">
      <c r="B52" s="20" t="s">
        <v>75</v>
      </c>
      <c r="C52" s="87" t="s">
        <v>76</v>
      </c>
      <c r="D52" s="21">
        <v>2981</v>
      </c>
      <c r="E52" s="22">
        <v>704</v>
      </c>
      <c r="F52" s="23">
        <v>464</v>
      </c>
      <c r="G52" s="23">
        <v>814</v>
      </c>
      <c r="H52" s="23">
        <v>564</v>
      </c>
      <c r="I52" s="23">
        <v>238</v>
      </c>
      <c r="J52" s="23">
        <v>476</v>
      </c>
      <c r="K52" s="23">
        <v>99</v>
      </c>
      <c r="L52" s="23">
        <v>582</v>
      </c>
      <c r="M52" s="23">
        <v>313</v>
      </c>
    </row>
    <row r="53" spans="2:13" ht="15" customHeight="1" x14ac:dyDescent="0.15">
      <c r="B53" s="24"/>
      <c r="C53" s="84"/>
      <c r="D53" s="25">
        <v>100</v>
      </c>
      <c r="E53" s="26">
        <v>23.6</v>
      </c>
      <c r="F53" s="27">
        <v>15.6</v>
      </c>
      <c r="G53" s="27">
        <v>27.3</v>
      </c>
      <c r="H53" s="27">
        <v>18.899999999999999</v>
      </c>
      <c r="I53" s="27">
        <v>8</v>
      </c>
      <c r="J53" s="27">
        <v>16</v>
      </c>
      <c r="K53" s="27">
        <v>3.3</v>
      </c>
      <c r="L53" s="27">
        <v>19.5</v>
      </c>
      <c r="M53" s="27">
        <v>10.5</v>
      </c>
    </row>
    <row r="54" spans="2:13" ht="15" customHeight="1" x14ac:dyDescent="0.15">
      <c r="B54" s="24"/>
      <c r="C54" s="83" t="s">
        <v>77</v>
      </c>
      <c r="D54" s="29">
        <v>1946</v>
      </c>
      <c r="E54" s="30">
        <v>440</v>
      </c>
      <c r="F54" s="31">
        <v>335</v>
      </c>
      <c r="G54" s="31">
        <v>587</v>
      </c>
      <c r="H54" s="31">
        <v>411</v>
      </c>
      <c r="I54" s="31">
        <v>180</v>
      </c>
      <c r="J54" s="31">
        <v>278</v>
      </c>
      <c r="K54" s="31">
        <v>69</v>
      </c>
      <c r="L54" s="31">
        <v>445</v>
      </c>
      <c r="M54" s="31">
        <v>76</v>
      </c>
    </row>
    <row r="55" spans="2:13" ht="15" customHeight="1" x14ac:dyDescent="0.15">
      <c r="B55" s="24"/>
      <c r="C55" s="84"/>
      <c r="D55" s="25">
        <v>100</v>
      </c>
      <c r="E55" s="26">
        <v>22.6</v>
      </c>
      <c r="F55" s="27">
        <v>17.2</v>
      </c>
      <c r="G55" s="27">
        <v>30.2</v>
      </c>
      <c r="H55" s="27">
        <v>21.1</v>
      </c>
      <c r="I55" s="27">
        <v>9.1999999999999993</v>
      </c>
      <c r="J55" s="27">
        <v>14.3</v>
      </c>
      <c r="K55" s="27">
        <v>3.5</v>
      </c>
      <c r="L55" s="27">
        <v>22.9</v>
      </c>
      <c r="M55" s="27">
        <v>3.9</v>
      </c>
    </row>
    <row r="56" spans="2:13" ht="15" customHeight="1" x14ac:dyDescent="0.15">
      <c r="B56" s="24"/>
      <c r="C56" s="82" t="s">
        <v>78</v>
      </c>
      <c r="D56" s="14">
        <v>854</v>
      </c>
      <c r="E56" s="15">
        <v>190</v>
      </c>
      <c r="F56" s="16">
        <v>133</v>
      </c>
      <c r="G56" s="16">
        <v>226</v>
      </c>
      <c r="H56" s="16">
        <v>170</v>
      </c>
      <c r="I56" s="16">
        <v>89</v>
      </c>
      <c r="J56" s="16">
        <v>137</v>
      </c>
      <c r="K56" s="16">
        <v>37</v>
      </c>
      <c r="L56" s="16">
        <v>194</v>
      </c>
      <c r="M56" s="16">
        <v>55</v>
      </c>
    </row>
    <row r="57" spans="2:13" ht="15" customHeight="1" x14ac:dyDescent="0.15">
      <c r="B57" s="24"/>
      <c r="C57" s="84"/>
      <c r="D57" s="25">
        <v>100</v>
      </c>
      <c r="E57" s="26">
        <v>22.2</v>
      </c>
      <c r="F57" s="27">
        <v>15.6</v>
      </c>
      <c r="G57" s="27">
        <v>26.5</v>
      </c>
      <c r="H57" s="27">
        <v>19.899999999999999</v>
      </c>
      <c r="I57" s="27">
        <v>10.4</v>
      </c>
      <c r="J57" s="27">
        <v>16</v>
      </c>
      <c r="K57" s="27">
        <v>4.3</v>
      </c>
      <c r="L57" s="27">
        <v>22.7</v>
      </c>
      <c r="M57" s="27">
        <v>6.4</v>
      </c>
    </row>
    <row r="58" spans="2:13" ht="15" customHeight="1" x14ac:dyDescent="0.15">
      <c r="B58" s="24"/>
      <c r="C58" s="82" t="s">
        <v>79</v>
      </c>
      <c r="D58" s="14">
        <v>1311</v>
      </c>
      <c r="E58" s="15">
        <v>341</v>
      </c>
      <c r="F58" s="16">
        <v>185</v>
      </c>
      <c r="G58" s="16">
        <v>363</v>
      </c>
      <c r="H58" s="16">
        <v>269</v>
      </c>
      <c r="I58" s="16">
        <v>148</v>
      </c>
      <c r="J58" s="16">
        <v>216</v>
      </c>
      <c r="K58" s="16">
        <v>39</v>
      </c>
      <c r="L58" s="16">
        <v>289</v>
      </c>
      <c r="M58" s="16">
        <v>97</v>
      </c>
    </row>
    <row r="59" spans="2:13" ht="15" customHeight="1" x14ac:dyDescent="0.15">
      <c r="B59" s="24"/>
      <c r="C59" s="84"/>
      <c r="D59" s="25">
        <v>100</v>
      </c>
      <c r="E59" s="26">
        <v>26</v>
      </c>
      <c r="F59" s="27">
        <v>14.1</v>
      </c>
      <c r="G59" s="27">
        <v>27.7</v>
      </c>
      <c r="H59" s="27">
        <v>20.5</v>
      </c>
      <c r="I59" s="27">
        <v>11.3</v>
      </c>
      <c r="J59" s="27">
        <v>16.5</v>
      </c>
      <c r="K59" s="27">
        <v>3</v>
      </c>
      <c r="L59" s="27">
        <v>22</v>
      </c>
      <c r="M59" s="27">
        <v>7.4</v>
      </c>
    </row>
    <row r="60" spans="2:13" ht="15" customHeight="1" x14ac:dyDescent="0.15">
      <c r="B60" s="24"/>
      <c r="C60" s="82" t="s">
        <v>80</v>
      </c>
      <c r="D60" s="14">
        <v>1783</v>
      </c>
      <c r="E60" s="15">
        <v>483</v>
      </c>
      <c r="F60" s="16">
        <v>233</v>
      </c>
      <c r="G60" s="16">
        <v>489</v>
      </c>
      <c r="H60" s="16">
        <v>321</v>
      </c>
      <c r="I60" s="16">
        <v>156</v>
      </c>
      <c r="J60" s="16">
        <v>280</v>
      </c>
      <c r="K60" s="16">
        <v>342</v>
      </c>
      <c r="L60" s="16">
        <v>45</v>
      </c>
      <c r="M60" s="16">
        <v>214</v>
      </c>
    </row>
    <row r="61" spans="2:13" ht="15" customHeight="1" x14ac:dyDescent="0.15">
      <c r="B61" s="24"/>
      <c r="C61" s="84"/>
      <c r="D61" s="25">
        <v>100</v>
      </c>
      <c r="E61" s="26">
        <v>27.1</v>
      </c>
      <c r="F61" s="27">
        <v>13.1</v>
      </c>
      <c r="G61" s="27">
        <v>27.4</v>
      </c>
      <c r="H61" s="27">
        <v>18</v>
      </c>
      <c r="I61" s="27">
        <v>8.6999999999999993</v>
      </c>
      <c r="J61" s="27">
        <v>15.7</v>
      </c>
      <c r="K61" s="27">
        <v>19.2</v>
      </c>
      <c r="L61" s="27">
        <v>2.5</v>
      </c>
      <c r="M61" s="27">
        <v>12</v>
      </c>
    </row>
    <row r="62" spans="2:13" ht="15" customHeight="1" x14ac:dyDescent="0.15">
      <c r="B62" s="24"/>
      <c r="C62" s="82" t="s">
        <v>81</v>
      </c>
      <c r="D62" s="14">
        <v>1234</v>
      </c>
      <c r="E62" s="15">
        <v>283</v>
      </c>
      <c r="F62" s="16">
        <v>173</v>
      </c>
      <c r="G62" s="16">
        <v>319</v>
      </c>
      <c r="H62" s="16">
        <v>177</v>
      </c>
      <c r="I62" s="16">
        <v>101</v>
      </c>
      <c r="J62" s="16">
        <v>150</v>
      </c>
      <c r="K62" s="16">
        <v>29</v>
      </c>
      <c r="L62" s="16">
        <v>355</v>
      </c>
      <c r="M62" s="16">
        <v>53</v>
      </c>
    </row>
    <row r="63" spans="2:13" ht="15" customHeight="1" x14ac:dyDescent="0.15">
      <c r="B63" s="24"/>
      <c r="C63" s="84"/>
      <c r="D63" s="25">
        <v>100</v>
      </c>
      <c r="E63" s="26">
        <v>22.9</v>
      </c>
      <c r="F63" s="27">
        <v>14</v>
      </c>
      <c r="G63" s="27">
        <v>25.9</v>
      </c>
      <c r="H63" s="27">
        <v>14.3</v>
      </c>
      <c r="I63" s="27">
        <v>8.1999999999999993</v>
      </c>
      <c r="J63" s="27">
        <v>12.2</v>
      </c>
      <c r="K63" s="27">
        <v>2.4</v>
      </c>
      <c r="L63" s="27">
        <v>28.8</v>
      </c>
      <c r="M63" s="27">
        <v>4.3</v>
      </c>
    </row>
    <row r="64" spans="2:13" ht="15" customHeight="1" x14ac:dyDescent="0.15">
      <c r="B64" s="24"/>
      <c r="C64" s="82" t="s">
        <v>82</v>
      </c>
      <c r="D64" s="14">
        <v>2253</v>
      </c>
      <c r="E64" s="15">
        <v>489</v>
      </c>
      <c r="F64" s="16">
        <v>324</v>
      </c>
      <c r="G64" s="16">
        <v>648</v>
      </c>
      <c r="H64" s="16">
        <v>448</v>
      </c>
      <c r="I64" s="16">
        <v>217</v>
      </c>
      <c r="J64" s="16">
        <v>361</v>
      </c>
      <c r="K64" s="16">
        <v>127</v>
      </c>
      <c r="L64" s="16">
        <v>486</v>
      </c>
      <c r="M64" s="16">
        <v>162</v>
      </c>
    </row>
    <row r="65" spans="2:13" ht="15" customHeight="1" x14ac:dyDescent="0.15">
      <c r="B65" s="24"/>
      <c r="C65" s="84"/>
      <c r="D65" s="25">
        <v>100</v>
      </c>
      <c r="E65" s="26">
        <v>21.7</v>
      </c>
      <c r="F65" s="27">
        <v>14.4</v>
      </c>
      <c r="G65" s="27">
        <v>28.8</v>
      </c>
      <c r="H65" s="27">
        <v>19.899999999999999</v>
      </c>
      <c r="I65" s="27">
        <v>9.6</v>
      </c>
      <c r="J65" s="27">
        <v>16</v>
      </c>
      <c r="K65" s="27">
        <v>5.6</v>
      </c>
      <c r="L65" s="27">
        <v>21.6</v>
      </c>
      <c r="M65" s="27">
        <v>7.2</v>
      </c>
    </row>
    <row r="66" spans="2:13" ht="15" customHeight="1" x14ac:dyDescent="0.15">
      <c r="B66" s="24"/>
      <c r="C66" s="82" t="s">
        <v>83</v>
      </c>
      <c r="D66" s="14">
        <v>1209</v>
      </c>
      <c r="E66" s="15">
        <v>241</v>
      </c>
      <c r="F66" s="16">
        <v>191</v>
      </c>
      <c r="G66" s="16">
        <v>270</v>
      </c>
      <c r="H66" s="16">
        <v>207</v>
      </c>
      <c r="I66" s="16">
        <v>95</v>
      </c>
      <c r="J66" s="16">
        <v>160</v>
      </c>
      <c r="K66" s="16">
        <v>46</v>
      </c>
      <c r="L66" s="16">
        <v>330</v>
      </c>
      <c r="M66" s="16">
        <v>88</v>
      </c>
    </row>
    <row r="67" spans="2:13" ht="15" customHeight="1" x14ac:dyDescent="0.15">
      <c r="B67" s="24"/>
      <c r="C67" s="84"/>
      <c r="D67" s="25">
        <v>100</v>
      </c>
      <c r="E67" s="26">
        <v>19.899999999999999</v>
      </c>
      <c r="F67" s="27">
        <v>15.8</v>
      </c>
      <c r="G67" s="27">
        <v>22.3</v>
      </c>
      <c r="H67" s="27">
        <v>17.100000000000001</v>
      </c>
      <c r="I67" s="27">
        <v>7.9</v>
      </c>
      <c r="J67" s="27">
        <v>13.2</v>
      </c>
      <c r="K67" s="27">
        <v>3.8</v>
      </c>
      <c r="L67" s="27">
        <v>27.3</v>
      </c>
      <c r="M67" s="27">
        <v>7.3</v>
      </c>
    </row>
    <row r="68" spans="2:13" ht="15" customHeight="1" x14ac:dyDescent="0.15">
      <c r="B68" s="24"/>
      <c r="C68" s="82" t="s">
        <v>84</v>
      </c>
      <c r="D68" s="14">
        <v>2351</v>
      </c>
      <c r="E68" s="15">
        <v>436</v>
      </c>
      <c r="F68" s="16">
        <v>371</v>
      </c>
      <c r="G68" s="16">
        <v>492</v>
      </c>
      <c r="H68" s="16">
        <v>403</v>
      </c>
      <c r="I68" s="16">
        <v>171</v>
      </c>
      <c r="J68" s="16">
        <v>344</v>
      </c>
      <c r="K68" s="16">
        <v>72</v>
      </c>
      <c r="L68" s="16">
        <v>772</v>
      </c>
      <c r="M68" s="16">
        <v>138</v>
      </c>
    </row>
    <row r="69" spans="2:13" ht="15" customHeight="1" x14ac:dyDescent="0.15">
      <c r="B69" s="28"/>
      <c r="C69" s="85"/>
      <c r="D69" s="17">
        <v>100</v>
      </c>
      <c r="E69" s="18">
        <v>18.5</v>
      </c>
      <c r="F69" s="19">
        <v>15.8</v>
      </c>
      <c r="G69" s="19">
        <v>20.9</v>
      </c>
      <c r="H69" s="19">
        <v>17.100000000000001</v>
      </c>
      <c r="I69" s="19">
        <v>7.3</v>
      </c>
      <c r="J69" s="19">
        <v>14.6</v>
      </c>
      <c r="K69" s="19">
        <v>3.1</v>
      </c>
      <c r="L69" s="19">
        <v>32.799999999999997</v>
      </c>
      <c r="M69" s="19">
        <v>5.9</v>
      </c>
    </row>
    <row r="70" spans="2:13" ht="15" customHeight="1" x14ac:dyDescent="0.15">
      <c r="B70" s="20" t="s">
        <v>85</v>
      </c>
      <c r="C70" s="88" t="s">
        <v>86</v>
      </c>
      <c r="D70" s="21">
        <v>2750</v>
      </c>
      <c r="E70" s="22">
        <v>575</v>
      </c>
      <c r="F70" s="23">
        <v>313</v>
      </c>
      <c r="G70" s="23">
        <v>921</v>
      </c>
      <c r="H70" s="23">
        <v>702</v>
      </c>
      <c r="I70" s="23">
        <v>371</v>
      </c>
      <c r="J70" s="23">
        <v>706</v>
      </c>
      <c r="K70" s="23">
        <v>140</v>
      </c>
      <c r="L70" s="23">
        <v>367</v>
      </c>
      <c r="M70" s="23">
        <v>166</v>
      </c>
    </row>
    <row r="71" spans="2:13" ht="15" customHeight="1" x14ac:dyDescent="0.15">
      <c r="B71" s="24"/>
      <c r="C71" s="89"/>
      <c r="D71" s="25">
        <v>100</v>
      </c>
      <c r="E71" s="26">
        <v>20.9</v>
      </c>
      <c r="F71" s="27">
        <v>11.4</v>
      </c>
      <c r="G71" s="27">
        <v>33.5</v>
      </c>
      <c r="H71" s="27">
        <v>25.5</v>
      </c>
      <c r="I71" s="27">
        <v>13.5</v>
      </c>
      <c r="J71" s="27">
        <v>25.7</v>
      </c>
      <c r="K71" s="27">
        <v>5.0999999999999996</v>
      </c>
      <c r="L71" s="27">
        <v>13.3</v>
      </c>
      <c r="M71" s="27">
        <v>6</v>
      </c>
    </row>
    <row r="72" spans="2:13" ht="15" customHeight="1" x14ac:dyDescent="0.15">
      <c r="B72" s="24"/>
      <c r="C72" s="86" t="s">
        <v>87</v>
      </c>
      <c r="D72" s="14">
        <v>3000</v>
      </c>
      <c r="E72" s="15">
        <v>609</v>
      </c>
      <c r="F72" s="16">
        <v>402</v>
      </c>
      <c r="G72" s="16">
        <v>1037</v>
      </c>
      <c r="H72" s="16">
        <v>775</v>
      </c>
      <c r="I72" s="16">
        <v>416</v>
      </c>
      <c r="J72" s="16">
        <v>751</v>
      </c>
      <c r="K72" s="16">
        <v>108</v>
      </c>
      <c r="L72" s="16">
        <v>491</v>
      </c>
      <c r="M72" s="16">
        <v>147</v>
      </c>
    </row>
    <row r="73" spans="2:13" ht="15" customHeight="1" x14ac:dyDescent="0.15">
      <c r="B73" s="24"/>
      <c r="C73" s="89"/>
      <c r="D73" s="25">
        <v>100</v>
      </c>
      <c r="E73" s="26">
        <v>20.3</v>
      </c>
      <c r="F73" s="27">
        <v>13.4</v>
      </c>
      <c r="G73" s="27">
        <v>34.6</v>
      </c>
      <c r="H73" s="27">
        <v>25.8</v>
      </c>
      <c r="I73" s="27">
        <v>13.9</v>
      </c>
      <c r="J73" s="27">
        <v>25</v>
      </c>
      <c r="K73" s="27">
        <v>3.6</v>
      </c>
      <c r="L73" s="27">
        <v>16.399999999999999</v>
      </c>
      <c r="M73" s="27">
        <v>4.9000000000000004</v>
      </c>
    </row>
    <row r="74" spans="2:13" ht="15" customHeight="1" x14ac:dyDescent="0.15">
      <c r="B74" s="24"/>
      <c r="C74" s="86" t="s">
        <v>88</v>
      </c>
      <c r="D74" s="14">
        <v>3841</v>
      </c>
      <c r="E74" s="15">
        <v>878</v>
      </c>
      <c r="F74" s="16">
        <v>597</v>
      </c>
      <c r="G74" s="16">
        <v>955</v>
      </c>
      <c r="H74" s="16">
        <v>627</v>
      </c>
      <c r="I74" s="16">
        <v>302</v>
      </c>
      <c r="J74" s="16">
        <v>430</v>
      </c>
      <c r="K74" s="16">
        <v>214</v>
      </c>
      <c r="L74" s="16">
        <v>959</v>
      </c>
      <c r="M74" s="16">
        <v>233</v>
      </c>
    </row>
    <row r="75" spans="2:13" ht="15" customHeight="1" x14ac:dyDescent="0.15">
      <c r="B75" s="24"/>
      <c r="C75" s="89"/>
      <c r="D75" s="25">
        <v>100</v>
      </c>
      <c r="E75" s="26">
        <v>22.9</v>
      </c>
      <c r="F75" s="27">
        <v>15.5</v>
      </c>
      <c r="G75" s="27">
        <v>24.9</v>
      </c>
      <c r="H75" s="27">
        <v>16.3</v>
      </c>
      <c r="I75" s="27">
        <v>7.9</v>
      </c>
      <c r="J75" s="27">
        <v>11.2</v>
      </c>
      <c r="K75" s="27">
        <v>5.6</v>
      </c>
      <c r="L75" s="27">
        <v>25</v>
      </c>
      <c r="M75" s="27">
        <v>6.1</v>
      </c>
    </row>
    <row r="76" spans="2:13" ht="15" customHeight="1" x14ac:dyDescent="0.15">
      <c r="B76" s="24"/>
      <c r="C76" s="86" t="s">
        <v>89</v>
      </c>
      <c r="D76" s="14">
        <v>2817</v>
      </c>
      <c r="E76" s="15">
        <v>690</v>
      </c>
      <c r="F76" s="16">
        <v>495</v>
      </c>
      <c r="G76" s="16">
        <v>649</v>
      </c>
      <c r="H76" s="16">
        <v>451</v>
      </c>
      <c r="I76" s="16">
        <v>169</v>
      </c>
      <c r="J76" s="16">
        <v>270</v>
      </c>
      <c r="K76" s="16">
        <v>156</v>
      </c>
      <c r="L76" s="16">
        <v>749</v>
      </c>
      <c r="M76" s="16">
        <v>188</v>
      </c>
    </row>
    <row r="77" spans="2:13" ht="15" customHeight="1" x14ac:dyDescent="0.15">
      <c r="B77" s="24"/>
      <c r="C77" s="89"/>
      <c r="D77" s="25">
        <v>100</v>
      </c>
      <c r="E77" s="26">
        <v>24.5</v>
      </c>
      <c r="F77" s="27">
        <v>17.600000000000001</v>
      </c>
      <c r="G77" s="27">
        <v>23</v>
      </c>
      <c r="H77" s="27">
        <v>16</v>
      </c>
      <c r="I77" s="27">
        <v>6</v>
      </c>
      <c r="J77" s="27">
        <v>9.6</v>
      </c>
      <c r="K77" s="27">
        <v>5.5</v>
      </c>
      <c r="L77" s="27">
        <v>26.6</v>
      </c>
      <c r="M77" s="27">
        <v>6.7</v>
      </c>
    </row>
    <row r="78" spans="2:13" ht="15" customHeight="1" x14ac:dyDescent="0.15">
      <c r="B78" s="24"/>
      <c r="C78" s="86" t="s">
        <v>90</v>
      </c>
      <c r="D78" s="14">
        <v>1623</v>
      </c>
      <c r="E78" s="15">
        <v>438</v>
      </c>
      <c r="F78" s="16">
        <v>293</v>
      </c>
      <c r="G78" s="16">
        <v>303</v>
      </c>
      <c r="H78" s="16">
        <v>214</v>
      </c>
      <c r="I78" s="16">
        <v>66</v>
      </c>
      <c r="J78" s="16">
        <v>124</v>
      </c>
      <c r="K78" s="16">
        <v>113</v>
      </c>
      <c r="L78" s="16">
        <v>443</v>
      </c>
      <c r="M78" s="16">
        <v>153</v>
      </c>
    </row>
    <row r="79" spans="2:13" ht="15" customHeight="1" x14ac:dyDescent="0.15">
      <c r="B79" s="24"/>
      <c r="C79" s="89"/>
      <c r="D79" s="25">
        <v>100</v>
      </c>
      <c r="E79" s="26">
        <v>27</v>
      </c>
      <c r="F79" s="27">
        <v>18.100000000000001</v>
      </c>
      <c r="G79" s="27">
        <v>18.7</v>
      </c>
      <c r="H79" s="27">
        <v>13.2</v>
      </c>
      <c r="I79" s="27">
        <v>4.0999999999999996</v>
      </c>
      <c r="J79" s="27">
        <v>7.6</v>
      </c>
      <c r="K79" s="27">
        <v>7</v>
      </c>
      <c r="L79" s="27">
        <v>27.3</v>
      </c>
      <c r="M79" s="27">
        <v>9.4</v>
      </c>
    </row>
    <row r="80" spans="2:13" ht="15" customHeight="1" x14ac:dyDescent="0.15">
      <c r="B80" s="24"/>
      <c r="C80" s="86" t="s">
        <v>91</v>
      </c>
      <c r="D80" s="14">
        <v>1008</v>
      </c>
      <c r="E80" s="15">
        <v>225</v>
      </c>
      <c r="F80" s="16">
        <v>177</v>
      </c>
      <c r="G80" s="16">
        <v>183</v>
      </c>
      <c r="H80" s="16">
        <v>99</v>
      </c>
      <c r="I80" s="16">
        <v>36</v>
      </c>
      <c r="J80" s="16">
        <v>47</v>
      </c>
      <c r="K80" s="16">
        <v>73</v>
      </c>
      <c r="L80" s="16">
        <v>270</v>
      </c>
      <c r="M80" s="16">
        <v>151</v>
      </c>
    </row>
    <row r="81" spans="2:13" ht="15" customHeight="1" x14ac:dyDescent="0.15">
      <c r="B81" s="24"/>
      <c r="C81" s="89"/>
      <c r="D81" s="25">
        <v>100</v>
      </c>
      <c r="E81" s="26">
        <v>22.3</v>
      </c>
      <c r="F81" s="27">
        <v>17.600000000000001</v>
      </c>
      <c r="G81" s="27">
        <v>18.2</v>
      </c>
      <c r="H81" s="27">
        <v>9.8000000000000007</v>
      </c>
      <c r="I81" s="27">
        <v>3.6</v>
      </c>
      <c r="J81" s="27">
        <v>4.7</v>
      </c>
      <c r="K81" s="27">
        <v>7.2</v>
      </c>
      <c r="L81" s="27">
        <v>26.8</v>
      </c>
      <c r="M81" s="27">
        <v>15</v>
      </c>
    </row>
    <row r="82" spans="2:13" ht="15" customHeight="1" x14ac:dyDescent="0.15">
      <c r="B82" s="24"/>
      <c r="C82" s="86" t="s">
        <v>92</v>
      </c>
      <c r="D82" s="14">
        <v>602</v>
      </c>
      <c r="E82" s="15">
        <v>132</v>
      </c>
      <c r="F82" s="16">
        <v>100</v>
      </c>
      <c r="G82" s="16">
        <v>104</v>
      </c>
      <c r="H82" s="16">
        <v>52</v>
      </c>
      <c r="I82" s="16">
        <v>13</v>
      </c>
      <c r="J82" s="16">
        <v>29</v>
      </c>
      <c r="K82" s="16">
        <v>47</v>
      </c>
      <c r="L82" s="16">
        <v>149</v>
      </c>
      <c r="M82" s="16">
        <v>122</v>
      </c>
    </row>
    <row r="83" spans="2:13" ht="15" customHeight="1" x14ac:dyDescent="0.15">
      <c r="B83" s="24"/>
      <c r="C83" s="86"/>
      <c r="D83" s="34">
        <v>100</v>
      </c>
      <c r="E83" s="35">
        <v>21.9</v>
      </c>
      <c r="F83" s="36">
        <v>16.600000000000001</v>
      </c>
      <c r="G83" s="36">
        <v>17.3</v>
      </c>
      <c r="H83" s="36">
        <v>8.6</v>
      </c>
      <c r="I83" s="36">
        <v>2.2000000000000002</v>
      </c>
      <c r="J83" s="36">
        <v>4.8</v>
      </c>
      <c r="K83" s="36">
        <v>7.8</v>
      </c>
      <c r="L83" s="36">
        <v>24.8</v>
      </c>
      <c r="M83" s="36">
        <v>20.3</v>
      </c>
    </row>
    <row r="84" spans="2:13" ht="15" customHeight="1" x14ac:dyDescent="0.15">
      <c r="B84" s="20" t="s">
        <v>93</v>
      </c>
      <c r="C84" s="87" t="s">
        <v>94</v>
      </c>
      <c r="D84" s="21">
        <v>3427</v>
      </c>
      <c r="E84" s="22">
        <v>908</v>
      </c>
      <c r="F84" s="23">
        <v>482</v>
      </c>
      <c r="G84" s="23">
        <v>1136</v>
      </c>
      <c r="H84" s="23">
        <v>886</v>
      </c>
      <c r="I84" s="23">
        <v>415</v>
      </c>
      <c r="J84" s="23">
        <v>827</v>
      </c>
      <c r="K84" s="23">
        <v>137</v>
      </c>
      <c r="L84" s="23">
        <v>476</v>
      </c>
      <c r="M84" s="23">
        <v>185</v>
      </c>
    </row>
    <row r="85" spans="2:13" ht="15" customHeight="1" x14ac:dyDescent="0.15">
      <c r="B85" s="24" t="s">
        <v>107</v>
      </c>
      <c r="C85" s="84"/>
      <c r="D85" s="25">
        <v>100</v>
      </c>
      <c r="E85" s="26">
        <v>26.5</v>
      </c>
      <c r="F85" s="27">
        <v>14.1</v>
      </c>
      <c r="G85" s="27">
        <v>33.1</v>
      </c>
      <c r="H85" s="27">
        <v>25.9</v>
      </c>
      <c r="I85" s="27">
        <v>12.1</v>
      </c>
      <c r="J85" s="27">
        <v>24.1</v>
      </c>
      <c r="K85" s="27">
        <v>4</v>
      </c>
      <c r="L85" s="27">
        <v>13.9</v>
      </c>
      <c r="M85" s="27">
        <v>5.4</v>
      </c>
    </row>
    <row r="86" spans="2:13" ht="15" customHeight="1" x14ac:dyDescent="0.15">
      <c r="B86" s="24" t="s">
        <v>462</v>
      </c>
      <c r="C86" s="82" t="s">
        <v>497</v>
      </c>
      <c r="D86" s="14">
        <v>3344</v>
      </c>
      <c r="E86" s="15">
        <v>769</v>
      </c>
      <c r="F86" s="16">
        <v>510</v>
      </c>
      <c r="G86" s="16">
        <v>1022</v>
      </c>
      <c r="H86" s="16">
        <v>722</v>
      </c>
      <c r="I86" s="16">
        <v>378</v>
      </c>
      <c r="J86" s="16">
        <v>608</v>
      </c>
      <c r="K86" s="16">
        <v>157</v>
      </c>
      <c r="L86" s="16">
        <v>619</v>
      </c>
      <c r="M86" s="16">
        <v>166</v>
      </c>
    </row>
    <row r="87" spans="2:13" ht="15" customHeight="1" x14ac:dyDescent="0.15">
      <c r="B87" s="24"/>
      <c r="C87" s="84"/>
      <c r="D87" s="25">
        <v>100</v>
      </c>
      <c r="E87" s="26">
        <v>23</v>
      </c>
      <c r="F87" s="27">
        <v>15.3</v>
      </c>
      <c r="G87" s="27">
        <v>30.6</v>
      </c>
      <c r="H87" s="27">
        <v>21.6</v>
      </c>
      <c r="I87" s="27">
        <v>11.3</v>
      </c>
      <c r="J87" s="27">
        <v>18.2</v>
      </c>
      <c r="K87" s="27">
        <v>4.7</v>
      </c>
      <c r="L87" s="27">
        <v>18.5</v>
      </c>
      <c r="M87" s="27">
        <v>5</v>
      </c>
    </row>
    <row r="88" spans="2:13" ht="15" customHeight="1" x14ac:dyDescent="0.15">
      <c r="B88" s="24"/>
      <c r="C88" s="83" t="s">
        <v>487</v>
      </c>
      <c r="D88" s="29">
        <v>2063</v>
      </c>
      <c r="E88" s="30">
        <v>415</v>
      </c>
      <c r="F88" s="31">
        <v>357</v>
      </c>
      <c r="G88" s="31">
        <v>551</v>
      </c>
      <c r="H88" s="31">
        <v>391</v>
      </c>
      <c r="I88" s="31">
        <v>197</v>
      </c>
      <c r="J88" s="31">
        <v>274</v>
      </c>
      <c r="K88" s="31">
        <v>95</v>
      </c>
      <c r="L88" s="31">
        <v>497</v>
      </c>
      <c r="M88" s="31">
        <v>109</v>
      </c>
    </row>
    <row r="89" spans="2:13" ht="15" customHeight="1" x14ac:dyDescent="0.15">
      <c r="B89" s="24"/>
      <c r="C89" s="84"/>
      <c r="D89" s="25">
        <v>100</v>
      </c>
      <c r="E89" s="26">
        <v>20.100000000000001</v>
      </c>
      <c r="F89" s="27">
        <v>17.3</v>
      </c>
      <c r="G89" s="27">
        <v>26.7</v>
      </c>
      <c r="H89" s="27">
        <v>19</v>
      </c>
      <c r="I89" s="27">
        <v>9.5</v>
      </c>
      <c r="J89" s="27">
        <v>13.3</v>
      </c>
      <c r="K89" s="27">
        <v>4.5999999999999996</v>
      </c>
      <c r="L89" s="27">
        <v>24.1</v>
      </c>
      <c r="M89" s="27">
        <v>5.3</v>
      </c>
    </row>
    <row r="90" spans="2:13" ht="15" customHeight="1" x14ac:dyDescent="0.15">
      <c r="B90" s="24"/>
      <c r="C90" s="82" t="s">
        <v>455</v>
      </c>
      <c r="D90" s="14">
        <v>3201</v>
      </c>
      <c r="E90" s="15">
        <v>699</v>
      </c>
      <c r="F90" s="16">
        <v>544</v>
      </c>
      <c r="G90" s="16">
        <v>720</v>
      </c>
      <c r="H90" s="16">
        <v>437</v>
      </c>
      <c r="I90" s="16">
        <v>216</v>
      </c>
      <c r="J90" s="16">
        <v>280</v>
      </c>
      <c r="K90" s="16">
        <v>205</v>
      </c>
      <c r="L90" s="16">
        <v>881</v>
      </c>
      <c r="M90" s="16">
        <v>216</v>
      </c>
    </row>
    <row r="91" spans="2:13" ht="15" customHeight="1" x14ac:dyDescent="0.15">
      <c r="B91" s="24"/>
      <c r="C91" s="84"/>
      <c r="D91" s="25">
        <v>100</v>
      </c>
      <c r="E91" s="26">
        <v>21.8</v>
      </c>
      <c r="F91" s="27">
        <v>17</v>
      </c>
      <c r="G91" s="27">
        <v>22.5</v>
      </c>
      <c r="H91" s="27">
        <v>13.7</v>
      </c>
      <c r="I91" s="27">
        <v>6.7</v>
      </c>
      <c r="J91" s="27">
        <v>8.6999999999999993</v>
      </c>
      <c r="K91" s="27">
        <v>6.4</v>
      </c>
      <c r="L91" s="27">
        <v>27.5</v>
      </c>
      <c r="M91" s="27">
        <v>6.7</v>
      </c>
    </row>
    <row r="92" spans="2:13" ht="15" customHeight="1" x14ac:dyDescent="0.15">
      <c r="B92" s="24"/>
      <c r="C92" s="82" t="s">
        <v>105</v>
      </c>
      <c r="D92" s="14">
        <v>1503</v>
      </c>
      <c r="E92" s="15">
        <v>294</v>
      </c>
      <c r="F92" s="16">
        <v>217</v>
      </c>
      <c r="G92" s="16">
        <v>271</v>
      </c>
      <c r="H92" s="16">
        <v>159</v>
      </c>
      <c r="I92" s="16">
        <v>62</v>
      </c>
      <c r="J92" s="16">
        <v>71</v>
      </c>
      <c r="K92" s="16">
        <v>129</v>
      </c>
      <c r="L92" s="16">
        <v>507</v>
      </c>
      <c r="M92" s="16">
        <v>150</v>
      </c>
    </row>
    <row r="93" spans="2:13" ht="15" customHeight="1" x14ac:dyDescent="0.15">
      <c r="B93" s="24"/>
      <c r="C93" s="84"/>
      <c r="D93" s="25">
        <v>100</v>
      </c>
      <c r="E93" s="26">
        <v>19.600000000000001</v>
      </c>
      <c r="F93" s="27">
        <v>14.4</v>
      </c>
      <c r="G93" s="27">
        <v>18</v>
      </c>
      <c r="H93" s="27">
        <v>10.6</v>
      </c>
      <c r="I93" s="27">
        <v>4.0999999999999996</v>
      </c>
      <c r="J93" s="27">
        <v>4.7</v>
      </c>
      <c r="K93" s="27">
        <v>8.6</v>
      </c>
      <c r="L93" s="27">
        <v>33.700000000000003</v>
      </c>
      <c r="M93" s="27">
        <v>10</v>
      </c>
    </row>
    <row r="94" spans="2:13" ht="15" customHeight="1" x14ac:dyDescent="0.15">
      <c r="B94" s="24"/>
      <c r="C94" s="82" t="s">
        <v>548</v>
      </c>
      <c r="D94" s="14">
        <v>330</v>
      </c>
      <c r="E94" s="15">
        <v>55</v>
      </c>
      <c r="F94" s="16">
        <v>60</v>
      </c>
      <c r="G94" s="16">
        <v>60</v>
      </c>
      <c r="H94" s="16">
        <v>35</v>
      </c>
      <c r="I94" s="16">
        <v>11</v>
      </c>
      <c r="J94" s="16">
        <v>22</v>
      </c>
      <c r="K94" s="16">
        <v>22</v>
      </c>
      <c r="L94" s="16">
        <v>112</v>
      </c>
      <c r="M94" s="16">
        <v>35</v>
      </c>
    </row>
    <row r="95" spans="2:13" ht="15" customHeight="1" x14ac:dyDescent="0.15">
      <c r="B95" s="24"/>
      <c r="C95" s="82"/>
      <c r="D95" s="34">
        <v>100</v>
      </c>
      <c r="E95" s="35">
        <v>16.7</v>
      </c>
      <c r="F95" s="36">
        <v>18.2</v>
      </c>
      <c r="G95" s="36">
        <v>18.2</v>
      </c>
      <c r="H95" s="36">
        <v>10.6</v>
      </c>
      <c r="I95" s="36">
        <v>3.3</v>
      </c>
      <c r="J95" s="36">
        <v>6.7</v>
      </c>
      <c r="K95" s="36">
        <v>6.7</v>
      </c>
      <c r="L95" s="36">
        <v>33.9</v>
      </c>
      <c r="M95" s="36">
        <v>10.6</v>
      </c>
    </row>
    <row r="96" spans="2:13" ht="15" customHeight="1" x14ac:dyDescent="0.15">
      <c r="B96" s="24"/>
      <c r="C96" s="83" t="s">
        <v>111</v>
      </c>
      <c r="D96" s="29">
        <v>359</v>
      </c>
      <c r="E96" s="30">
        <v>61</v>
      </c>
      <c r="F96" s="31">
        <v>42</v>
      </c>
      <c r="G96" s="31">
        <v>43</v>
      </c>
      <c r="H96" s="31">
        <v>29</v>
      </c>
      <c r="I96" s="31">
        <v>8</v>
      </c>
      <c r="J96" s="31">
        <v>15</v>
      </c>
      <c r="K96" s="31">
        <v>46</v>
      </c>
      <c r="L96" s="31">
        <v>117</v>
      </c>
      <c r="M96" s="31">
        <v>63</v>
      </c>
    </row>
    <row r="97" spans="2:13" ht="15" customHeight="1" x14ac:dyDescent="0.15">
      <c r="B97" s="24"/>
      <c r="C97" s="84"/>
      <c r="D97" s="25">
        <v>100</v>
      </c>
      <c r="E97" s="26">
        <v>17</v>
      </c>
      <c r="F97" s="27">
        <v>11.7</v>
      </c>
      <c r="G97" s="27">
        <v>12</v>
      </c>
      <c r="H97" s="27">
        <v>8.1</v>
      </c>
      <c r="I97" s="27">
        <v>2.2000000000000002</v>
      </c>
      <c r="J97" s="27">
        <v>4.2</v>
      </c>
      <c r="K97" s="27">
        <v>12.8</v>
      </c>
      <c r="L97" s="27">
        <v>32.6</v>
      </c>
      <c r="M97" s="27">
        <v>17.5</v>
      </c>
    </row>
    <row r="98" spans="2:13" ht="15" customHeight="1" x14ac:dyDescent="0.15">
      <c r="B98" s="24"/>
      <c r="C98" s="82" t="s">
        <v>109</v>
      </c>
      <c r="D98" s="14">
        <v>47</v>
      </c>
      <c r="E98" s="15">
        <v>10</v>
      </c>
      <c r="F98" s="16">
        <v>5</v>
      </c>
      <c r="G98" s="16">
        <v>9</v>
      </c>
      <c r="H98" s="16">
        <v>4</v>
      </c>
      <c r="I98" s="16">
        <v>2</v>
      </c>
      <c r="J98" s="16">
        <v>4</v>
      </c>
      <c r="K98" s="16">
        <v>5</v>
      </c>
      <c r="L98" s="16">
        <v>5</v>
      </c>
      <c r="M98" s="16">
        <v>10</v>
      </c>
    </row>
    <row r="99" spans="2:13" ht="15" customHeight="1" x14ac:dyDescent="0.15">
      <c r="B99" s="24"/>
      <c r="C99" s="84"/>
      <c r="D99" s="25">
        <v>100</v>
      </c>
      <c r="E99" s="26">
        <v>21.3</v>
      </c>
      <c r="F99" s="27">
        <v>10.6</v>
      </c>
      <c r="G99" s="27">
        <v>19.100000000000001</v>
      </c>
      <c r="H99" s="27">
        <v>8.5</v>
      </c>
      <c r="I99" s="27">
        <v>4.3</v>
      </c>
      <c r="J99" s="27">
        <v>8.5</v>
      </c>
      <c r="K99" s="27">
        <v>10.6</v>
      </c>
      <c r="L99" s="27">
        <v>10.6</v>
      </c>
      <c r="M99" s="27">
        <v>21.3</v>
      </c>
    </row>
    <row r="100" spans="2:13" ht="15" customHeight="1" x14ac:dyDescent="0.15">
      <c r="B100" s="24"/>
      <c r="C100" s="82" t="s">
        <v>96</v>
      </c>
      <c r="D100" s="14">
        <v>52</v>
      </c>
      <c r="E100" s="15">
        <v>10</v>
      </c>
      <c r="F100" s="16">
        <v>15</v>
      </c>
      <c r="G100" s="16">
        <v>11</v>
      </c>
      <c r="H100" s="16">
        <v>12</v>
      </c>
      <c r="I100" s="16">
        <v>3</v>
      </c>
      <c r="J100" s="16">
        <v>6</v>
      </c>
      <c r="K100" s="16">
        <v>1</v>
      </c>
      <c r="L100" s="16">
        <v>12</v>
      </c>
      <c r="M100" s="16">
        <v>2</v>
      </c>
    </row>
    <row r="101" spans="2:13" ht="15" customHeight="1" x14ac:dyDescent="0.15">
      <c r="B101" s="28"/>
      <c r="C101" s="85"/>
      <c r="D101" s="17">
        <v>100</v>
      </c>
      <c r="E101" s="18">
        <v>19.2</v>
      </c>
      <c r="F101" s="19">
        <v>28.8</v>
      </c>
      <c r="G101" s="19">
        <v>21.2</v>
      </c>
      <c r="H101" s="19">
        <v>23.1</v>
      </c>
      <c r="I101" s="19">
        <v>5.8</v>
      </c>
      <c r="J101" s="19">
        <v>11.5</v>
      </c>
      <c r="K101" s="19">
        <v>1.9</v>
      </c>
      <c r="L101" s="19">
        <v>23.1</v>
      </c>
      <c r="M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M9">
    <cfRule type="top10" dxfId="2631" priority="2304" rank="1"/>
  </conditionalFormatting>
  <conditionalFormatting sqref="E11:M11">
    <cfRule type="top10" dxfId="2630" priority="2305" rank="1"/>
  </conditionalFormatting>
  <conditionalFormatting sqref="E13:M13">
    <cfRule type="top10" dxfId="2629" priority="2306" rank="1"/>
  </conditionalFormatting>
  <conditionalFormatting sqref="E15:M15">
    <cfRule type="top10" dxfId="2628" priority="2307" rank="1"/>
  </conditionalFormatting>
  <conditionalFormatting sqref="E17:M17">
    <cfRule type="top10" dxfId="2627" priority="2308" rank="1"/>
  </conditionalFormatting>
  <conditionalFormatting sqref="E19:M19">
    <cfRule type="top10" dxfId="2626" priority="2309" rank="1"/>
  </conditionalFormatting>
  <conditionalFormatting sqref="E21:M21">
    <cfRule type="top10" dxfId="2625" priority="2310" rank="1"/>
  </conditionalFormatting>
  <conditionalFormatting sqref="E23:M23">
    <cfRule type="top10" dxfId="2624" priority="2311" rank="1"/>
  </conditionalFormatting>
  <conditionalFormatting sqref="E25:M25">
    <cfRule type="top10" dxfId="2623" priority="2312" rank="1"/>
  </conditionalFormatting>
  <conditionalFormatting sqref="E27:M27">
    <cfRule type="top10" dxfId="2622" priority="2313" rank="1"/>
  </conditionalFormatting>
  <conditionalFormatting sqref="E29:M29">
    <cfRule type="top10" dxfId="2621" priority="2314" rank="1"/>
  </conditionalFormatting>
  <conditionalFormatting sqref="E31:M31">
    <cfRule type="top10" dxfId="2620" priority="2315" rank="1"/>
  </conditionalFormatting>
  <conditionalFormatting sqref="E33:M33">
    <cfRule type="top10" dxfId="2619" priority="2316" rank="1"/>
  </conditionalFormatting>
  <conditionalFormatting sqref="E35:M35">
    <cfRule type="top10" dxfId="2618" priority="2317" rank="1"/>
  </conditionalFormatting>
  <conditionalFormatting sqref="E37:M37">
    <cfRule type="top10" dxfId="2617" priority="2318" rank="1"/>
  </conditionalFormatting>
  <conditionalFormatting sqref="E39:M39">
    <cfRule type="top10" dxfId="2616" priority="2319" rank="1"/>
  </conditionalFormatting>
  <conditionalFormatting sqref="E41:M41">
    <cfRule type="top10" dxfId="2615" priority="2320" rank="1"/>
  </conditionalFormatting>
  <conditionalFormatting sqref="E43:M43">
    <cfRule type="top10" dxfId="2614" priority="2321" rank="1"/>
  </conditionalFormatting>
  <conditionalFormatting sqref="E45:M45">
    <cfRule type="top10" dxfId="2613" priority="2322" rank="1"/>
  </conditionalFormatting>
  <conditionalFormatting sqref="E47:M47">
    <cfRule type="top10" dxfId="2612" priority="2323" rank="1"/>
  </conditionalFormatting>
  <conditionalFormatting sqref="E49:M49">
    <cfRule type="top10" dxfId="2611" priority="2324" rank="1"/>
  </conditionalFormatting>
  <conditionalFormatting sqref="E51:M51">
    <cfRule type="top10" dxfId="2610" priority="2325" rank="1"/>
  </conditionalFormatting>
  <conditionalFormatting sqref="E53:M53">
    <cfRule type="top10" dxfId="2609" priority="2326" rank="1"/>
  </conditionalFormatting>
  <conditionalFormatting sqref="E55:M55">
    <cfRule type="top10" dxfId="2608" priority="2327" rank="1"/>
  </conditionalFormatting>
  <conditionalFormatting sqref="E57:M57">
    <cfRule type="top10" dxfId="2607" priority="2328" rank="1"/>
  </conditionalFormatting>
  <conditionalFormatting sqref="E59:M59">
    <cfRule type="top10" dxfId="2606" priority="2329" rank="1"/>
  </conditionalFormatting>
  <conditionalFormatting sqref="E61:M61">
    <cfRule type="top10" dxfId="2605" priority="2330" rank="1"/>
  </conditionalFormatting>
  <conditionalFormatting sqref="E63:M63">
    <cfRule type="top10" dxfId="2604" priority="2331" rank="1"/>
  </conditionalFormatting>
  <conditionalFormatting sqref="E65:M65">
    <cfRule type="top10" dxfId="2603" priority="2332" rank="1"/>
  </conditionalFormatting>
  <conditionalFormatting sqref="E67:M67">
    <cfRule type="top10" dxfId="2602" priority="2333" rank="1"/>
  </conditionalFormatting>
  <conditionalFormatting sqref="E69:M69">
    <cfRule type="top10" dxfId="2601" priority="2334" rank="1"/>
  </conditionalFormatting>
  <conditionalFormatting sqref="E71:M71">
    <cfRule type="top10" dxfId="2600" priority="2335" rank="1"/>
  </conditionalFormatting>
  <conditionalFormatting sqref="E73:M73">
    <cfRule type="top10" dxfId="2599" priority="2336" rank="1"/>
  </conditionalFormatting>
  <conditionalFormatting sqref="E75:M75">
    <cfRule type="top10" dxfId="2598" priority="2337" rank="1"/>
  </conditionalFormatting>
  <conditionalFormatting sqref="E77:M77">
    <cfRule type="top10" dxfId="2597" priority="2338" rank="1"/>
  </conditionalFormatting>
  <conditionalFormatting sqref="E79:M79">
    <cfRule type="top10" dxfId="2596" priority="2339" rank="1"/>
  </conditionalFormatting>
  <conditionalFormatting sqref="E81:M81">
    <cfRule type="top10" dxfId="2595" priority="2340" rank="1"/>
  </conditionalFormatting>
  <conditionalFormatting sqref="E83:M83">
    <cfRule type="top10" dxfId="2594" priority="2341" rank="1"/>
  </conditionalFormatting>
  <conditionalFormatting sqref="E85:M85">
    <cfRule type="top10" dxfId="2593" priority="2342" rank="1"/>
  </conditionalFormatting>
  <conditionalFormatting sqref="E87:M87">
    <cfRule type="top10" dxfId="2592" priority="2343" rank="1"/>
  </conditionalFormatting>
  <conditionalFormatting sqref="E89:M89">
    <cfRule type="top10" dxfId="2591" priority="2344" rank="1"/>
  </conditionalFormatting>
  <conditionalFormatting sqref="E91:M91">
    <cfRule type="top10" dxfId="2590" priority="2345" rank="1"/>
  </conditionalFormatting>
  <conditionalFormatting sqref="E93:M93">
    <cfRule type="top10" dxfId="2589" priority="2346" rank="1"/>
  </conditionalFormatting>
  <conditionalFormatting sqref="E95:M95">
    <cfRule type="top10" dxfId="2588" priority="2347" rank="1"/>
  </conditionalFormatting>
  <conditionalFormatting sqref="E97:M97">
    <cfRule type="top10" dxfId="2587" priority="2348" rank="1"/>
  </conditionalFormatting>
  <conditionalFormatting sqref="E99:M99">
    <cfRule type="top10" dxfId="2586" priority="2349" rank="1"/>
  </conditionalFormatting>
  <conditionalFormatting sqref="E101:M101">
    <cfRule type="top10" dxfId="2585" priority="235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6" width="8.625" style="1" customWidth="1"/>
    <col min="77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679</v>
      </c>
    </row>
    <row r="5" spans="2:24" x14ac:dyDescent="0.15">
      <c r="B5" s="3" t="s">
        <v>677</v>
      </c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300</v>
      </c>
      <c r="F7" s="69" t="s">
        <v>338</v>
      </c>
      <c r="G7" s="69" t="s">
        <v>339</v>
      </c>
      <c r="H7" s="68" t="s">
        <v>340</v>
      </c>
      <c r="I7" s="69" t="s">
        <v>341</v>
      </c>
      <c r="J7" s="69" t="s">
        <v>674</v>
      </c>
      <c r="K7" s="69" t="s">
        <v>4</v>
      </c>
      <c r="L7" s="69" t="s">
        <v>35</v>
      </c>
      <c r="M7" s="69" t="s">
        <v>115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4369</v>
      </c>
      <c r="F8" s="16">
        <v>4500</v>
      </c>
      <c r="G8" s="16">
        <v>6884</v>
      </c>
      <c r="H8" s="16">
        <v>2726</v>
      </c>
      <c r="I8" s="16">
        <v>475</v>
      </c>
      <c r="J8" s="16">
        <v>460</v>
      </c>
      <c r="K8" s="16">
        <v>1377</v>
      </c>
      <c r="L8" s="16">
        <v>844</v>
      </c>
      <c r="M8" s="16">
        <v>674</v>
      </c>
    </row>
    <row r="9" spans="2:24" ht="15" customHeight="1" x14ac:dyDescent="0.15">
      <c r="B9" s="93"/>
      <c r="C9" s="91"/>
      <c r="D9" s="17">
        <v>100</v>
      </c>
      <c r="E9" s="18">
        <v>27.4</v>
      </c>
      <c r="F9" s="19">
        <v>28.3</v>
      </c>
      <c r="G9" s="19">
        <v>43.2</v>
      </c>
      <c r="H9" s="19">
        <v>17.100000000000001</v>
      </c>
      <c r="I9" s="19">
        <v>3</v>
      </c>
      <c r="J9" s="19">
        <v>2.9</v>
      </c>
      <c r="K9" s="19">
        <v>8.6</v>
      </c>
      <c r="L9" s="19">
        <v>5.3</v>
      </c>
      <c r="M9" s="19">
        <v>4.2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2512</v>
      </c>
      <c r="F10" s="23">
        <v>1005</v>
      </c>
      <c r="G10" s="23">
        <v>1833</v>
      </c>
      <c r="H10" s="23">
        <v>784</v>
      </c>
      <c r="I10" s="23">
        <v>103</v>
      </c>
      <c r="J10" s="23">
        <v>83</v>
      </c>
      <c r="K10" s="23">
        <v>373</v>
      </c>
      <c r="L10" s="23">
        <v>299</v>
      </c>
      <c r="M10" s="23">
        <v>218</v>
      </c>
    </row>
    <row r="11" spans="2:24" ht="15" customHeight="1" x14ac:dyDescent="0.15">
      <c r="B11" s="24"/>
      <c r="C11" s="89"/>
      <c r="D11" s="25">
        <v>100</v>
      </c>
      <c r="E11" s="26">
        <v>50.8</v>
      </c>
      <c r="F11" s="27">
        <v>20.3</v>
      </c>
      <c r="G11" s="27">
        <v>37.1</v>
      </c>
      <c r="H11" s="27">
        <v>15.9</v>
      </c>
      <c r="I11" s="27">
        <v>2.1</v>
      </c>
      <c r="J11" s="27">
        <v>1.7</v>
      </c>
      <c r="K11" s="27">
        <v>7.5</v>
      </c>
      <c r="L11" s="27">
        <v>6</v>
      </c>
      <c r="M11" s="27">
        <v>4.4000000000000004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1827</v>
      </c>
      <c r="F12" s="16">
        <v>3454</v>
      </c>
      <c r="G12" s="16">
        <v>4993</v>
      </c>
      <c r="H12" s="16">
        <v>1921</v>
      </c>
      <c r="I12" s="16">
        <v>369</v>
      </c>
      <c r="J12" s="16">
        <v>375</v>
      </c>
      <c r="K12" s="16">
        <v>994</v>
      </c>
      <c r="L12" s="16">
        <v>540</v>
      </c>
      <c r="M12" s="16">
        <v>443</v>
      </c>
    </row>
    <row r="13" spans="2:24" ht="15" customHeight="1" x14ac:dyDescent="0.15">
      <c r="B13" s="28"/>
      <c r="C13" s="91"/>
      <c r="D13" s="17">
        <v>100</v>
      </c>
      <c r="E13" s="18">
        <v>16.899999999999999</v>
      </c>
      <c r="F13" s="19">
        <v>31.9</v>
      </c>
      <c r="G13" s="19">
        <v>46.1</v>
      </c>
      <c r="H13" s="19">
        <v>17.7</v>
      </c>
      <c r="I13" s="19">
        <v>3.4</v>
      </c>
      <c r="J13" s="19">
        <v>3.5</v>
      </c>
      <c r="K13" s="19">
        <v>9.1999999999999993</v>
      </c>
      <c r="L13" s="19">
        <v>5</v>
      </c>
      <c r="M13" s="19">
        <v>4.0999999999999996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157</v>
      </c>
      <c r="F14" s="23">
        <v>77</v>
      </c>
      <c r="G14" s="23">
        <v>56</v>
      </c>
      <c r="H14" s="23">
        <v>108</v>
      </c>
      <c r="I14" s="23">
        <v>5</v>
      </c>
      <c r="J14" s="23">
        <v>12</v>
      </c>
      <c r="K14" s="23">
        <v>24</v>
      </c>
      <c r="L14" s="23">
        <v>17</v>
      </c>
      <c r="M14" s="23">
        <v>25</v>
      </c>
    </row>
    <row r="15" spans="2:24" ht="15" customHeight="1" x14ac:dyDescent="0.15">
      <c r="B15" s="24"/>
      <c r="C15" s="84"/>
      <c r="D15" s="25">
        <v>100</v>
      </c>
      <c r="E15" s="26">
        <v>44.5</v>
      </c>
      <c r="F15" s="27">
        <v>21.8</v>
      </c>
      <c r="G15" s="27">
        <v>15.9</v>
      </c>
      <c r="H15" s="27">
        <v>30.6</v>
      </c>
      <c r="I15" s="27">
        <v>1.4</v>
      </c>
      <c r="J15" s="27">
        <v>3.4</v>
      </c>
      <c r="K15" s="27">
        <v>6.8</v>
      </c>
      <c r="L15" s="27">
        <v>4.8</v>
      </c>
      <c r="M15" s="27">
        <v>7.1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304</v>
      </c>
      <c r="F16" s="31">
        <v>80</v>
      </c>
      <c r="G16" s="31">
        <v>140</v>
      </c>
      <c r="H16" s="31">
        <v>137</v>
      </c>
      <c r="I16" s="31">
        <v>11</v>
      </c>
      <c r="J16" s="31">
        <v>31</v>
      </c>
      <c r="K16" s="31">
        <v>60</v>
      </c>
      <c r="L16" s="31">
        <v>56</v>
      </c>
      <c r="M16" s="31">
        <v>28</v>
      </c>
    </row>
    <row r="17" spans="2:13" ht="15" customHeight="1" x14ac:dyDescent="0.15">
      <c r="B17" s="24"/>
      <c r="C17" s="84"/>
      <c r="D17" s="25">
        <v>100</v>
      </c>
      <c r="E17" s="26">
        <v>49</v>
      </c>
      <c r="F17" s="27">
        <v>12.9</v>
      </c>
      <c r="G17" s="27">
        <v>22.6</v>
      </c>
      <c r="H17" s="27">
        <v>22.1</v>
      </c>
      <c r="I17" s="27">
        <v>1.8</v>
      </c>
      <c r="J17" s="27">
        <v>5</v>
      </c>
      <c r="K17" s="27">
        <v>9.6999999999999993</v>
      </c>
      <c r="L17" s="27">
        <v>9</v>
      </c>
      <c r="M17" s="27">
        <v>4.5</v>
      </c>
    </row>
    <row r="18" spans="2:13" ht="15" customHeight="1" x14ac:dyDescent="0.15">
      <c r="B18" s="24"/>
      <c r="C18" s="82" t="s">
        <v>411</v>
      </c>
      <c r="D18" s="14">
        <v>922</v>
      </c>
      <c r="E18" s="15">
        <v>454</v>
      </c>
      <c r="F18" s="16">
        <v>158</v>
      </c>
      <c r="G18" s="16">
        <v>228</v>
      </c>
      <c r="H18" s="16">
        <v>180</v>
      </c>
      <c r="I18" s="16">
        <v>18</v>
      </c>
      <c r="J18" s="16">
        <v>42</v>
      </c>
      <c r="K18" s="16">
        <v>72</v>
      </c>
      <c r="L18" s="16">
        <v>76</v>
      </c>
      <c r="M18" s="16">
        <v>45</v>
      </c>
    </row>
    <row r="19" spans="2:13" ht="15" customHeight="1" x14ac:dyDescent="0.15">
      <c r="B19" s="24"/>
      <c r="C19" s="84"/>
      <c r="D19" s="25">
        <v>100</v>
      </c>
      <c r="E19" s="26">
        <v>49.2</v>
      </c>
      <c r="F19" s="27">
        <v>17.100000000000001</v>
      </c>
      <c r="G19" s="27">
        <v>24.7</v>
      </c>
      <c r="H19" s="27">
        <v>19.5</v>
      </c>
      <c r="I19" s="27">
        <v>2</v>
      </c>
      <c r="J19" s="27">
        <v>4.5999999999999996</v>
      </c>
      <c r="K19" s="27">
        <v>7.8</v>
      </c>
      <c r="L19" s="27">
        <v>8.1999999999999993</v>
      </c>
      <c r="M19" s="27">
        <v>4.9000000000000004</v>
      </c>
    </row>
    <row r="20" spans="2:13" ht="15" customHeight="1" x14ac:dyDescent="0.15">
      <c r="B20" s="24"/>
      <c r="C20" s="82" t="s">
        <v>412</v>
      </c>
      <c r="D20" s="14">
        <v>1616</v>
      </c>
      <c r="E20" s="15">
        <v>767</v>
      </c>
      <c r="F20" s="16">
        <v>333</v>
      </c>
      <c r="G20" s="16">
        <v>570</v>
      </c>
      <c r="H20" s="16">
        <v>244</v>
      </c>
      <c r="I20" s="16">
        <v>44</v>
      </c>
      <c r="J20" s="16">
        <v>67</v>
      </c>
      <c r="K20" s="16">
        <v>135</v>
      </c>
      <c r="L20" s="16">
        <v>120</v>
      </c>
      <c r="M20" s="16">
        <v>64</v>
      </c>
    </row>
    <row r="21" spans="2:13" ht="15" customHeight="1" x14ac:dyDescent="0.15">
      <c r="B21" s="24"/>
      <c r="C21" s="84"/>
      <c r="D21" s="25">
        <v>100</v>
      </c>
      <c r="E21" s="26">
        <v>47.5</v>
      </c>
      <c r="F21" s="27">
        <v>20.6</v>
      </c>
      <c r="G21" s="27">
        <v>35.299999999999997</v>
      </c>
      <c r="H21" s="27">
        <v>15.1</v>
      </c>
      <c r="I21" s="27">
        <v>2.7</v>
      </c>
      <c r="J21" s="27">
        <v>4.0999999999999996</v>
      </c>
      <c r="K21" s="27">
        <v>8.4</v>
      </c>
      <c r="L21" s="27">
        <v>7.4</v>
      </c>
      <c r="M21" s="27">
        <v>4</v>
      </c>
    </row>
    <row r="22" spans="2:13" ht="15" customHeight="1" x14ac:dyDescent="0.15">
      <c r="B22" s="24"/>
      <c r="C22" s="82" t="s">
        <v>413</v>
      </c>
      <c r="D22" s="14">
        <v>3140</v>
      </c>
      <c r="E22" s="15">
        <v>1135</v>
      </c>
      <c r="F22" s="16">
        <v>756</v>
      </c>
      <c r="G22" s="16">
        <v>1424</v>
      </c>
      <c r="H22" s="16">
        <v>519</v>
      </c>
      <c r="I22" s="16">
        <v>97</v>
      </c>
      <c r="J22" s="16">
        <v>121</v>
      </c>
      <c r="K22" s="16">
        <v>191</v>
      </c>
      <c r="L22" s="16">
        <v>187</v>
      </c>
      <c r="M22" s="16">
        <v>127</v>
      </c>
    </row>
    <row r="23" spans="2:13" ht="15" customHeight="1" x14ac:dyDescent="0.15">
      <c r="B23" s="24"/>
      <c r="C23" s="84"/>
      <c r="D23" s="25">
        <v>100</v>
      </c>
      <c r="E23" s="26">
        <v>36.1</v>
      </c>
      <c r="F23" s="27">
        <v>24.1</v>
      </c>
      <c r="G23" s="27">
        <v>45.4</v>
      </c>
      <c r="H23" s="27">
        <v>16.5</v>
      </c>
      <c r="I23" s="27">
        <v>3.1</v>
      </c>
      <c r="J23" s="27">
        <v>3.9</v>
      </c>
      <c r="K23" s="27">
        <v>6.1</v>
      </c>
      <c r="L23" s="27">
        <v>6</v>
      </c>
      <c r="M23" s="27">
        <v>4</v>
      </c>
    </row>
    <row r="24" spans="2:13" ht="15" customHeight="1" x14ac:dyDescent="0.15">
      <c r="B24" s="24"/>
      <c r="C24" s="82" t="s">
        <v>414</v>
      </c>
      <c r="D24" s="14">
        <v>4506</v>
      </c>
      <c r="E24" s="15">
        <v>991</v>
      </c>
      <c r="F24" s="16">
        <v>1223</v>
      </c>
      <c r="G24" s="16">
        <v>2297</v>
      </c>
      <c r="H24" s="16">
        <v>765</v>
      </c>
      <c r="I24" s="16">
        <v>162</v>
      </c>
      <c r="J24" s="16">
        <v>104</v>
      </c>
      <c r="K24" s="16">
        <v>372</v>
      </c>
      <c r="L24" s="16">
        <v>225</v>
      </c>
      <c r="M24" s="16">
        <v>170</v>
      </c>
    </row>
    <row r="25" spans="2:13" ht="15" customHeight="1" x14ac:dyDescent="0.15">
      <c r="B25" s="24"/>
      <c r="C25" s="84"/>
      <c r="D25" s="25">
        <v>100</v>
      </c>
      <c r="E25" s="26">
        <v>22</v>
      </c>
      <c r="F25" s="27">
        <v>27.1</v>
      </c>
      <c r="G25" s="27">
        <v>51</v>
      </c>
      <c r="H25" s="27">
        <v>17</v>
      </c>
      <c r="I25" s="27">
        <v>3.6</v>
      </c>
      <c r="J25" s="27">
        <v>2.2999999999999998</v>
      </c>
      <c r="K25" s="27">
        <v>8.3000000000000007</v>
      </c>
      <c r="L25" s="27">
        <v>5</v>
      </c>
      <c r="M25" s="27">
        <v>3.8</v>
      </c>
    </row>
    <row r="26" spans="2:13" ht="15" customHeight="1" x14ac:dyDescent="0.15">
      <c r="B26" s="24"/>
      <c r="C26" s="82" t="s">
        <v>415</v>
      </c>
      <c r="D26" s="14">
        <v>4438</v>
      </c>
      <c r="E26" s="15">
        <v>475</v>
      </c>
      <c r="F26" s="16">
        <v>1785</v>
      </c>
      <c r="G26" s="16">
        <v>2030</v>
      </c>
      <c r="H26" s="16">
        <v>713</v>
      </c>
      <c r="I26" s="16">
        <v>129</v>
      </c>
      <c r="J26" s="16">
        <v>73</v>
      </c>
      <c r="K26" s="16">
        <v>497</v>
      </c>
      <c r="L26" s="16">
        <v>140</v>
      </c>
      <c r="M26" s="16">
        <v>200</v>
      </c>
    </row>
    <row r="27" spans="2:13" ht="15" customHeight="1" x14ac:dyDescent="0.15">
      <c r="B27" s="28"/>
      <c r="C27" s="85"/>
      <c r="D27" s="17">
        <v>100</v>
      </c>
      <c r="E27" s="18">
        <v>10.7</v>
      </c>
      <c r="F27" s="19">
        <v>40.200000000000003</v>
      </c>
      <c r="G27" s="19">
        <v>45.7</v>
      </c>
      <c r="H27" s="19">
        <v>16.100000000000001</v>
      </c>
      <c r="I27" s="19">
        <v>2.9</v>
      </c>
      <c r="J27" s="19">
        <v>1.6</v>
      </c>
      <c r="K27" s="19">
        <v>11.2</v>
      </c>
      <c r="L27" s="19">
        <v>3.2</v>
      </c>
      <c r="M27" s="19">
        <v>4.5</v>
      </c>
    </row>
    <row r="28" spans="2:13" ht="15" customHeight="1" x14ac:dyDescent="0.15">
      <c r="B28" s="20" t="s">
        <v>61</v>
      </c>
      <c r="C28" s="82" t="s">
        <v>62</v>
      </c>
      <c r="D28" s="14">
        <v>5666</v>
      </c>
      <c r="E28" s="15">
        <v>65</v>
      </c>
      <c r="F28" s="16">
        <v>150</v>
      </c>
      <c r="G28" s="16">
        <v>3361</v>
      </c>
      <c r="H28" s="16">
        <v>1239</v>
      </c>
      <c r="I28" s="16">
        <v>297</v>
      </c>
      <c r="J28" s="16">
        <v>284</v>
      </c>
      <c r="K28" s="16">
        <v>635</v>
      </c>
      <c r="L28" s="16">
        <v>652</v>
      </c>
      <c r="M28" s="16">
        <v>178</v>
      </c>
    </row>
    <row r="29" spans="2:13" ht="15" customHeight="1" x14ac:dyDescent="0.15">
      <c r="B29" s="24"/>
      <c r="C29" s="84"/>
      <c r="D29" s="25">
        <v>100</v>
      </c>
      <c r="E29" s="26">
        <v>1.1000000000000001</v>
      </c>
      <c r="F29" s="27">
        <v>2.6</v>
      </c>
      <c r="G29" s="27">
        <v>59.3</v>
      </c>
      <c r="H29" s="27">
        <v>21.9</v>
      </c>
      <c r="I29" s="27">
        <v>5.2</v>
      </c>
      <c r="J29" s="27">
        <v>5</v>
      </c>
      <c r="K29" s="27">
        <v>11.2</v>
      </c>
      <c r="L29" s="27">
        <v>11.5</v>
      </c>
      <c r="M29" s="27">
        <v>3.1</v>
      </c>
    </row>
    <row r="30" spans="2:13" ht="15" customHeight="1" x14ac:dyDescent="0.15">
      <c r="B30" s="24"/>
      <c r="C30" s="82" t="s">
        <v>63</v>
      </c>
      <c r="D30" s="14">
        <v>3924</v>
      </c>
      <c r="E30" s="15">
        <v>3092</v>
      </c>
      <c r="F30" s="16">
        <v>158</v>
      </c>
      <c r="G30" s="16">
        <v>1849</v>
      </c>
      <c r="H30" s="16">
        <v>523</v>
      </c>
      <c r="I30" s="16">
        <v>95</v>
      </c>
      <c r="J30" s="16">
        <v>86</v>
      </c>
      <c r="K30" s="16">
        <v>155</v>
      </c>
      <c r="L30" s="16">
        <v>87</v>
      </c>
      <c r="M30" s="16">
        <v>118</v>
      </c>
    </row>
    <row r="31" spans="2:13" ht="15" customHeight="1" x14ac:dyDescent="0.15">
      <c r="B31" s="24"/>
      <c r="C31" s="84"/>
      <c r="D31" s="25">
        <v>100</v>
      </c>
      <c r="E31" s="26">
        <v>78.8</v>
      </c>
      <c r="F31" s="27">
        <v>4</v>
      </c>
      <c r="G31" s="27">
        <v>47.1</v>
      </c>
      <c r="H31" s="27">
        <v>13.3</v>
      </c>
      <c r="I31" s="27">
        <v>2.4</v>
      </c>
      <c r="J31" s="27">
        <v>2.2000000000000002</v>
      </c>
      <c r="K31" s="27">
        <v>4</v>
      </c>
      <c r="L31" s="27">
        <v>2.2000000000000002</v>
      </c>
      <c r="M31" s="27">
        <v>3</v>
      </c>
    </row>
    <row r="32" spans="2:13" ht="15" customHeight="1" x14ac:dyDescent="0.15">
      <c r="B32" s="24"/>
      <c r="C32" s="83" t="s">
        <v>64</v>
      </c>
      <c r="D32" s="29">
        <v>306</v>
      </c>
      <c r="E32" s="30">
        <v>241</v>
      </c>
      <c r="F32" s="31">
        <v>58</v>
      </c>
      <c r="G32" s="31">
        <v>90</v>
      </c>
      <c r="H32" s="31">
        <v>42</v>
      </c>
      <c r="I32" s="31">
        <v>4</v>
      </c>
      <c r="J32" s="31">
        <v>5</v>
      </c>
      <c r="K32" s="31">
        <v>13</v>
      </c>
      <c r="L32" s="31">
        <v>7</v>
      </c>
      <c r="M32" s="31">
        <v>8</v>
      </c>
    </row>
    <row r="33" spans="2:13" ht="15" customHeight="1" x14ac:dyDescent="0.15">
      <c r="B33" s="24"/>
      <c r="C33" s="84"/>
      <c r="D33" s="25">
        <v>100</v>
      </c>
      <c r="E33" s="26">
        <v>78.8</v>
      </c>
      <c r="F33" s="27">
        <v>19</v>
      </c>
      <c r="G33" s="27">
        <v>29.4</v>
      </c>
      <c r="H33" s="27">
        <v>13.7</v>
      </c>
      <c r="I33" s="27">
        <v>1.3</v>
      </c>
      <c r="J33" s="27">
        <v>1.6</v>
      </c>
      <c r="K33" s="27">
        <v>4.2</v>
      </c>
      <c r="L33" s="27">
        <v>2.2999999999999998</v>
      </c>
      <c r="M33" s="27">
        <v>2.6</v>
      </c>
    </row>
    <row r="34" spans="2:13" ht="15" customHeight="1" x14ac:dyDescent="0.15">
      <c r="B34" s="24"/>
      <c r="C34" s="82" t="s">
        <v>65</v>
      </c>
      <c r="D34" s="14">
        <v>3042</v>
      </c>
      <c r="E34" s="15">
        <v>492</v>
      </c>
      <c r="F34" s="16">
        <v>2665</v>
      </c>
      <c r="G34" s="16">
        <v>834</v>
      </c>
      <c r="H34" s="16">
        <v>365</v>
      </c>
      <c r="I34" s="16">
        <v>41</v>
      </c>
      <c r="J34" s="16">
        <v>36</v>
      </c>
      <c r="K34" s="16">
        <v>111</v>
      </c>
      <c r="L34" s="16">
        <v>28</v>
      </c>
      <c r="M34" s="16">
        <v>52</v>
      </c>
    </row>
    <row r="35" spans="2:13" ht="15" customHeight="1" x14ac:dyDescent="0.15">
      <c r="B35" s="24"/>
      <c r="C35" s="84"/>
      <c r="D35" s="25">
        <v>100</v>
      </c>
      <c r="E35" s="26">
        <v>16.2</v>
      </c>
      <c r="F35" s="27">
        <v>87.6</v>
      </c>
      <c r="G35" s="27">
        <v>27.4</v>
      </c>
      <c r="H35" s="27">
        <v>12</v>
      </c>
      <c r="I35" s="27">
        <v>1.3</v>
      </c>
      <c r="J35" s="27">
        <v>1.2</v>
      </c>
      <c r="K35" s="27">
        <v>3.6</v>
      </c>
      <c r="L35" s="27">
        <v>0.9</v>
      </c>
      <c r="M35" s="27">
        <v>1.7</v>
      </c>
    </row>
    <row r="36" spans="2:13" ht="15" customHeight="1" x14ac:dyDescent="0.15">
      <c r="B36" s="32"/>
      <c r="C36" s="82" t="s">
        <v>408</v>
      </c>
      <c r="D36" s="14">
        <v>2409</v>
      </c>
      <c r="E36" s="15">
        <v>384</v>
      </c>
      <c r="F36" s="16">
        <v>1312</v>
      </c>
      <c r="G36" s="16">
        <v>631</v>
      </c>
      <c r="H36" s="16">
        <v>502</v>
      </c>
      <c r="I36" s="16">
        <v>29</v>
      </c>
      <c r="J36" s="16">
        <v>40</v>
      </c>
      <c r="K36" s="16">
        <v>429</v>
      </c>
      <c r="L36" s="16">
        <v>55</v>
      </c>
      <c r="M36" s="16">
        <v>81</v>
      </c>
    </row>
    <row r="37" spans="2:13" ht="15" customHeight="1" x14ac:dyDescent="0.15">
      <c r="B37" s="33"/>
      <c r="C37" s="82"/>
      <c r="D37" s="34">
        <v>100</v>
      </c>
      <c r="E37" s="35">
        <v>15.9</v>
      </c>
      <c r="F37" s="36">
        <v>54.5</v>
      </c>
      <c r="G37" s="36">
        <v>26.2</v>
      </c>
      <c r="H37" s="36">
        <v>20.8</v>
      </c>
      <c r="I37" s="36">
        <v>1.2</v>
      </c>
      <c r="J37" s="36">
        <v>1.7</v>
      </c>
      <c r="K37" s="36">
        <v>17.8</v>
      </c>
      <c r="L37" s="36">
        <v>2.2999999999999998</v>
      </c>
      <c r="M37" s="36">
        <v>3.4</v>
      </c>
    </row>
    <row r="38" spans="2:13" ht="15" customHeight="1" x14ac:dyDescent="0.15">
      <c r="B38" s="20" t="s">
        <v>66</v>
      </c>
      <c r="C38" s="88" t="s">
        <v>67</v>
      </c>
      <c r="D38" s="21">
        <v>1258</v>
      </c>
      <c r="E38" s="22">
        <v>331</v>
      </c>
      <c r="F38" s="23">
        <v>251</v>
      </c>
      <c r="G38" s="23">
        <v>592</v>
      </c>
      <c r="H38" s="23">
        <v>274</v>
      </c>
      <c r="I38" s="23">
        <v>52</v>
      </c>
      <c r="J38" s="23">
        <v>75</v>
      </c>
      <c r="K38" s="23">
        <v>50</v>
      </c>
      <c r="L38" s="23">
        <v>92</v>
      </c>
      <c r="M38" s="23">
        <v>37</v>
      </c>
    </row>
    <row r="39" spans="2:13" ht="15" customHeight="1" x14ac:dyDescent="0.15">
      <c r="B39" s="24"/>
      <c r="C39" s="89"/>
      <c r="D39" s="25">
        <v>100</v>
      </c>
      <c r="E39" s="26">
        <v>26.3</v>
      </c>
      <c r="F39" s="27">
        <v>20</v>
      </c>
      <c r="G39" s="27">
        <v>47.1</v>
      </c>
      <c r="H39" s="27">
        <v>21.8</v>
      </c>
      <c r="I39" s="27">
        <v>4.0999999999999996</v>
      </c>
      <c r="J39" s="27">
        <v>6</v>
      </c>
      <c r="K39" s="27">
        <v>4</v>
      </c>
      <c r="L39" s="27">
        <v>7.3</v>
      </c>
      <c r="M39" s="27">
        <v>2.9</v>
      </c>
    </row>
    <row r="40" spans="2:13" ht="15" customHeight="1" x14ac:dyDescent="0.15">
      <c r="B40" s="24"/>
      <c r="C40" s="90" t="s">
        <v>68</v>
      </c>
      <c r="D40" s="14">
        <v>1359</v>
      </c>
      <c r="E40" s="15">
        <v>407</v>
      </c>
      <c r="F40" s="16">
        <v>296</v>
      </c>
      <c r="G40" s="16">
        <v>610</v>
      </c>
      <c r="H40" s="16">
        <v>270</v>
      </c>
      <c r="I40" s="16">
        <v>65</v>
      </c>
      <c r="J40" s="16">
        <v>77</v>
      </c>
      <c r="K40" s="16">
        <v>62</v>
      </c>
      <c r="L40" s="16">
        <v>91</v>
      </c>
      <c r="M40" s="16">
        <v>59</v>
      </c>
    </row>
    <row r="41" spans="2:13" ht="15" customHeight="1" x14ac:dyDescent="0.15">
      <c r="B41" s="24"/>
      <c r="C41" s="89"/>
      <c r="D41" s="25">
        <v>100</v>
      </c>
      <c r="E41" s="26">
        <v>29.9</v>
      </c>
      <c r="F41" s="27">
        <v>21.8</v>
      </c>
      <c r="G41" s="27">
        <v>44.9</v>
      </c>
      <c r="H41" s="27">
        <v>19.899999999999999</v>
      </c>
      <c r="I41" s="27">
        <v>4.8</v>
      </c>
      <c r="J41" s="27">
        <v>5.7</v>
      </c>
      <c r="K41" s="27">
        <v>4.5999999999999996</v>
      </c>
      <c r="L41" s="27">
        <v>6.7</v>
      </c>
      <c r="M41" s="27">
        <v>4.3</v>
      </c>
    </row>
    <row r="42" spans="2:13" ht="15" customHeight="1" x14ac:dyDescent="0.15">
      <c r="B42" s="24"/>
      <c r="C42" s="86" t="s">
        <v>69</v>
      </c>
      <c r="D42" s="14">
        <v>12636</v>
      </c>
      <c r="E42" s="15">
        <v>3500</v>
      </c>
      <c r="F42" s="16">
        <v>3827</v>
      </c>
      <c r="G42" s="16">
        <v>5523</v>
      </c>
      <c r="H42" s="16">
        <v>2096</v>
      </c>
      <c r="I42" s="16">
        <v>338</v>
      </c>
      <c r="J42" s="16">
        <v>285</v>
      </c>
      <c r="K42" s="16">
        <v>1237</v>
      </c>
      <c r="L42" s="16">
        <v>629</v>
      </c>
      <c r="M42" s="16">
        <v>324</v>
      </c>
    </row>
    <row r="43" spans="2:13" ht="15" customHeight="1" x14ac:dyDescent="0.15">
      <c r="B43" s="28"/>
      <c r="C43" s="91"/>
      <c r="D43" s="17">
        <v>100</v>
      </c>
      <c r="E43" s="18">
        <v>27.7</v>
      </c>
      <c r="F43" s="19">
        <v>30.3</v>
      </c>
      <c r="G43" s="19">
        <v>43.7</v>
      </c>
      <c r="H43" s="19">
        <v>16.600000000000001</v>
      </c>
      <c r="I43" s="19">
        <v>2.7</v>
      </c>
      <c r="J43" s="19">
        <v>2.2999999999999998</v>
      </c>
      <c r="K43" s="19">
        <v>9.8000000000000007</v>
      </c>
      <c r="L43" s="19">
        <v>5</v>
      </c>
      <c r="M43" s="19">
        <v>2.6</v>
      </c>
    </row>
    <row r="44" spans="2:13" ht="15" customHeight="1" x14ac:dyDescent="0.15">
      <c r="B44" s="20" t="s">
        <v>70</v>
      </c>
      <c r="C44" s="88" t="s">
        <v>532</v>
      </c>
      <c r="D44" s="21">
        <v>567</v>
      </c>
      <c r="E44" s="22">
        <v>132</v>
      </c>
      <c r="F44" s="23">
        <v>166</v>
      </c>
      <c r="G44" s="23">
        <v>244</v>
      </c>
      <c r="H44" s="23">
        <v>124</v>
      </c>
      <c r="I44" s="23">
        <v>17</v>
      </c>
      <c r="J44" s="23">
        <v>17</v>
      </c>
      <c r="K44" s="23">
        <v>59</v>
      </c>
      <c r="L44" s="23">
        <v>26</v>
      </c>
      <c r="M44" s="23">
        <v>11</v>
      </c>
    </row>
    <row r="45" spans="2:13" ht="15" customHeight="1" x14ac:dyDescent="0.15">
      <c r="B45" s="24"/>
      <c r="C45" s="89"/>
      <c r="D45" s="25">
        <v>100</v>
      </c>
      <c r="E45" s="26">
        <v>23.3</v>
      </c>
      <c r="F45" s="27">
        <v>29.3</v>
      </c>
      <c r="G45" s="27">
        <v>43</v>
      </c>
      <c r="H45" s="27">
        <v>21.9</v>
      </c>
      <c r="I45" s="27">
        <v>3</v>
      </c>
      <c r="J45" s="27">
        <v>3</v>
      </c>
      <c r="K45" s="27">
        <v>10.4</v>
      </c>
      <c r="L45" s="27">
        <v>4.5999999999999996</v>
      </c>
      <c r="M45" s="27">
        <v>1.9</v>
      </c>
    </row>
    <row r="46" spans="2:13" ht="15" customHeight="1" x14ac:dyDescent="0.15">
      <c r="B46" s="24"/>
      <c r="C46" s="86" t="s">
        <v>508</v>
      </c>
      <c r="D46" s="14">
        <v>8280</v>
      </c>
      <c r="E46" s="15">
        <v>2097</v>
      </c>
      <c r="F46" s="16">
        <v>2553</v>
      </c>
      <c r="G46" s="16">
        <v>3754</v>
      </c>
      <c r="H46" s="16">
        <v>1455</v>
      </c>
      <c r="I46" s="16">
        <v>254</v>
      </c>
      <c r="J46" s="16">
        <v>217</v>
      </c>
      <c r="K46" s="16">
        <v>763</v>
      </c>
      <c r="L46" s="16">
        <v>364</v>
      </c>
      <c r="M46" s="16">
        <v>159</v>
      </c>
    </row>
    <row r="47" spans="2:13" ht="15" customHeight="1" x14ac:dyDescent="0.15">
      <c r="B47" s="24"/>
      <c r="C47" s="89"/>
      <c r="D47" s="25">
        <v>100</v>
      </c>
      <c r="E47" s="26">
        <v>25.3</v>
      </c>
      <c r="F47" s="27">
        <v>30.8</v>
      </c>
      <c r="G47" s="27">
        <v>45.3</v>
      </c>
      <c r="H47" s="27">
        <v>17.600000000000001</v>
      </c>
      <c r="I47" s="27">
        <v>3.1</v>
      </c>
      <c r="J47" s="27">
        <v>2.6</v>
      </c>
      <c r="K47" s="27">
        <v>9.1999999999999993</v>
      </c>
      <c r="L47" s="27">
        <v>4.4000000000000004</v>
      </c>
      <c r="M47" s="27">
        <v>1.9</v>
      </c>
    </row>
    <row r="48" spans="2:13" ht="15" customHeight="1" x14ac:dyDescent="0.15">
      <c r="B48" s="24"/>
      <c r="C48" s="86" t="s">
        <v>428</v>
      </c>
      <c r="D48" s="14">
        <v>4863</v>
      </c>
      <c r="E48" s="15">
        <v>1439</v>
      </c>
      <c r="F48" s="16">
        <v>1320</v>
      </c>
      <c r="G48" s="16">
        <v>2165</v>
      </c>
      <c r="H48" s="16">
        <v>839</v>
      </c>
      <c r="I48" s="16">
        <v>153</v>
      </c>
      <c r="J48" s="16">
        <v>167</v>
      </c>
      <c r="K48" s="16">
        <v>416</v>
      </c>
      <c r="L48" s="16">
        <v>309</v>
      </c>
      <c r="M48" s="16">
        <v>97</v>
      </c>
    </row>
    <row r="49" spans="2:13" ht="15" customHeight="1" x14ac:dyDescent="0.15">
      <c r="B49" s="24"/>
      <c r="C49" s="89"/>
      <c r="D49" s="25">
        <v>100</v>
      </c>
      <c r="E49" s="26">
        <v>29.6</v>
      </c>
      <c r="F49" s="27">
        <v>27.1</v>
      </c>
      <c r="G49" s="27">
        <v>44.5</v>
      </c>
      <c r="H49" s="27">
        <v>17.3</v>
      </c>
      <c r="I49" s="27">
        <v>3.1</v>
      </c>
      <c r="J49" s="27">
        <v>3.4</v>
      </c>
      <c r="K49" s="27">
        <v>8.6</v>
      </c>
      <c r="L49" s="27">
        <v>6.4</v>
      </c>
      <c r="M49" s="27">
        <v>2</v>
      </c>
    </row>
    <row r="50" spans="2:13" ht="15" customHeight="1" x14ac:dyDescent="0.15">
      <c r="B50" s="24"/>
      <c r="C50" s="86" t="s">
        <v>461</v>
      </c>
      <c r="D50" s="14">
        <v>1583</v>
      </c>
      <c r="E50" s="15">
        <v>596</v>
      </c>
      <c r="F50" s="16">
        <v>392</v>
      </c>
      <c r="G50" s="16">
        <v>607</v>
      </c>
      <c r="H50" s="16">
        <v>249</v>
      </c>
      <c r="I50" s="16">
        <v>37</v>
      </c>
      <c r="J50" s="16">
        <v>43</v>
      </c>
      <c r="K50" s="16">
        <v>113</v>
      </c>
      <c r="L50" s="16">
        <v>127</v>
      </c>
      <c r="M50" s="16">
        <v>68</v>
      </c>
    </row>
    <row r="51" spans="2:13" ht="15" customHeight="1" x14ac:dyDescent="0.15">
      <c r="B51" s="28"/>
      <c r="C51" s="91"/>
      <c r="D51" s="17">
        <v>100</v>
      </c>
      <c r="E51" s="18">
        <v>37.700000000000003</v>
      </c>
      <c r="F51" s="19">
        <v>24.8</v>
      </c>
      <c r="G51" s="19">
        <v>38.299999999999997</v>
      </c>
      <c r="H51" s="19">
        <v>15.7</v>
      </c>
      <c r="I51" s="19">
        <v>2.2999999999999998</v>
      </c>
      <c r="J51" s="19">
        <v>2.7</v>
      </c>
      <c r="K51" s="19">
        <v>7.1</v>
      </c>
      <c r="L51" s="19">
        <v>8</v>
      </c>
      <c r="M51" s="19">
        <v>4.3</v>
      </c>
    </row>
    <row r="52" spans="2:13" ht="15" customHeight="1" x14ac:dyDescent="0.15">
      <c r="B52" s="20" t="s">
        <v>75</v>
      </c>
      <c r="C52" s="87" t="s">
        <v>76</v>
      </c>
      <c r="D52" s="21">
        <v>2981</v>
      </c>
      <c r="E52" s="22">
        <v>838</v>
      </c>
      <c r="F52" s="23">
        <v>807</v>
      </c>
      <c r="G52" s="23">
        <v>1201</v>
      </c>
      <c r="H52" s="23">
        <v>459</v>
      </c>
      <c r="I52" s="23">
        <v>82</v>
      </c>
      <c r="J52" s="23">
        <v>97</v>
      </c>
      <c r="K52" s="23">
        <v>242</v>
      </c>
      <c r="L52" s="23">
        <v>189</v>
      </c>
      <c r="M52" s="23">
        <v>221</v>
      </c>
    </row>
    <row r="53" spans="2:13" ht="15" customHeight="1" x14ac:dyDescent="0.15">
      <c r="B53" s="24"/>
      <c r="C53" s="84"/>
      <c r="D53" s="25">
        <v>100</v>
      </c>
      <c r="E53" s="26">
        <v>28.1</v>
      </c>
      <c r="F53" s="27">
        <v>27.1</v>
      </c>
      <c r="G53" s="27">
        <v>40.299999999999997</v>
      </c>
      <c r="H53" s="27">
        <v>15.4</v>
      </c>
      <c r="I53" s="27">
        <v>2.8</v>
      </c>
      <c r="J53" s="27">
        <v>3.3</v>
      </c>
      <c r="K53" s="27">
        <v>8.1</v>
      </c>
      <c r="L53" s="27">
        <v>6.3</v>
      </c>
      <c r="M53" s="27">
        <v>7.4</v>
      </c>
    </row>
    <row r="54" spans="2:13" ht="15" customHeight="1" x14ac:dyDescent="0.15">
      <c r="B54" s="24"/>
      <c r="C54" s="83" t="s">
        <v>77</v>
      </c>
      <c r="D54" s="29">
        <v>1946</v>
      </c>
      <c r="E54" s="30">
        <v>523</v>
      </c>
      <c r="F54" s="31">
        <v>575</v>
      </c>
      <c r="G54" s="31">
        <v>995</v>
      </c>
      <c r="H54" s="31">
        <v>367</v>
      </c>
      <c r="I54" s="31">
        <v>64</v>
      </c>
      <c r="J54" s="31">
        <v>48</v>
      </c>
      <c r="K54" s="31">
        <v>131</v>
      </c>
      <c r="L54" s="31">
        <v>82</v>
      </c>
      <c r="M54" s="31">
        <v>26</v>
      </c>
    </row>
    <row r="55" spans="2:13" ht="15" customHeight="1" x14ac:dyDescent="0.15">
      <c r="B55" s="24"/>
      <c r="C55" s="84"/>
      <c r="D55" s="25">
        <v>100</v>
      </c>
      <c r="E55" s="26">
        <v>26.9</v>
      </c>
      <c r="F55" s="27">
        <v>29.5</v>
      </c>
      <c r="G55" s="27">
        <v>51.1</v>
      </c>
      <c r="H55" s="27">
        <v>18.899999999999999</v>
      </c>
      <c r="I55" s="27">
        <v>3.3</v>
      </c>
      <c r="J55" s="27">
        <v>2.5</v>
      </c>
      <c r="K55" s="27">
        <v>6.7</v>
      </c>
      <c r="L55" s="27">
        <v>4.2</v>
      </c>
      <c r="M55" s="27">
        <v>1.3</v>
      </c>
    </row>
    <row r="56" spans="2:13" ht="15" customHeight="1" x14ac:dyDescent="0.15">
      <c r="B56" s="24"/>
      <c r="C56" s="82" t="s">
        <v>78</v>
      </c>
      <c r="D56" s="14">
        <v>854</v>
      </c>
      <c r="E56" s="15">
        <v>248</v>
      </c>
      <c r="F56" s="16">
        <v>261</v>
      </c>
      <c r="G56" s="16">
        <v>381</v>
      </c>
      <c r="H56" s="16">
        <v>141</v>
      </c>
      <c r="I56" s="16">
        <v>21</v>
      </c>
      <c r="J56" s="16">
        <v>20</v>
      </c>
      <c r="K56" s="16">
        <v>55</v>
      </c>
      <c r="L56" s="16">
        <v>44</v>
      </c>
      <c r="M56" s="16">
        <v>29</v>
      </c>
    </row>
    <row r="57" spans="2:13" ht="15" customHeight="1" x14ac:dyDescent="0.15">
      <c r="B57" s="24"/>
      <c r="C57" s="84"/>
      <c r="D57" s="25">
        <v>100</v>
      </c>
      <c r="E57" s="26">
        <v>29</v>
      </c>
      <c r="F57" s="27">
        <v>30.6</v>
      </c>
      <c r="G57" s="27">
        <v>44.6</v>
      </c>
      <c r="H57" s="27">
        <v>16.5</v>
      </c>
      <c r="I57" s="27">
        <v>2.5</v>
      </c>
      <c r="J57" s="27">
        <v>2.2999999999999998</v>
      </c>
      <c r="K57" s="27">
        <v>6.4</v>
      </c>
      <c r="L57" s="27">
        <v>5.2</v>
      </c>
      <c r="M57" s="27">
        <v>3.4</v>
      </c>
    </row>
    <row r="58" spans="2:13" ht="15" customHeight="1" x14ac:dyDescent="0.15">
      <c r="B58" s="24"/>
      <c r="C58" s="82" t="s">
        <v>79</v>
      </c>
      <c r="D58" s="14">
        <v>1311</v>
      </c>
      <c r="E58" s="15">
        <v>380</v>
      </c>
      <c r="F58" s="16">
        <v>371</v>
      </c>
      <c r="G58" s="16">
        <v>568</v>
      </c>
      <c r="H58" s="16">
        <v>249</v>
      </c>
      <c r="I58" s="16">
        <v>49</v>
      </c>
      <c r="J58" s="16">
        <v>44</v>
      </c>
      <c r="K58" s="16">
        <v>81</v>
      </c>
      <c r="L58" s="16">
        <v>65</v>
      </c>
      <c r="M58" s="16">
        <v>47</v>
      </c>
    </row>
    <row r="59" spans="2:13" ht="15" customHeight="1" x14ac:dyDescent="0.15">
      <c r="B59" s="24"/>
      <c r="C59" s="84"/>
      <c r="D59" s="25">
        <v>100</v>
      </c>
      <c r="E59" s="26">
        <v>29</v>
      </c>
      <c r="F59" s="27">
        <v>28.3</v>
      </c>
      <c r="G59" s="27">
        <v>43.3</v>
      </c>
      <c r="H59" s="27">
        <v>19</v>
      </c>
      <c r="I59" s="27">
        <v>3.7</v>
      </c>
      <c r="J59" s="27">
        <v>3.4</v>
      </c>
      <c r="K59" s="27">
        <v>6.2</v>
      </c>
      <c r="L59" s="27">
        <v>5</v>
      </c>
      <c r="M59" s="27">
        <v>3.6</v>
      </c>
    </row>
    <row r="60" spans="2:13" ht="15" customHeight="1" x14ac:dyDescent="0.15">
      <c r="B60" s="24"/>
      <c r="C60" s="82" t="s">
        <v>80</v>
      </c>
      <c r="D60" s="14">
        <v>1783</v>
      </c>
      <c r="E60" s="15">
        <v>589</v>
      </c>
      <c r="F60" s="16">
        <v>430</v>
      </c>
      <c r="G60" s="16">
        <v>724</v>
      </c>
      <c r="H60" s="16">
        <v>273</v>
      </c>
      <c r="I60" s="16">
        <v>53</v>
      </c>
      <c r="J60" s="16">
        <v>75</v>
      </c>
      <c r="K60" s="16">
        <v>229</v>
      </c>
      <c r="L60" s="16">
        <v>8</v>
      </c>
      <c r="M60" s="16">
        <v>137</v>
      </c>
    </row>
    <row r="61" spans="2:13" ht="15" customHeight="1" x14ac:dyDescent="0.15">
      <c r="B61" s="24"/>
      <c r="C61" s="84"/>
      <c r="D61" s="25">
        <v>100</v>
      </c>
      <c r="E61" s="26">
        <v>33</v>
      </c>
      <c r="F61" s="27">
        <v>24.1</v>
      </c>
      <c r="G61" s="27">
        <v>40.6</v>
      </c>
      <c r="H61" s="27">
        <v>15.3</v>
      </c>
      <c r="I61" s="27">
        <v>3</v>
      </c>
      <c r="J61" s="27">
        <v>4.2</v>
      </c>
      <c r="K61" s="27">
        <v>12.8</v>
      </c>
      <c r="L61" s="27">
        <v>0.4</v>
      </c>
      <c r="M61" s="27">
        <v>7.7</v>
      </c>
    </row>
    <row r="62" spans="2:13" ht="15" customHeight="1" x14ac:dyDescent="0.15">
      <c r="B62" s="24"/>
      <c r="C62" s="82" t="s">
        <v>81</v>
      </c>
      <c r="D62" s="14">
        <v>1234</v>
      </c>
      <c r="E62" s="15">
        <v>358</v>
      </c>
      <c r="F62" s="16">
        <v>331</v>
      </c>
      <c r="G62" s="16">
        <v>586</v>
      </c>
      <c r="H62" s="16">
        <v>160</v>
      </c>
      <c r="I62" s="16">
        <v>30</v>
      </c>
      <c r="J62" s="16">
        <v>22</v>
      </c>
      <c r="K62" s="16">
        <v>105</v>
      </c>
      <c r="L62" s="16">
        <v>65</v>
      </c>
      <c r="M62" s="16">
        <v>22</v>
      </c>
    </row>
    <row r="63" spans="2:13" ht="15" customHeight="1" x14ac:dyDescent="0.15">
      <c r="B63" s="24"/>
      <c r="C63" s="84"/>
      <c r="D63" s="25">
        <v>100</v>
      </c>
      <c r="E63" s="26">
        <v>29</v>
      </c>
      <c r="F63" s="27">
        <v>26.8</v>
      </c>
      <c r="G63" s="27">
        <v>47.5</v>
      </c>
      <c r="H63" s="27">
        <v>13</v>
      </c>
      <c r="I63" s="27">
        <v>2.4</v>
      </c>
      <c r="J63" s="27">
        <v>1.8</v>
      </c>
      <c r="K63" s="27">
        <v>8.5</v>
      </c>
      <c r="L63" s="27">
        <v>5.3</v>
      </c>
      <c r="M63" s="27">
        <v>1.8</v>
      </c>
    </row>
    <row r="64" spans="2:13" ht="15" customHeight="1" x14ac:dyDescent="0.15">
      <c r="B64" s="24"/>
      <c r="C64" s="82" t="s">
        <v>82</v>
      </c>
      <c r="D64" s="14">
        <v>2253</v>
      </c>
      <c r="E64" s="15">
        <v>587</v>
      </c>
      <c r="F64" s="16">
        <v>572</v>
      </c>
      <c r="G64" s="16">
        <v>1035</v>
      </c>
      <c r="H64" s="16">
        <v>380</v>
      </c>
      <c r="I64" s="16">
        <v>62</v>
      </c>
      <c r="J64" s="16">
        <v>60</v>
      </c>
      <c r="K64" s="16">
        <v>198</v>
      </c>
      <c r="L64" s="16">
        <v>125</v>
      </c>
      <c r="M64" s="16">
        <v>96</v>
      </c>
    </row>
    <row r="65" spans="2:13" ht="15" customHeight="1" x14ac:dyDescent="0.15">
      <c r="B65" s="24"/>
      <c r="C65" s="84"/>
      <c r="D65" s="25">
        <v>100</v>
      </c>
      <c r="E65" s="26">
        <v>26.1</v>
      </c>
      <c r="F65" s="27">
        <v>25.4</v>
      </c>
      <c r="G65" s="27">
        <v>45.9</v>
      </c>
      <c r="H65" s="27">
        <v>16.899999999999999</v>
      </c>
      <c r="I65" s="27">
        <v>2.8</v>
      </c>
      <c r="J65" s="27">
        <v>2.7</v>
      </c>
      <c r="K65" s="27">
        <v>8.8000000000000007</v>
      </c>
      <c r="L65" s="27">
        <v>5.5</v>
      </c>
      <c r="M65" s="27">
        <v>4.3</v>
      </c>
    </row>
    <row r="66" spans="2:13" ht="15" customHeight="1" x14ac:dyDescent="0.15">
      <c r="B66" s="24"/>
      <c r="C66" s="82" t="s">
        <v>83</v>
      </c>
      <c r="D66" s="14">
        <v>1209</v>
      </c>
      <c r="E66" s="15">
        <v>301</v>
      </c>
      <c r="F66" s="16">
        <v>378</v>
      </c>
      <c r="G66" s="16">
        <v>513</v>
      </c>
      <c r="H66" s="16">
        <v>232</v>
      </c>
      <c r="I66" s="16">
        <v>39</v>
      </c>
      <c r="J66" s="16">
        <v>29</v>
      </c>
      <c r="K66" s="16">
        <v>76</v>
      </c>
      <c r="L66" s="16">
        <v>71</v>
      </c>
      <c r="M66" s="16">
        <v>36</v>
      </c>
    </row>
    <row r="67" spans="2:13" ht="15" customHeight="1" x14ac:dyDescent="0.15">
      <c r="B67" s="24"/>
      <c r="C67" s="84"/>
      <c r="D67" s="25">
        <v>100</v>
      </c>
      <c r="E67" s="26">
        <v>24.9</v>
      </c>
      <c r="F67" s="27">
        <v>31.3</v>
      </c>
      <c r="G67" s="27">
        <v>42.4</v>
      </c>
      <c r="H67" s="27">
        <v>19.2</v>
      </c>
      <c r="I67" s="27">
        <v>3.2</v>
      </c>
      <c r="J67" s="27">
        <v>2.4</v>
      </c>
      <c r="K67" s="27">
        <v>6.3</v>
      </c>
      <c r="L67" s="27">
        <v>5.9</v>
      </c>
      <c r="M67" s="27">
        <v>3</v>
      </c>
    </row>
    <row r="68" spans="2:13" ht="15" customHeight="1" x14ac:dyDescent="0.15">
      <c r="B68" s="24"/>
      <c r="C68" s="82" t="s">
        <v>84</v>
      </c>
      <c r="D68" s="14">
        <v>2351</v>
      </c>
      <c r="E68" s="15">
        <v>545</v>
      </c>
      <c r="F68" s="16">
        <v>775</v>
      </c>
      <c r="G68" s="16">
        <v>881</v>
      </c>
      <c r="H68" s="16">
        <v>465</v>
      </c>
      <c r="I68" s="16">
        <v>75</v>
      </c>
      <c r="J68" s="16">
        <v>65</v>
      </c>
      <c r="K68" s="16">
        <v>260</v>
      </c>
      <c r="L68" s="16">
        <v>195</v>
      </c>
      <c r="M68" s="16">
        <v>60</v>
      </c>
    </row>
    <row r="69" spans="2:13" ht="15" customHeight="1" x14ac:dyDescent="0.15">
      <c r="B69" s="28"/>
      <c r="C69" s="85"/>
      <c r="D69" s="17">
        <v>100</v>
      </c>
      <c r="E69" s="18">
        <v>23.2</v>
      </c>
      <c r="F69" s="19">
        <v>33</v>
      </c>
      <c r="G69" s="19">
        <v>37.5</v>
      </c>
      <c r="H69" s="19">
        <v>19.8</v>
      </c>
      <c r="I69" s="19">
        <v>3.2</v>
      </c>
      <c r="J69" s="19">
        <v>2.8</v>
      </c>
      <c r="K69" s="19">
        <v>11.1</v>
      </c>
      <c r="L69" s="19">
        <v>8.3000000000000007</v>
      </c>
      <c r="M69" s="19">
        <v>2.6</v>
      </c>
    </row>
    <row r="70" spans="2:13" ht="15" customHeight="1" x14ac:dyDescent="0.15">
      <c r="B70" s="20" t="s">
        <v>85</v>
      </c>
      <c r="C70" s="88" t="s">
        <v>86</v>
      </c>
      <c r="D70" s="21">
        <v>2750</v>
      </c>
      <c r="E70" s="22">
        <v>621</v>
      </c>
      <c r="F70" s="23">
        <v>555</v>
      </c>
      <c r="G70" s="23">
        <v>1334</v>
      </c>
      <c r="H70" s="23">
        <v>602</v>
      </c>
      <c r="I70" s="23">
        <v>110</v>
      </c>
      <c r="J70" s="23">
        <v>160</v>
      </c>
      <c r="K70" s="23">
        <v>152</v>
      </c>
      <c r="L70" s="23">
        <v>219</v>
      </c>
      <c r="M70" s="23">
        <v>93</v>
      </c>
    </row>
    <row r="71" spans="2:13" ht="15" customHeight="1" x14ac:dyDescent="0.15">
      <c r="B71" s="24"/>
      <c r="C71" s="89"/>
      <c r="D71" s="25">
        <v>100</v>
      </c>
      <c r="E71" s="26">
        <v>22.6</v>
      </c>
      <c r="F71" s="27">
        <v>20.2</v>
      </c>
      <c r="G71" s="27">
        <v>48.5</v>
      </c>
      <c r="H71" s="27">
        <v>21.9</v>
      </c>
      <c r="I71" s="27">
        <v>4</v>
      </c>
      <c r="J71" s="27">
        <v>5.8</v>
      </c>
      <c r="K71" s="27">
        <v>5.5</v>
      </c>
      <c r="L71" s="27">
        <v>8</v>
      </c>
      <c r="M71" s="27">
        <v>3.4</v>
      </c>
    </row>
    <row r="72" spans="2:13" ht="15" customHeight="1" x14ac:dyDescent="0.15">
      <c r="B72" s="24"/>
      <c r="C72" s="86" t="s">
        <v>87</v>
      </c>
      <c r="D72" s="14">
        <v>3000</v>
      </c>
      <c r="E72" s="15">
        <v>683</v>
      </c>
      <c r="F72" s="16">
        <v>681</v>
      </c>
      <c r="G72" s="16">
        <v>1482</v>
      </c>
      <c r="H72" s="16">
        <v>626</v>
      </c>
      <c r="I72" s="16">
        <v>140</v>
      </c>
      <c r="J72" s="16">
        <v>150</v>
      </c>
      <c r="K72" s="16">
        <v>159</v>
      </c>
      <c r="L72" s="16">
        <v>226</v>
      </c>
      <c r="M72" s="16">
        <v>89</v>
      </c>
    </row>
    <row r="73" spans="2:13" ht="15" customHeight="1" x14ac:dyDescent="0.15">
      <c r="B73" s="24"/>
      <c r="C73" s="89"/>
      <c r="D73" s="25">
        <v>100</v>
      </c>
      <c r="E73" s="26">
        <v>22.8</v>
      </c>
      <c r="F73" s="27">
        <v>22.7</v>
      </c>
      <c r="G73" s="27">
        <v>49.4</v>
      </c>
      <c r="H73" s="27">
        <v>20.9</v>
      </c>
      <c r="I73" s="27">
        <v>4.7</v>
      </c>
      <c r="J73" s="27">
        <v>5</v>
      </c>
      <c r="K73" s="27">
        <v>5.3</v>
      </c>
      <c r="L73" s="27">
        <v>7.5</v>
      </c>
      <c r="M73" s="27">
        <v>3</v>
      </c>
    </row>
    <row r="74" spans="2:13" ht="15" customHeight="1" x14ac:dyDescent="0.15">
      <c r="B74" s="24"/>
      <c r="C74" s="86" t="s">
        <v>88</v>
      </c>
      <c r="D74" s="14">
        <v>3841</v>
      </c>
      <c r="E74" s="15">
        <v>1074</v>
      </c>
      <c r="F74" s="16">
        <v>1149</v>
      </c>
      <c r="G74" s="16">
        <v>1716</v>
      </c>
      <c r="H74" s="16">
        <v>609</v>
      </c>
      <c r="I74" s="16">
        <v>116</v>
      </c>
      <c r="J74" s="16">
        <v>67</v>
      </c>
      <c r="K74" s="16">
        <v>305</v>
      </c>
      <c r="L74" s="16">
        <v>178</v>
      </c>
      <c r="M74" s="16">
        <v>120</v>
      </c>
    </row>
    <row r="75" spans="2:13" ht="15" customHeight="1" x14ac:dyDescent="0.15">
      <c r="B75" s="24"/>
      <c r="C75" s="89"/>
      <c r="D75" s="25">
        <v>100</v>
      </c>
      <c r="E75" s="26">
        <v>28</v>
      </c>
      <c r="F75" s="27">
        <v>29.9</v>
      </c>
      <c r="G75" s="27">
        <v>44.7</v>
      </c>
      <c r="H75" s="27">
        <v>15.9</v>
      </c>
      <c r="I75" s="27">
        <v>3</v>
      </c>
      <c r="J75" s="27">
        <v>1.7</v>
      </c>
      <c r="K75" s="27">
        <v>7.9</v>
      </c>
      <c r="L75" s="27">
        <v>4.5999999999999996</v>
      </c>
      <c r="M75" s="27">
        <v>3.1</v>
      </c>
    </row>
    <row r="76" spans="2:13" ht="15" customHeight="1" x14ac:dyDescent="0.15">
      <c r="B76" s="24"/>
      <c r="C76" s="86" t="s">
        <v>89</v>
      </c>
      <c r="D76" s="14">
        <v>2817</v>
      </c>
      <c r="E76" s="15">
        <v>863</v>
      </c>
      <c r="F76" s="16">
        <v>946</v>
      </c>
      <c r="G76" s="16">
        <v>1168</v>
      </c>
      <c r="H76" s="16">
        <v>446</v>
      </c>
      <c r="I76" s="16">
        <v>59</v>
      </c>
      <c r="J76" s="16">
        <v>45</v>
      </c>
      <c r="K76" s="16">
        <v>275</v>
      </c>
      <c r="L76" s="16">
        <v>107</v>
      </c>
      <c r="M76" s="16">
        <v>86</v>
      </c>
    </row>
    <row r="77" spans="2:13" ht="15" customHeight="1" x14ac:dyDescent="0.15">
      <c r="B77" s="24"/>
      <c r="C77" s="89"/>
      <c r="D77" s="25">
        <v>100</v>
      </c>
      <c r="E77" s="26">
        <v>30.6</v>
      </c>
      <c r="F77" s="27">
        <v>33.6</v>
      </c>
      <c r="G77" s="27">
        <v>41.5</v>
      </c>
      <c r="H77" s="27">
        <v>15.8</v>
      </c>
      <c r="I77" s="27">
        <v>2.1</v>
      </c>
      <c r="J77" s="27">
        <v>1.6</v>
      </c>
      <c r="K77" s="27">
        <v>9.8000000000000007</v>
      </c>
      <c r="L77" s="27">
        <v>3.8</v>
      </c>
      <c r="M77" s="27">
        <v>3.1</v>
      </c>
    </row>
    <row r="78" spans="2:13" ht="15" customHeight="1" x14ac:dyDescent="0.15">
      <c r="B78" s="24"/>
      <c r="C78" s="86" t="s">
        <v>90</v>
      </c>
      <c r="D78" s="14">
        <v>1623</v>
      </c>
      <c r="E78" s="15">
        <v>553</v>
      </c>
      <c r="F78" s="16">
        <v>561</v>
      </c>
      <c r="G78" s="16">
        <v>583</v>
      </c>
      <c r="H78" s="16">
        <v>215</v>
      </c>
      <c r="I78" s="16">
        <v>24</v>
      </c>
      <c r="J78" s="16">
        <v>17</v>
      </c>
      <c r="K78" s="16">
        <v>205</v>
      </c>
      <c r="L78" s="16">
        <v>51</v>
      </c>
      <c r="M78" s="16">
        <v>91</v>
      </c>
    </row>
    <row r="79" spans="2:13" ht="15" customHeight="1" x14ac:dyDescent="0.15">
      <c r="B79" s="24"/>
      <c r="C79" s="89"/>
      <c r="D79" s="25">
        <v>100</v>
      </c>
      <c r="E79" s="26">
        <v>34.1</v>
      </c>
      <c r="F79" s="27">
        <v>34.6</v>
      </c>
      <c r="G79" s="27">
        <v>35.9</v>
      </c>
      <c r="H79" s="27">
        <v>13.2</v>
      </c>
      <c r="I79" s="27">
        <v>1.5</v>
      </c>
      <c r="J79" s="27">
        <v>1</v>
      </c>
      <c r="K79" s="27">
        <v>12.6</v>
      </c>
      <c r="L79" s="27">
        <v>3.1</v>
      </c>
      <c r="M79" s="27">
        <v>5.6</v>
      </c>
    </row>
    <row r="80" spans="2:13" ht="15" customHeight="1" x14ac:dyDescent="0.15">
      <c r="B80" s="24"/>
      <c r="C80" s="86" t="s">
        <v>91</v>
      </c>
      <c r="D80" s="14">
        <v>1008</v>
      </c>
      <c r="E80" s="15">
        <v>317</v>
      </c>
      <c r="F80" s="16">
        <v>338</v>
      </c>
      <c r="G80" s="16">
        <v>326</v>
      </c>
      <c r="H80" s="16">
        <v>109</v>
      </c>
      <c r="I80" s="16">
        <v>15</v>
      </c>
      <c r="J80" s="16">
        <v>3</v>
      </c>
      <c r="K80" s="16">
        <v>166</v>
      </c>
      <c r="L80" s="16">
        <v>24</v>
      </c>
      <c r="M80" s="16">
        <v>90</v>
      </c>
    </row>
    <row r="81" spans="2:13" ht="15" customHeight="1" x14ac:dyDescent="0.15">
      <c r="B81" s="24"/>
      <c r="C81" s="89"/>
      <c r="D81" s="25">
        <v>100</v>
      </c>
      <c r="E81" s="26">
        <v>31.4</v>
      </c>
      <c r="F81" s="27">
        <v>33.5</v>
      </c>
      <c r="G81" s="27">
        <v>32.299999999999997</v>
      </c>
      <c r="H81" s="27">
        <v>10.8</v>
      </c>
      <c r="I81" s="27">
        <v>1.5</v>
      </c>
      <c r="J81" s="27">
        <v>0.3</v>
      </c>
      <c r="K81" s="27">
        <v>16.5</v>
      </c>
      <c r="L81" s="27">
        <v>2.4</v>
      </c>
      <c r="M81" s="27">
        <v>8.9</v>
      </c>
    </row>
    <row r="82" spans="2:13" ht="15" customHeight="1" x14ac:dyDescent="0.15">
      <c r="B82" s="24"/>
      <c r="C82" s="86" t="s">
        <v>92</v>
      </c>
      <c r="D82" s="14">
        <v>602</v>
      </c>
      <c r="E82" s="15">
        <v>187</v>
      </c>
      <c r="F82" s="16">
        <v>197</v>
      </c>
      <c r="G82" s="16">
        <v>169</v>
      </c>
      <c r="H82" s="16">
        <v>65</v>
      </c>
      <c r="I82" s="16">
        <v>3</v>
      </c>
      <c r="J82" s="16">
        <v>9</v>
      </c>
      <c r="K82" s="16">
        <v>93</v>
      </c>
      <c r="L82" s="16">
        <v>20</v>
      </c>
      <c r="M82" s="16">
        <v>83</v>
      </c>
    </row>
    <row r="83" spans="2:13" ht="15" customHeight="1" x14ac:dyDescent="0.15">
      <c r="B83" s="24"/>
      <c r="C83" s="86"/>
      <c r="D83" s="34">
        <v>100</v>
      </c>
      <c r="E83" s="35">
        <v>31.1</v>
      </c>
      <c r="F83" s="36">
        <v>32.700000000000003</v>
      </c>
      <c r="G83" s="36">
        <v>28.1</v>
      </c>
      <c r="H83" s="36">
        <v>10.8</v>
      </c>
      <c r="I83" s="36">
        <v>0.5</v>
      </c>
      <c r="J83" s="36">
        <v>1.5</v>
      </c>
      <c r="K83" s="36">
        <v>15.4</v>
      </c>
      <c r="L83" s="36">
        <v>3.3</v>
      </c>
      <c r="M83" s="36">
        <v>13.8</v>
      </c>
    </row>
    <row r="84" spans="2:13" ht="15" customHeight="1" x14ac:dyDescent="0.15">
      <c r="B84" s="20" t="s">
        <v>93</v>
      </c>
      <c r="C84" s="87" t="s">
        <v>94</v>
      </c>
      <c r="D84" s="21">
        <v>3427</v>
      </c>
      <c r="E84" s="22">
        <v>1050</v>
      </c>
      <c r="F84" s="23">
        <v>770</v>
      </c>
      <c r="G84" s="23">
        <v>1547</v>
      </c>
      <c r="H84" s="23">
        <v>709</v>
      </c>
      <c r="I84" s="23">
        <v>136</v>
      </c>
      <c r="J84" s="23">
        <v>182</v>
      </c>
      <c r="K84" s="23">
        <v>197</v>
      </c>
      <c r="L84" s="23">
        <v>236</v>
      </c>
      <c r="M84" s="23">
        <v>90</v>
      </c>
    </row>
    <row r="85" spans="2:13" ht="15" customHeight="1" x14ac:dyDescent="0.15">
      <c r="B85" s="24" t="s">
        <v>485</v>
      </c>
      <c r="C85" s="84"/>
      <c r="D85" s="25">
        <v>100</v>
      </c>
      <c r="E85" s="26">
        <v>30.6</v>
      </c>
      <c r="F85" s="27">
        <v>22.5</v>
      </c>
      <c r="G85" s="27">
        <v>45.1</v>
      </c>
      <c r="H85" s="27">
        <v>20.7</v>
      </c>
      <c r="I85" s="27">
        <v>4</v>
      </c>
      <c r="J85" s="27">
        <v>5.3</v>
      </c>
      <c r="K85" s="27">
        <v>5.7</v>
      </c>
      <c r="L85" s="27">
        <v>6.9</v>
      </c>
      <c r="M85" s="27">
        <v>2.6</v>
      </c>
    </row>
    <row r="86" spans="2:13" ht="15" customHeight="1" x14ac:dyDescent="0.15">
      <c r="B86" s="24" t="s">
        <v>512</v>
      </c>
      <c r="C86" s="82" t="s">
        <v>432</v>
      </c>
      <c r="D86" s="14">
        <v>3344</v>
      </c>
      <c r="E86" s="15">
        <v>866</v>
      </c>
      <c r="F86" s="16">
        <v>868</v>
      </c>
      <c r="G86" s="16">
        <v>1650</v>
      </c>
      <c r="H86" s="16">
        <v>657</v>
      </c>
      <c r="I86" s="16">
        <v>125</v>
      </c>
      <c r="J86" s="16">
        <v>102</v>
      </c>
      <c r="K86" s="16">
        <v>219</v>
      </c>
      <c r="L86" s="16">
        <v>179</v>
      </c>
      <c r="M86" s="16">
        <v>86</v>
      </c>
    </row>
    <row r="87" spans="2:13" ht="15" customHeight="1" x14ac:dyDescent="0.15">
      <c r="B87" s="24"/>
      <c r="C87" s="84"/>
      <c r="D87" s="25">
        <v>100</v>
      </c>
      <c r="E87" s="26">
        <v>25.9</v>
      </c>
      <c r="F87" s="27">
        <v>26</v>
      </c>
      <c r="G87" s="27">
        <v>49.3</v>
      </c>
      <c r="H87" s="27">
        <v>19.600000000000001</v>
      </c>
      <c r="I87" s="27">
        <v>3.7</v>
      </c>
      <c r="J87" s="27">
        <v>3.1</v>
      </c>
      <c r="K87" s="27">
        <v>6.5</v>
      </c>
      <c r="L87" s="27">
        <v>5.4</v>
      </c>
      <c r="M87" s="27">
        <v>2.6</v>
      </c>
    </row>
    <row r="88" spans="2:13" ht="15" customHeight="1" x14ac:dyDescent="0.15">
      <c r="B88" s="24"/>
      <c r="C88" s="83" t="s">
        <v>487</v>
      </c>
      <c r="D88" s="29">
        <v>2063</v>
      </c>
      <c r="E88" s="30">
        <v>507</v>
      </c>
      <c r="F88" s="31">
        <v>673</v>
      </c>
      <c r="G88" s="31">
        <v>936</v>
      </c>
      <c r="H88" s="31">
        <v>348</v>
      </c>
      <c r="I88" s="31">
        <v>68</v>
      </c>
      <c r="J88" s="31">
        <v>50</v>
      </c>
      <c r="K88" s="31">
        <v>161</v>
      </c>
      <c r="L88" s="31">
        <v>103</v>
      </c>
      <c r="M88" s="31">
        <v>59</v>
      </c>
    </row>
    <row r="89" spans="2:13" ht="15" customHeight="1" x14ac:dyDescent="0.15">
      <c r="B89" s="24"/>
      <c r="C89" s="84"/>
      <c r="D89" s="25">
        <v>100</v>
      </c>
      <c r="E89" s="26">
        <v>24.6</v>
      </c>
      <c r="F89" s="27">
        <v>32.6</v>
      </c>
      <c r="G89" s="27">
        <v>45.4</v>
      </c>
      <c r="H89" s="27">
        <v>16.899999999999999</v>
      </c>
      <c r="I89" s="27">
        <v>3.3</v>
      </c>
      <c r="J89" s="27">
        <v>2.4</v>
      </c>
      <c r="K89" s="27">
        <v>7.8</v>
      </c>
      <c r="L89" s="27">
        <v>5</v>
      </c>
      <c r="M89" s="27">
        <v>2.9</v>
      </c>
    </row>
    <row r="90" spans="2:13" ht="15" customHeight="1" x14ac:dyDescent="0.15">
      <c r="B90" s="24"/>
      <c r="C90" s="82" t="s">
        <v>489</v>
      </c>
      <c r="D90" s="14">
        <v>3201</v>
      </c>
      <c r="E90" s="15">
        <v>870</v>
      </c>
      <c r="F90" s="16">
        <v>1088</v>
      </c>
      <c r="G90" s="16">
        <v>1350</v>
      </c>
      <c r="H90" s="16">
        <v>488</v>
      </c>
      <c r="I90" s="16">
        <v>77</v>
      </c>
      <c r="J90" s="16">
        <v>41</v>
      </c>
      <c r="K90" s="16">
        <v>319</v>
      </c>
      <c r="L90" s="16">
        <v>125</v>
      </c>
      <c r="M90" s="16">
        <v>99</v>
      </c>
    </row>
    <row r="91" spans="2:13" ht="15" customHeight="1" x14ac:dyDescent="0.15">
      <c r="B91" s="24"/>
      <c r="C91" s="84"/>
      <c r="D91" s="25">
        <v>100</v>
      </c>
      <c r="E91" s="26">
        <v>27.2</v>
      </c>
      <c r="F91" s="27">
        <v>34</v>
      </c>
      <c r="G91" s="27">
        <v>42.2</v>
      </c>
      <c r="H91" s="27">
        <v>15.2</v>
      </c>
      <c r="I91" s="27">
        <v>2.4</v>
      </c>
      <c r="J91" s="27">
        <v>1.3</v>
      </c>
      <c r="K91" s="27">
        <v>10</v>
      </c>
      <c r="L91" s="27">
        <v>3.9</v>
      </c>
      <c r="M91" s="27">
        <v>3.1</v>
      </c>
    </row>
    <row r="92" spans="2:13" ht="15" customHeight="1" x14ac:dyDescent="0.15">
      <c r="B92" s="24"/>
      <c r="C92" s="82" t="s">
        <v>488</v>
      </c>
      <c r="D92" s="14">
        <v>1503</v>
      </c>
      <c r="E92" s="15">
        <v>414</v>
      </c>
      <c r="F92" s="16">
        <v>493</v>
      </c>
      <c r="G92" s="16">
        <v>552</v>
      </c>
      <c r="H92" s="16">
        <v>188</v>
      </c>
      <c r="I92" s="16">
        <v>22</v>
      </c>
      <c r="J92" s="16">
        <v>15</v>
      </c>
      <c r="K92" s="16">
        <v>229</v>
      </c>
      <c r="L92" s="16">
        <v>70</v>
      </c>
      <c r="M92" s="16">
        <v>77</v>
      </c>
    </row>
    <row r="93" spans="2:13" ht="15" customHeight="1" x14ac:dyDescent="0.15">
      <c r="B93" s="24"/>
      <c r="C93" s="84"/>
      <c r="D93" s="25">
        <v>100</v>
      </c>
      <c r="E93" s="26">
        <v>27.5</v>
      </c>
      <c r="F93" s="27">
        <v>32.799999999999997</v>
      </c>
      <c r="G93" s="27">
        <v>36.700000000000003</v>
      </c>
      <c r="H93" s="27">
        <v>12.5</v>
      </c>
      <c r="I93" s="27">
        <v>1.5</v>
      </c>
      <c r="J93" s="27">
        <v>1</v>
      </c>
      <c r="K93" s="27">
        <v>15.2</v>
      </c>
      <c r="L93" s="27">
        <v>4.7</v>
      </c>
      <c r="M93" s="27">
        <v>5.0999999999999996</v>
      </c>
    </row>
    <row r="94" spans="2:13" ht="15" customHeight="1" x14ac:dyDescent="0.15">
      <c r="B94" s="24"/>
      <c r="C94" s="82" t="s">
        <v>457</v>
      </c>
      <c r="D94" s="14">
        <v>330</v>
      </c>
      <c r="E94" s="15">
        <v>83</v>
      </c>
      <c r="F94" s="16">
        <v>119</v>
      </c>
      <c r="G94" s="16">
        <v>120</v>
      </c>
      <c r="H94" s="16">
        <v>38</v>
      </c>
      <c r="I94" s="16">
        <v>6</v>
      </c>
      <c r="J94" s="16">
        <v>5</v>
      </c>
      <c r="K94" s="16">
        <v>44</v>
      </c>
      <c r="L94" s="16">
        <v>9</v>
      </c>
      <c r="M94" s="16">
        <v>14</v>
      </c>
    </row>
    <row r="95" spans="2:13" ht="15" customHeight="1" x14ac:dyDescent="0.15">
      <c r="B95" s="24"/>
      <c r="C95" s="82"/>
      <c r="D95" s="34">
        <v>100</v>
      </c>
      <c r="E95" s="35">
        <v>25.2</v>
      </c>
      <c r="F95" s="36">
        <v>36.1</v>
      </c>
      <c r="G95" s="36">
        <v>36.4</v>
      </c>
      <c r="H95" s="36">
        <v>11.5</v>
      </c>
      <c r="I95" s="36">
        <v>1.8</v>
      </c>
      <c r="J95" s="36">
        <v>1.5</v>
      </c>
      <c r="K95" s="36">
        <v>13.3</v>
      </c>
      <c r="L95" s="36">
        <v>2.7</v>
      </c>
      <c r="M95" s="36">
        <v>4.2</v>
      </c>
    </row>
    <row r="96" spans="2:13" ht="15" customHeight="1" x14ac:dyDescent="0.15">
      <c r="B96" s="24"/>
      <c r="C96" s="83" t="s">
        <v>465</v>
      </c>
      <c r="D96" s="29">
        <v>359</v>
      </c>
      <c r="E96" s="30">
        <v>117</v>
      </c>
      <c r="F96" s="31">
        <v>121</v>
      </c>
      <c r="G96" s="31">
        <v>116</v>
      </c>
      <c r="H96" s="31">
        <v>41</v>
      </c>
      <c r="I96" s="31">
        <v>3</v>
      </c>
      <c r="J96" s="31">
        <v>5</v>
      </c>
      <c r="K96" s="31">
        <v>49</v>
      </c>
      <c r="L96" s="31">
        <v>12</v>
      </c>
      <c r="M96" s="31">
        <v>36</v>
      </c>
    </row>
    <row r="97" spans="2:13" ht="15" customHeight="1" x14ac:dyDescent="0.15">
      <c r="B97" s="24"/>
      <c r="C97" s="84"/>
      <c r="D97" s="25">
        <v>100</v>
      </c>
      <c r="E97" s="26">
        <v>32.6</v>
      </c>
      <c r="F97" s="27">
        <v>33.700000000000003</v>
      </c>
      <c r="G97" s="27">
        <v>32.299999999999997</v>
      </c>
      <c r="H97" s="27">
        <v>11.4</v>
      </c>
      <c r="I97" s="27">
        <v>0.8</v>
      </c>
      <c r="J97" s="27">
        <v>1.4</v>
      </c>
      <c r="K97" s="27">
        <v>13.6</v>
      </c>
      <c r="L97" s="27">
        <v>3.3</v>
      </c>
      <c r="M97" s="27">
        <v>10</v>
      </c>
    </row>
    <row r="98" spans="2:13" ht="15" customHeight="1" x14ac:dyDescent="0.15">
      <c r="B98" s="24"/>
      <c r="C98" s="82" t="s">
        <v>563</v>
      </c>
      <c r="D98" s="14">
        <v>47</v>
      </c>
      <c r="E98" s="15">
        <v>13</v>
      </c>
      <c r="F98" s="16">
        <v>11</v>
      </c>
      <c r="G98" s="16">
        <v>12</v>
      </c>
      <c r="H98" s="16">
        <v>8</v>
      </c>
      <c r="I98" s="16">
        <v>0</v>
      </c>
      <c r="J98" s="16">
        <v>0</v>
      </c>
      <c r="K98" s="16">
        <v>10</v>
      </c>
      <c r="L98" s="16">
        <v>2</v>
      </c>
      <c r="M98" s="16">
        <v>7</v>
      </c>
    </row>
    <row r="99" spans="2:13" ht="15" customHeight="1" x14ac:dyDescent="0.15">
      <c r="B99" s="24"/>
      <c r="C99" s="84"/>
      <c r="D99" s="25">
        <v>100</v>
      </c>
      <c r="E99" s="26">
        <v>27.7</v>
      </c>
      <c r="F99" s="27">
        <v>23.4</v>
      </c>
      <c r="G99" s="27">
        <v>25.5</v>
      </c>
      <c r="H99" s="27">
        <v>17</v>
      </c>
      <c r="I99" s="27">
        <v>0</v>
      </c>
      <c r="J99" s="27">
        <v>0</v>
      </c>
      <c r="K99" s="27">
        <v>21.3</v>
      </c>
      <c r="L99" s="27">
        <v>4.3</v>
      </c>
      <c r="M99" s="27">
        <v>14.9</v>
      </c>
    </row>
    <row r="100" spans="2:13" ht="15" customHeight="1" x14ac:dyDescent="0.15">
      <c r="B100" s="24"/>
      <c r="C100" s="82" t="s">
        <v>96</v>
      </c>
      <c r="D100" s="14">
        <v>52</v>
      </c>
      <c r="E100" s="15">
        <v>13</v>
      </c>
      <c r="F100" s="16">
        <v>21</v>
      </c>
      <c r="G100" s="16">
        <v>25</v>
      </c>
      <c r="H100" s="16">
        <v>11</v>
      </c>
      <c r="I100" s="16">
        <v>1</v>
      </c>
      <c r="J100" s="16">
        <v>0</v>
      </c>
      <c r="K100" s="16">
        <v>3</v>
      </c>
      <c r="L100" s="16">
        <v>4</v>
      </c>
      <c r="M100" s="16">
        <v>0</v>
      </c>
    </row>
    <row r="101" spans="2:13" ht="15" customHeight="1" x14ac:dyDescent="0.15">
      <c r="B101" s="28"/>
      <c r="C101" s="85"/>
      <c r="D101" s="17">
        <v>100</v>
      </c>
      <c r="E101" s="18">
        <v>25</v>
      </c>
      <c r="F101" s="19">
        <v>40.4</v>
      </c>
      <c r="G101" s="19">
        <v>48.1</v>
      </c>
      <c r="H101" s="19">
        <v>21.2</v>
      </c>
      <c r="I101" s="19">
        <v>1.9</v>
      </c>
      <c r="J101" s="19">
        <v>0</v>
      </c>
      <c r="K101" s="19">
        <v>5.8</v>
      </c>
      <c r="L101" s="19">
        <v>7.7</v>
      </c>
      <c r="M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M9">
    <cfRule type="top10" dxfId="2584" priority="2351" rank="1"/>
  </conditionalFormatting>
  <conditionalFormatting sqref="E11:M11">
    <cfRule type="top10" dxfId="2583" priority="2352" rank="1"/>
  </conditionalFormatting>
  <conditionalFormatting sqref="E13:M13">
    <cfRule type="top10" dxfId="2582" priority="2353" rank="1"/>
  </conditionalFormatting>
  <conditionalFormatting sqref="E15:M15">
    <cfRule type="top10" dxfId="2581" priority="2354" rank="1"/>
  </conditionalFormatting>
  <conditionalFormatting sqref="E17:M17">
    <cfRule type="top10" dxfId="2580" priority="2355" rank="1"/>
  </conditionalFormatting>
  <conditionalFormatting sqref="E19:M19">
    <cfRule type="top10" dxfId="2579" priority="2356" rank="1"/>
  </conditionalFormatting>
  <conditionalFormatting sqref="E21:M21">
    <cfRule type="top10" dxfId="2578" priority="2357" rank="1"/>
  </conditionalFormatting>
  <conditionalFormatting sqref="E23:M23">
    <cfRule type="top10" dxfId="2577" priority="2358" rank="1"/>
  </conditionalFormatting>
  <conditionalFormatting sqref="E25:M25">
    <cfRule type="top10" dxfId="2576" priority="2359" rank="1"/>
  </conditionalFormatting>
  <conditionalFormatting sqref="E27:M27">
    <cfRule type="top10" dxfId="2575" priority="2360" rank="1"/>
  </conditionalFormatting>
  <conditionalFormatting sqref="E29:M29">
    <cfRule type="top10" dxfId="2574" priority="2361" rank="1"/>
  </conditionalFormatting>
  <conditionalFormatting sqref="E31:M31">
    <cfRule type="top10" dxfId="2573" priority="2362" rank="1"/>
  </conditionalFormatting>
  <conditionalFormatting sqref="E33:M33">
    <cfRule type="top10" dxfId="2572" priority="2363" rank="1"/>
  </conditionalFormatting>
  <conditionalFormatting sqref="E35:M35">
    <cfRule type="top10" dxfId="2571" priority="2364" rank="1"/>
  </conditionalFormatting>
  <conditionalFormatting sqref="E37:M37">
    <cfRule type="top10" dxfId="2570" priority="2365" rank="1"/>
  </conditionalFormatting>
  <conditionalFormatting sqref="E39:M39">
    <cfRule type="top10" dxfId="2569" priority="2366" rank="1"/>
  </conditionalFormatting>
  <conditionalFormatting sqref="E41:M41">
    <cfRule type="top10" dxfId="2568" priority="2367" rank="1"/>
  </conditionalFormatting>
  <conditionalFormatting sqref="E43:M43">
    <cfRule type="top10" dxfId="2567" priority="2368" rank="1"/>
  </conditionalFormatting>
  <conditionalFormatting sqref="E45:M45">
    <cfRule type="top10" dxfId="2566" priority="2369" rank="1"/>
  </conditionalFormatting>
  <conditionalFormatting sqref="E47:M47">
    <cfRule type="top10" dxfId="2565" priority="2370" rank="1"/>
  </conditionalFormatting>
  <conditionalFormatting sqref="E49:M49">
    <cfRule type="top10" dxfId="2564" priority="2371" rank="1"/>
  </conditionalFormatting>
  <conditionalFormatting sqref="E51:M51">
    <cfRule type="top10" dxfId="2563" priority="2372" rank="1"/>
  </conditionalFormatting>
  <conditionalFormatting sqref="E53:M53">
    <cfRule type="top10" dxfId="2562" priority="2373" rank="1"/>
  </conditionalFormatting>
  <conditionalFormatting sqref="E55:M55">
    <cfRule type="top10" dxfId="2561" priority="2374" rank="1"/>
  </conditionalFormatting>
  <conditionalFormatting sqref="E57:M57">
    <cfRule type="top10" dxfId="2560" priority="2375" rank="1"/>
  </conditionalFormatting>
  <conditionalFormatting sqref="E59:M59">
    <cfRule type="top10" dxfId="2559" priority="2376" rank="1"/>
  </conditionalFormatting>
  <conditionalFormatting sqref="E61:M61">
    <cfRule type="top10" dxfId="2558" priority="2377" rank="1"/>
  </conditionalFormatting>
  <conditionalFormatting sqref="E63:M63">
    <cfRule type="top10" dxfId="2557" priority="2378" rank="1"/>
  </conditionalFormatting>
  <conditionalFormatting sqref="E65:M65">
    <cfRule type="top10" dxfId="2556" priority="2379" rank="1"/>
  </conditionalFormatting>
  <conditionalFormatting sqref="E67:M67">
    <cfRule type="top10" dxfId="2555" priority="2380" rank="1"/>
  </conditionalFormatting>
  <conditionalFormatting sqref="E69:M69">
    <cfRule type="top10" dxfId="2554" priority="2381" rank="1"/>
  </conditionalFormatting>
  <conditionalFormatting sqref="E71:M71">
    <cfRule type="top10" dxfId="2553" priority="2382" rank="1"/>
  </conditionalFormatting>
  <conditionalFormatting sqref="E73:M73">
    <cfRule type="top10" dxfId="2552" priority="2383" rank="1"/>
  </conditionalFormatting>
  <conditionalFormatting sqref="E75:M75">
    <cfRule type="top10" dxfId="2551" priority="2384" rank="1"/>
  </conditionalFormatting>
  <conditionalFormatting sqref="E77:M77">
    <cfRule type="top10" dxfId="2550" priority="2385" rank="1"/>
  </conditionalFormatting>
  <conditionalFormatting sqref="E79:M79">
    <cfRule type="top10" dxfId="2549" priority="2386" rank="1"/>
  </conditionalFormatting>
  <conditionalFormatting sqref="E81:M81">
    <cfRule type="top10" dxfId="2548" priority="2387" rank="1"/>
  </conditionalFormatting>
  <conditionalFormatting sqref="E83:M83">
    <cfRule type="top10" dxfId="2547" priority="2388" rank="1"/>
  </conditionalFormatting>
  <conditionalFormatting sqref="E85:M85">
    <cfRule type="top10" dxfId="2546" priority="2389" rank="1"/>
  </conditionalFormatting>
  <conditionalFormatting sqref="E87:M87">
    <cfRule type="top10" dxfId="2545" priority="2390" rank="1"/>
  </conditionalFormatting>
  <conditionalFormatting sqref="E89:M89">
    <cfRule type="top10" dxfId="2544" priority="2391" rank="1"/>
  </conditionalFormatting>
  <conditionalFormatting sqref="E91:M91">
    <cfRule type="top10" dxfId="2543" priority="2392" rank="1"/>
  </conditionalFormatting>
  <conditionalFormatting sqref="E93:M93">
    <cfRule type="top10" dxfId="2542" priority="2393" rank="1"/>
  </conditionalFormatting>
  <conditionalFormatting sqref="E95:M95">
    <cfRule type="top10" dxfId="2541" priority="2394" rank="1"/>
  </conditionalFormatting>
  <conditionalFormatting sqref="E97:M97">
    <cfRule type="top10" dxfId="2540" priority="2395" rank="1"/>
  </conditionalFormatting>
  <conditionalFormatting sqref="E99:M99">
    <cfRule type="top10" dxfId="2539" priority="2396" rank="1"/>
  </conditionalFormatting>
  <conditionalFormatting sqref="E101:M101">
    <cfRule type="top10" dxfId="2538" priority="239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6" width="8.625" style="1" customWidth="1"/>
    <col min="77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680</v>
      </c>
    </row>
    <row r="5" spans="2:24" x14ac:dyDescent="0.15">
      <c r="B5" s="3" t="s">
        <v>677</v>
      </c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300</v>
      </c>
      <c r="F7" s="69" t="s">
        <v>338</v>
      </c>
      <c r="G7" s="69" t="s">
        <v>339</v>
      </c>
      <c r="H7" s="68" t="s">
        <v>340</v>
      </c>
      <c r="I7" s="69" t="s">
        <v>341</v>
      </c>
      <c r="J7" s="69" t="s">
        <v>674</v>
      </c>
      <c r="K7" s="69" t="s">
        <v>4</v>
      </c>
      <c r="L7" s="69" t="s">
        <v>35</v>
      </c>
      <c r="M7" s="69" t="s">
        <v>115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2717</v>
      </c>
      <c r="F8" s="16">
        <v>1415</v>
      </c>
      <c r="G8" s="16">
        <v>1360</v>
      </c>
      <c r="H8" s="16">
        <v>1072</v>
      </c>
      <c r="I8" s="16">
        <v>206</v>
      </c>
      <c r="J8" s="16">
        <v>267</v>
      </c>
      <c r="K8" s="16">
        <v>1920</v>
      </c>
      <c r="L8" s="16">
        <v>6931</v>
      </c>
      <c r="M8" s="16">
        <v>1922</v>
      </c>
    </row>
    <row r="9" spans="2:24" ht="15" customHeight="1" x14ac:dyDescent="0.15">
      <c r="B9" s="93"/>
      <c r="C9" s="91"/>
      <c r="D9" s="17">
        <v>100</v>
      </c>
      <c r="E9" s="18">
        <v>17.100000000000001</v>
      </c>
      <c r="F9" s="19">
        <v>8.9</v>
      </c>
      <c r="G9" s="19">
        <v>8.5</v>
      </c>
      <c r="H9" s="19">
        <v>6.7</v>
      </c>
      <c r="I9" s="19">
        <v>1.3</v>
      </c>
      <c r="J9" s="19">
        <v>1.7</v>
      </c>
      <c r="K9" s="19">
        <v>12.1</v>
      </c>
      <c r="L9" s="19">
        <v>43.5</v>
      </c>
      <c r="M9" s="19">
        <v>12.1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1311</v>
      </c>
      <c r="F10" s="23">
        <v>289</v>
      </c>
      <c r="G10" s="23">
        <v>413</v>
      </c>
      <c r="H10" s="23">
        <v>318</v>
      </c>
      <c r="I10" s="23">
        <v>47</v>
      </c>
      <c r="J10" s="23">
        <v>65</v>
      </c>
      <c r="K10" s="23">
        <v>555</v>
      </c>
      <c r="L10" s="23">
        <v>1988</v>
      </c>
      <c r="M10" s="23">
        <v>630</v>
      </c>
    </row>
    <row r="11" spans="2:24" ht="15" customHeight="1" x14ac:dyDescent="0.15">
      <c r="B11" s="24"/>
      <c r="C11" s="89"/>
      <c r="D11" s="25">
        <v>100</v>
      </c>
      <c r="E11" s="26">
        <v>26.5</v>
      </c>
      <c r="F11" s="27">
        <v>5.8</v>
      </c>
      <c r="G11" s="27">
        <v>8.4</v>
      </c>
      <c r="H11" s="27">
        <v>6.4</v>
      </c>
      <c r="I11" s="27">
        <v>1</v>
      </c>
      <c r="J11" s="27">
        <v>1.3</v>
      </c>
      <c r="K11" s="27">
        <v>11.2</v>
      </c>
      <c r="L11" s="27">
        <v>40.200000000000003</v>
      </c>
      <c r="M11" s="27">
        <v>12.7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1390</v>
      </c>
      <c r="F12" s="16">
        <v>1113</v>
      </c>
      <c r="G12" s="16">
        <v>936</v>
      </c>
      <c r="H12" s="16">
        <v>749</v>
      </c>
      <c r="I12" s="16">
        <v>158</v>
      </c>
      <c r="J12" s="16">
        <v>200</v>
      </c>
      <c r="K12" s="16">
        <v>1357</v>
      </c>
      <c r="L12" s="16">
        <v>4873</v>
      </c>
      <c r="M12" s="16">
        <v>1269</v>
      </c>
    </row>
    <row r="13" spans="2:24" ht="15" customHeight="1" x14ac:dyDescent="0.15">
      <c r="B13" s="28"/>
      <c r="C13" s="91"/>
      <c r="D13" s="17">
        <v>100</v>
      </c>
      <c r="E13" s="18">
        <v>12.8</v>
      </c>
      <c r="F13" s="19">
        <v>10.3</v>
      </c>
      <c r="G13" s="19">
        <v>8.6</v>
      </c>
      <c r="H13" s="19">
        <v>6.9</v>
      </c>
      <c r="I13" s="19">
        <v>1.5</v>
      </c>
      <c r="J13" s="19">
        <v>1.8</v>
      </c>
      <c r="K13" s="19">
        <v>12.5</v>
      </c>
      <c r="L13" s="19">
        <v>44.9</v>
      </c>
      <c r="M13" s="19">
        <v>11.7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76</v>
      </c>
      <c r="F14" s="23">
        <v>37</v>
      </c>
      <c r="G14" s="23">
        <v>18</v>
      </c>
      <c r="H14" s="23">
        <v>51</v>
      </c>
      <c r="I14" s="23">
        <v>3</v>
      </c>
      <c r="J14" s="23">
        <v>5</v>
      </c>
      <c r="K14" s="23">
        <v>35</v>
      </c>
      <c r="L14" s="23">
        <v>146</v>
      </c>
      <c r="M14" s="23">
        <v>37</v>
      </c>
    </row>
    <row r="15" spans="2:24" ht="15" customHeight="1" x14ac:dyDescent="0.15">
      <c r="B15" s="24"/>
      <c r="C15" s="84"/>
      <c r="D15" s="25">
        <v>100</v>
      </c>
      <c r="E15" s="26">
        <v>21.5</v>
      </c>
      <c r="F15" s="27">
        <v>10.5</v>
      </c>
      <c r="G15" s="27">
        <v>5.0999999999999996</v>
      </c>
      <c r="H15" s="27">
        <v>14.4</v>
      </c>
      <c r="I15" s="27">
        <v>0.8</v>
      </c>
      <c r="J15" s="27">
        <v>1.4</v>
      </c>
      <c r="K15" s="27">
        <v>9.9</v>
      </c>
      <c r="L15" s="27">
        <v>41.4</v>
      </c>
      <c r="M15" s="27">
        <v>10.5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150</v>
      </c>
      <c r="F16" s="31">
        <v>27</v>
      </c>
      <c r="G16" s="31">
        <v>44</v>
      </c>
      <c r="H16" s="31">
        <v>63</v>
      </c>
      <c r="I16" s="31">
        <v>3</v>
      </c>
      <c r="J16" s="31">
        <v>18</v>
      </c>
      <c r="K16" s="31">
        <v>83</v>
      </c>
      <c r="L16" s="31">
        <v>231</v>
      </c>
      <c r="M16" s="31">
        <v>82</v>
      </c>
    </row>
    <row r="17" spans="2:13" ht="15" customHeight="1" x14ac:dyDescent="0.15">
      <c r="B17" s="24"/>
      <c r="C17" s="84"/>
      <c r="D17" s="25">
        <v>100</v>
      </c>
      <c r="E17" s="26">
        <v>24.2</v>
      </c>
      <c r="F17" s="27">
        <v>4.4000000000000004</v>
      </c>
      <c r="G17" s="27">
        <v>7.1</v>
      </c>
      <c r="H17" s="27">
        <v>10.199999999999999</v>
      </c>
      <c r="I17" s="27">
        <v>0.5</v>
      </c>
      <c r="J17" s="27">
        <v>2.9</v>
      </c>
      <c r="K17" s="27">
        <v>13.4</v>
      </c>
      <c r="L17" s="27">
        <v>37.299999999999997</v>
      </c>
      <c r="M17" s="27">
        <v>13.2</v>
      </c>
    </row>
    <row r="18" spans="2:13" ht="15" customHeight="1" x14ac:dyDescent="0.15">
      <c r="B18" s="24"/>
      <c r="C18" s="82" t="s">
        <v>411</v>
      </c>
      <c r="D18" s="14">
        <v>922</v>
      </c>
      <c r="E18" s="15">
        <v>227</v>
      </c>
      <c r="F18" s="16">
        <v>70</v>
      </c>
      <c r="G18" s="16">
        <v>76</v>
      </c>
      <c r="H18" s="16">
        <v>79</v>
      </c>
      <c r="I18" s="16">
        <v>12</v>
      </c>
      <c r="J18" s="16">
        <v>19</v>
      </c>
      <c r="K18" s="16">
        <v>115</v>
      </c>
      <c r="L18" s="16">
        <v>353</v>
      </c>
      <c r="M18" s="16">
        <v>121</v>
      </c>
    </row>
    <row r="19" spans="2:13" ht="15" customHeight="1" x14ac:dyDescent="0.15">
      <c r="B19" s="24"/>
      <c r="C19" s="84"/>
      <c r="D19" s="25">
        <v>100</v>
      </c>
      <c r="E19" s="26">
        <v>24.6</v>
      </c>
      <c r="F19" s="27">
        <v>7.6</v>
      </c>
      <c r="G19" s="27">
        <v>8.1999999999999993</v>
      </c>
      <c r="H19" s="27">
        <v>8.6</v>
      </c>
      <c r="I19" s="27">
        <v>1.3</v>
      </c>
      <c r="J19" s="27">
        <v>2.1</v>
      </c>
      <c r="K19" s="27">
        <v>12.5</v>
      </c>
      <c r="L19" s="27">
        <v>38.299999999999997</v>
      </c>
      <c r="M19" s="27">
        <v>13.1</v>
      </c>
    </row>
    <row r="20" spans="2:13" ht="15" customHeight="1" x14ac:dyDescent="0.15">
      <c r="B20" s="24"/>
      <c r="C20" s="82" t="s">
        <v>412</v>
      </c>
      <c r="D20" s="14">
        <v>1616</v>
      </c>
      <c r="E20" s="15">
        <v>479</v>
      </c>
      <c r="F20" s="16">
        <v>141</v>
      </c>
      <c r="G20" s="16">
        <v>156</v>
      </c>
      <c r="H20" s="16">
        <v>126</v>
      </c>
      <c r="I20" s="16">
        <v>33</v>
      </c>
      <c r="J20" s="16">
        <v>50</v>
      </c>
      <c r="K20" s="16">
        <v>175</v>
      </c>
      <c r="L20" s="16">
        <v>558</v>
      </c>
      <c r="M20" s="16">
        <v>194</v>
      </c>
    </row>
    <row r="21" spans="2:13" ht="15" customHeight="1" x14ac:dyDescent="0.15">
      <c r="B21" s="24"/>
      <c r="C21" s="84"/>
      <c r="D21" s="25">
        <v>100</v>
      </c>
      <c r="E21" s="26">
        <v>29.6</v>
      </c>
      <c r="F21" s="27">
        <v>8.6999999999999993</v>
      </c>
      <c r="G21" s="27">
        <v>9.6999999999999993</v>
      </c>
      <c r="H21" s="27">
        <v>7.8</v>
      </c>
      <c r="I21" s="27">
        <v>2</v>
      </c>
      <c r="J21" s="27">
        <v>3.1</v>
      </c>
      <c r="K21" s="27">
        <v>10.8</v>
      </c>
      <c r="L21" s="27">
        <v>34.5</v>
      </c>
      <c r="M21" s="27">
        <v>12</v>
      </c>
    </row>
    <row r="22" spans="2:13" ht="15" customHeight="1" x14ac:dyDescent="0.15">
      <c r="B22" s="24"/>
      <c r="C22" s="82" t="s">
        <v>413</v>
      </c>
      <c r="D22" s="14">
        <v>3140</v>
      </c>
      <c r="E22" s="15">
        <v>743</v>
      </c>
      <c r="F22" s="16">
        <v>285</v>
      </c>
      <c r="G22" s="16">
        <v>321</v>
      </c>
      <c r="H22" s="16">
        <v>221</v>
      </c>
      <c r="I22" s="16">
        <v>44</v>
      </c>
      <c r="J22" s="16">
        <v>63</v>
      </c>
      <c r="K22" s="16">
        <v>304</v>
      </c>
      <c r="L22" s="16">
        <v>1239</v>
      </c>
      <c r="M22" s="16">
        <v>351</v>
      </c>
    </row>
    <row r="23" spans="2:13" ht="15" customHeight="1" x14ac:dyDescent="0.15">
      <c r="B23" s="24"/>
      <c r="C23" s="84"/>
      <c r="D23" s="25">
        <v>100</v>
      </c>
      <c r="E23" s="26">
        <v>23.7</v>
      </c>
      <c r="F23" s="27">
        <v>9.1</v>
      </c>
      <c r="G23" s="27">
        <v>10.199999999999999</v>
      </c>
      <c r="H23" s="27">
        <v>7</v>
      </c>
      <c r="I23" s="27">
        <v>1.4</v>
      </c>
      <c r="J23" s="27">
        <v>2</v>
      </c>
      <c r="K23" s="27">
        <v>9.6999999999999993</v>
      </c>
      <c r="L23" s="27">
        <v>39.5</v>
      </c>
      <c r="M23" s="27">
        <v>11.2</v>
      </c>
    </row>
    <row r="24" spans="2:13" ht="15" customHeight="1" x14ac:dyDescent="0.15">
      <c r="B24" s="24"/>
      <c r="C24" s="82" t="s">
        <v>414</v>
      </c>
      <c r="D24" s="14">
        <v>4506</v>
      </c>
      <c r="E24" s="15">
        <v>670</v>
      </c>
      <c r="F24" s="16">
        <v>385</v>
      </c>
      <c r="G24" s="16">
        <v>408</v>
      </c>
      <c r="H24" s="16">
        <v>294</v>
      </c>
      <c r="I24" s="16">
        <v>60</v>
      </c>
      <c r="J24" s="16">
        <v>66</v>
      </c>
      <c r="K24" s="16">
        <v>527</v>
      </c>
      <c r="L24" s="16">
        <v>2046</v>
      </c>
      <c r="M24" s="16">
        <v>518</v>
      </c>
    </row>
    <row r="25" spans="2:13" ht="15" customHeight="1" x14ac:dyDescent="0.15">
      <c r="B25" s="24"/>
      <c r="C25" s="84"/>
      <c r="D25" s="25">
        <v>100</v>
      </c>
      <c r="E25" s="26">
        <v>14.9</v>
      </c>
      <c r="F25" s="27">
        <v>8.5</v>
      </c>
      <c r="G25" s="27">
        <v>9.1</v>
      </c>
      <c r="H25" s="27">
        <v>6.5</v>
      </c>
      <c r="I25" s="27">
        <v>1.3</v>
      </c>
      <c r="J25" s="27">
        <v>1.5</v>
      </c>
      <c r="K25" s="27">
        <v>11.7</v>
      </c>
      <c r="L25" s="27">
        <v>45.4</v>
      </c>
      <c r="M25" s="27">
        <v>11.5</v>
      </c>
    </row>
    <row r="26" spans="2:13" ht="15" customHeight="1" x14ac:dyDescent="0.15">
      <c r="B26" s="24"/>
      <c r="C26" s="82" t="s">
        <v>415</v>
      </c>
      <c r="D26" s="14">
        <v>4438</v>
      </c>
      <c r="E26" s="15">
        <v>317</v>
      </c>
      <c r="F26" s="16">
        <v>443</v>
      </c>
      <c r="G26" s="16">
        <v>310</v>
      </c>
      <c r="H26" s="16">
        <v>213</v>
      </c>
      <c r="I26" s="16">
        <v>45</v>
      </c>
      <c r="J26" s="16">
        <v>36</v>
      </c>
      <c r="K26" s="16">
        <v>657</v>
      </c>
      <c r="L26" s="16">
        <v>2188</v>
      </c>
      <c r="M26" s="16">
        <v>583</v>
      </c>
    </row>
    <row r="27" spans="2:13" ht="15" customHeight="1" x14ac:dyDescent="0.15">
      <c r="B27" s="28"/>
      <c r="C27" s="85"/>
      <c r="D27" s="17">
        <v>100</v>
      </c>
      <c r="E27" s="18">
        <v>7.1</v>
      </c>
      <c r="F27" s="19">
        <v>10</v>
      </c>
      <c r="G27" s="19">
        <v>7</v>
      </c>
      <c r="H27" s="19">
        <v>4.8</v>
      </c>
      <c r="I27" s="19">
        <v>1</v>
      </c>
      <c r="J27" s="19">
        <v>0.8</v>
      </c>
      <c r="K27" s="19">
        <v>14.8</v>
      </c>
      <c r="L27" s="19">
        <v>49.3</v>
      </c>
      <c r="M27" s="19">
        <v>13.1</v>
      </c>
    </row>
    <row r="28" spans="2:13" ht="15" customHeight="1" x14ac:dyDescent="0.15">
      <c r="B28" s="20" t="s">
        <v>61</v>
      </c>
      <c r="C28" s="82" t="s">
        <v>62</v>
      </c>
      <c r="D28" s="14">
        <v>5666</v>
      </c>
      <c r="E28" s="15">
        <v>65</v>
      </c>
      <c r="F28" s="16">
        <v>55</v>
      </c>
      <c r="G28" s="16">
        <v>598</v>
      </c>
      <c r="H28" s="16">
        <v>419</v>
      </c>
      <c r="I28" s="16">
        <v>127</v>
      </c>
      <c r="J28" s="16">
        <v>154</v>
      </c>
      <c r="K28" s="16">
        <v>648</v>
      </c>
      <c r="L28" s="16">
        <v>3401</v>
      </c>
      <c r="M28" s="16">
        <v>564</v>
      </c>
    </row>
    <row r="29" spans="2:13" ht="15" customHeight="1" x14ac:dyDescent="0.15">
      <c r="B29" s="24"/>
      <c r="C29" s="84"/>
      <c r="D29" s="25">
        <v>100</v>
      </c>
      <c r="E29" s="26">
        <v>1.1000000000000001</v>
      </c>
      <c r="F29" s="27">
        <v>1</v>
      </c>
      <c r="G29" s="27">
        <v>10.6</v>
      </c>
      <c r="H29" s="27">
        <v>7.4</v>
      </c>
      <c r="I29" s="27">
        <v>2.2000000000000002</v>
      </c>
      <c r="J29" s="27">
        <v>2.7</v>
      </c>
      <c r="K29" s="27">
        <v>11.4</v>
      </c>
      <c r="L29" s="27">
        <v>60</v>
      </c>
      <c r="M29" s="27">
        <v>10</v>
      </c>
    </row>
    <row r="30" spans="2:13" ht="15" customHeight="1" x14ac:dyDescent="0.15">
      <c r="B30" s="24"/>
      <c r="C30" s="82" t="s">
        <v>63</v>
      </c>
      <c r="D30" s="14">
        <v>3924</v>
      </c>
      <c r="E30" s="15">
        <v>1957</v>
      </c>
      <c r="F30" s="16">
        <v>74</v>
      </c>
      <c r="G30" s="16">
        <v>468</v>
      </c>
      <c r="H30" s="16">
        <v>264</v>
      </c>
      <c r="I30" s="16">
        <v>48</v>
      </c>
      <c r="J30" s="16">
        <v>60</v>
      </c>
      <c r="K30" s="16">
        <v>396</v>
      </c>
      <c r="L30" s="16">
        <v>972</v>
      </c>
      <c r="M30" s="16">
        <v>440</v>
      </c>
    </row>
    <row r="31" spans="2:13" ht="15" customHeight="1" x14ac:dyDescent="0.15">
      <c r="B31" s="24"/>
      <c r="C31" s="84"/>
      <c r="D31" s="25">
        <v>100</v>
      </c>
      <c r="E31" s="26">
        <v>49.9</v>
      </c>
      <c r="F31" s="27">
        <v>1.9</v>
      </c>
      <c r="G31" s="27">
        <v>11.9</v>
      </c>
      <c r="H31" s="27">
        <v>6.7</v>
      </c>
      <c r="I31" s="27">
        <v>1.2</v>
      </c>
      <c r="J31" s="27">
        <v>1.5</v>
      </c>
      <c r="K31" s="27">
        <v>10.1</v>
      </c>
      <c r="L31" s="27">
        <v>24.8</v>
      </c>
      <c r="M31" s="27">
        <v>11.2</v>
      </c>
    </row>
    <row r="32" spans="2:13" ht="15" customHeight="1" x14ac:dyDescent="0.15">
      <c r="B32" s="24"/>
      <c r="C32" s="83" t="s">
        <v>64</v>
      </c>
      <c r="D32" s="29">
        <v>306</v>
      </c>
      <c r="E32" s="30">
        <v>129</v>
      </c>
      <c r="F32" s="31">
        <v>26</v>
      </c>
      <c r="G32" s="31">
        <v>23</v>
      </c>
      <c r="H32" s="31">
        <v>16</v>
      </c>
      <c r="I32" s="31">
        <v>1</v>
      </c>
      <c r="J32" s="31">
        <v>5</v>
      </c>
      <c r="K32" s="31">
        <v>36</v>
      </c>
      <c r="L32" s="31">
        <v>81</v>
      </c>
      <c r="M32" s="31">
        <v>42</v>
      </c>
    </row>
    <row r="33" spans="2:13" ht="15" customHeight="1" x14ac:dyDescent="0.15">
      <c r="B33" s="24"/>
      <c r="C33" s="84"/>
      <c r="D33" s="25">
        <v>100</v>
      </c>
      <c r="E33" s="26">
        <v>42.2</v>
      </c>
      <c r="F33" s="27">
        <v>8.5</v>
      </c>
      <c r="G33" s="27">
        <v>7.5</v>
      </c>
      <c r="H33" s="27">
        <v>5.2</v>
      </c>
      <c r="I33" s="27">
        <v>0.3</v>
      </c>
      <c r="J33" s="27">
        <v>1.6</v>
      </c>
      <c r="K33" s="27">
        <v>11.8</v>
      </c>
      <c r="L33" s="27">
        <v>26.5</v>
      </c>
      <c r="M33" s="27">
        <v>13.7</v>
      </c>
    </row>
    <row r="34" spans="2:13" ht="15" customHeight="1" x14ac:dyDescent="0.15">
      <c r="B34" s="24"/>
      <c r="C34" s="82" t="s">
        <v>65</v>
      </c>
      <c r="D34" s="14">
        <v>3042</v>
      </c>
      <c r="E34" s="15">
        <v>276</v>
      </c>
      <c r="F34" s="16">
        <v>740</v>
      </c>
      <c r="G34" s="16">
        <v>130</v>
      </c>
      <c r="H34" s="16">
        <v>139</v>
      </c>
      <c r="I34" s="16">
        <v>15</v>
      </c>
      <c r="J34" s="16">
        <v>28</v>
      </c>
      <c r="K34" s="16">
        <v>431</v>
      </c>
      <c r="L34" s="16">
        <v>1312</v>
      </c>
      <c r="M34" s="16">
        <v>332</v>
      </c>
    </row>
    <row r="35" spans="2:13" ht="15" customHeight="1" x14ac:dyDescent="0.15">
      <c r="B35" s="24"/>
      <c r="C35" s="84"/>
      <c r="D35" s="25">
        <v>100</v>
      </c>
      <c r="E35" s="26">
        <v>9.1</v>
      </c>
      <c r="F35" s="27">
        <v>24.3</v>
      </c>
      <c r="G35" s="27">
        <v>4.3</v>
      </c>
      <c r="H35" s="27">
        <v>4.5999999999999996</v>
      </c>
      <c r="I35" s="27">
        <v>0.5</v>
      </c>
      <c r="J35" s="27">
        <v>0.9</v>
      </c>
      <c r="K35" s="27">
        <v>14.2</v>
      </c>
      <c r="L35" s="27">
        <v>43.1</v>
      </c>
      <c r="M35" s="27">
        <v>10.9</v>
      </c>
    </row>
    <row r="36" spans="2:13" ht="15" customHeight="1" x14ac:dyDescent="0.15">
      <c r="B36" s="32"/>
      <c r="C36" s="82" t="s">
        <v>408</v>
      </c>
      <c r="D36" s="14">
        <v>2409</v>
      </c>
      <c r="E36" s="15">
        <v>234</v>
      </c>
      <c r="F36" s="16">
        <v>454</v>
      </c>
      <c r="G36" s="16">
        <v>98</v>
      </c>
      <c r="H36" s="16">
        <v>207</v>
      </c>
      <c r="I36" s="16">
        <v>10</v>
      </c>
      <c r="J36" s="16">
        <v>16</v>
      </c>
      <c r="K36" s="16">
        <v>360</v>
      </c>
      <c r="L36" s="16">
        <v>1074</v>
      </c>
      <c r="M36" s="16">
        <v>252</v>
      </c>
    </row>
    <row r="37" spans="2:13" ht="15" customHeight="1" x14ac:dyDescent="0.15">
      <c r="B37" s="33"/>
      <c r="C37" s="82"/>
      <c r="D37" s="34">
        <v>100</v>
      </c>
      <c r="E37" s="35">
        <v>9.6999999999999993</v>
      </c>
      <c r="F37" s="36">
        <v>18.8</v>
      </c>
      <c r="G37" s="36">
        <v>4.0999999999999996</v>
      </c>
      <c r="H37" s="36">
        <v>8.6</v>
      </c>
      <c r="I37" s="36">
        <v>0.4</v>
      </c>
      <c r="J37" s="36">
        <v>0.7</v>
      </c>
      <c r="K37" s="36">
        <v>14.9</v>
      </c>
      <c r="L37" s="36">
        <v>44.6</v>
      </c>
      <c r="M37" s="36">
        <v>10.5</v>
      </c>
    </row>
    <row r="38" spans="2:13" ht="15" customHeight="1" x14ac:dyDescent="0.15">
      <c r="B38" s="20" t="s">
        <v>66</v>
      </c>
      <c r="C38" s="88" t="s">
        <v>67</v>
      </c>
      <c r="D38" s="21">
        <v>1258</v>
      </c>
      <c r="E38" s="22">
        <v>331</v>
      </c>
      <c r="F38" s="23">
        <v>148</v>
      </c>
      <c r="G38" s="23">
        <v>191</v>
      </c>
      <c r="H38" s="23">
        <v>167</v>
      </c>
      <c r="I38" s="23">
        <v>37</v>
      </c>
      <c r="J38" s="23">
        <v>52</v>
      </c>
      <c r="K38" s="23">
        <v>80</v>
      </c>
      <c r="L38" s="23">
        <v>422</v>
      </c>
      <c r="M38" s="23">
        <v>107</v>
      </c>
    </row>
    <row r="39" spans="2:13" ht="15" customHeight="1" x14ac:dyDescent="0.15">
      <c r="B39" s="24"/>
      <c r="C39" s="89"/>
      <c r="D39" s="25">
        <v>100</v>
      </c>
      <c r="E39" s="26">
        <v>26.3</v>
      </c>
      <c r="F39" s="27">
        <v>11.8</v>
      </c>
      <c r="G39" s="27">
        <v>15.2</v>
      </c>
      <c r="H39" s="27">
        <v>13.3</v>
      </c>
      <c r="I39" s="27">
        <v>2.9</v>
      </c>
      <c r="J39" s="27">
        <v>4.0999999999999996</v>
      </c>
      <c r="K39" s="27">
        <v>6.4</v>
      </c>
      <c r="L39" s="27">
        <v>33.5</v>
      </c>
      <c r="M39" s="27">
        <v>8.5</v>
      </c>
    </row>
    <row r="40" spans="2:13" ht="15" customHeight="1" x14ac:dyDescent="0.15">
      <c r="B40" s="24"/>
      <c r="C40" s="90" t="s">
        <v>68</v>
      </c>
      <c r="D40" s="14">
        <v>1359</v>
      </c>
      <c r="E40" s="15">
        <v>336</v>
      </c>
      <c r="F40" s="16">
        <v>139</v>
      </c>
      <c r="G40" s="16">
        <v>200</v>
      </c>
      <c r="H40" s="16">
        <v>146</v>
      </c>
      <c r="I40" s="16">
        <v>40</v>
      </c>
      <c r="J40" s="16">
        <v>53</v>
      </c>
      <c r="K40" s="16">
        <v>117</v>
      </c>
      <c r="L40" s="16">
        <v>404</v>
      </c>
      <c r="M40" s="16">
        <v>198</v>
      </c>
    </row>
    <row r="41" spans="2:13" ht="15" customHeight="1" x14ac:dyDescent="0.15">
      <c r="B41" s="24"/>
      <c r="C41" s="89"/>
      <c r="D41" s="25">
        <v>100</v>
      </c>
      <c r="E41" s="26">
        <v>24.7</v>
      </c>
      <c r="F41" s="27">
        <v>10.199999999999999</v>
      </c>
      <c r="G41" s="27">
        <v>14.7</v>
      </c>
      <c r="H41" s="27">
        <v>10.7</v>
      </c>
      <c r="I41" s="27">
        <v>2.9</v>
      </c>
      <c r="J41" s="27">
        <v>3.9</v>
      </c>
      <c r="K41" s="27">
        <v>8.6</v>
      </c>
      <c r="L41" s="27">
        <v>29.7</v>
      </c>
      <c r="M41" s="27">
        <v>14.6</v>
      </c>
    </row>
    <row r="42" spans="2:13" ht="15" customHeight="1" x14ac:dyDescent="0.15">
      <c r="B42" s="24"/>
      <c r="C42" s="86" t="s">
        <v>69</v>
      </c>
      <c r="D42" s="14">
        <v>12636</v>
      </c>
      <c r="E42" s="15">
        <v>1947</v>
      </c>
      <c r="F42" s="16">
        <v>1059</v>
      </c>
      <c r="G42" s="16">
        <v>918</v>
      </c>
      <c r="H42" s="16">
        <v>709</v>
      </c>
      <c r="I42" s="16">
        <v>120</v>
      </c>
      <c r="J42" s="16">
        <v>149</v>
      </c>
      <c r="K42" s="16">
        <v>1692</v>
      </c>
      <c r="L42" s="16">
        <v>5989</v>
      </c>
      <c r="M42" s="16">
        <v>1293</v>
      </c>
    </row>
    <row r="43" spans="2:13" ht="15" customHeight="1" x14ac:dyDescent="0.15">
      <c r="B43" s="28"/>
      <c r="C43" s="91"/>
      <c r="D43" s="17">
        <v>100</v>
      </c>
      <c r="E43" s="18">
        <v>15.4</v>
      </c>
      <c r="F43" s="19">
        <v>8.4</v>
      </c>
      <c r="G43" s="19">
        <v>7.3</v>
      </c>
      <c r="H43" s="19">
        <v>5.6</v>
      </c>
      <c r="I43" s="19">
        <v>0.9</v>
      </c>
      <c r="J43" s="19">
        <v>1.2</v>
      </c>
      <c r="K43" s="19">
        <v>13.4</v>
      </c>
      <c r="L43" s="19">
        <v>47.4</v>
      </c>
      <c r="M43" s="19">
        <v>10.199999999999999</v>
      </c>
    </row>
    <row r="44" spans="2:13" ht="15" customHeight="1" x14ac:dyDescent="0.15">
      <c r="B44" s="20" t="s">
        <v>70</v>
      </c>
      <c r="C44" s="88" t="s">
        <v>467</v>
      </c>
      <c r="D44" s="21">
        <v>567</v>
      </c>
      <c r="E44" s="22">
        <v>89</v>
      </c>
      <c r="F44" s="23">
        <v>58</v>
      </c>
      <c r="G44" s="23">
        <v>52</v>
      </c>
      <c r="H44" s="23">
        <v>59</v>
      </c>
      <c r="I44" s="23">
        <v>11</v>
      </c>
      <c r="J44" s="23">
        <v>14</v>
      </c>
      <c r="K44" s="23">
        <v>48</v>
      </c>
      <c r="L44" s="23">
        <v>273</v>
      </c>
      <c r="M44" s="23">
        <v>47</v>
      </c>
    </row>
    <row r="45" spans="2:13" ht="15" customHeight="1" x14ac:dyDescent="0.15">
      <c r="B45" s="24"/>
      <c r="C45" s="89"/>
      <c r="D45" s="25">
        <v>100</v>
      </c>
      <c r="E45" s="26">
        <v>15.7</v>
      </c>
      <c r="F45" s="27">
        <v>10.199999999999999</v>
      </c>
      <c r="G45" s="27">
        <v>9.1999999999999993</v>
      </c>
      <c r="H45" s="27">
        <v>10.4</v>
      </c>
      <c r="I45" s="27">
        <v>1.9</v>
      </c>
      <c r="J45" s="27">
        <v>2.5</v>
      </c>
      <c r="K45" s="27">
        <v>8.5</v>
      </c>
      <c r="L45" s="27">
        <v>48.1</v>
      </c>
      <c r="M45" s="27">
        <v>8.3000000000000007</v>
      </c>
    </row>
    <row r="46" spans="2:13" ht="15" customHeight="1" x14ac:dyDescent="0.15">
      <c r="B46" s="24"/>
      <c r="C46" s="86" t="s">
        <v>480</v>
      </c>
      <c r="D46" s="14">
        <v>8280</v>
      </c>
      <c r="E46" s="15">
        <v>1351</v>
      </c>
      <c r="F46" s="16">
        <v>810</v>
      </c>
      <c r="G46" s="16">
        <v>776</v>
      </c>
      <c r="H46" s="16">
        <v>595</v>
      </c>
      <c r="I46" s="16">
        <v>107</v>
      </c>
      <c r="J46" s="16">
        <v>139</v>
      </c>
      <c r="K46" s="16">
        <v>942</v>
      </c>
      <c r="L46" s="16">
        <v>3806</v>
      </c>
      <c r="M46" s="16">
        <v>752</v>
      </c>
    </row>
    <row r="47" spans="2:13" ht="15" customHeight="1" x14ac:dyDescent="0.15">
      <c r="B47" s="24"/>
      <c r="C47" s="89"/>
      <c r="D47" s="25">
        <v>100</v>
      </c>
      <c r="E47" s="26">
        <v>16.3</v>
      </c>
      <c r="F47" s="27">
        <v>9.8000000000000007</v>
      </c>
      <c r="G47" s="27">
        <v>9.4</v>
      </c>
      <c r="H47" s="27">
        <v>7.2</v>
      </c>
      <c r="I47" s="27">
        <v>1.3</v>
      </c>
      <c r="J47" s="27">
        <v>1.7</v>
      </c>
      <c r="K47" s="27">
        <v>11.4</v>
      </c>
      <c r="L47" s="27">
        <v>46</v>
      </c>
      <c r="M47" s="27">
        <v>9.1</v>
      </c>
    </row>
    <row r="48" spans="2:13" ht="15" customHeight="1" x14ac:dyDescent="0.15">
      <c r="B48" s="24"/>
      <c r="C48" s="86" t="s">
        <v>484</v>
      </c>
      <c r="D48" s="14">
        <v>4863</v>
      </c>
      <c r="E48" s="15">
        <v>931</v>
      </c>
      <c r="F48" s="16">
        <v>416</v>
      </c>
      <c r="G48" s="16">
        <v>395</v>
      </c>
      <c r="H48" s="16">
        <v>310</v>
      </c>
      <c r="I48" s="16">
        <v>61</v>
      </c>
      <c r="J48" s="16">
        <v>88</v>
      </c>
      <c r="K48" s="16">
        <v>626</v>
      </c>
      <c r="L48" s="16">
        <v>2102</v>
      </c>
      <c r="M48" s="16">
        <v>529</v>
      </c>
    </row>
    <row r="49" spans="2:13" ht="15" customHeight="1" x14ac:dyDescent="0.15">
      <c r="B49" s="24"/>
      <c r="C49" s="89"/>
      <c r="D49" s="25">
        <v>100</v>
      </c>
      <c r="E49" s="26">
        <v>19.100000000000001</v>
      </c>
      <c r="F49" s="27">
        <v>8.6</v>
      </c>
      <c r="G49" s="27">
        <v>8.1</v>
      </c>
      <c r="H49" s="27">
        <v>6.4</v>
      </c>
      <c r="I49" s="27">
        <v>1.3</v>
      </c>
      <c r="J49" s="27">
        <v>1.8</v>
      </c>
      <c r="K49" s="27">
        <v>12.9</v>
      </c>
      <c r="L49" s="27">
        <v>43.2</v>
      </c>
      <c r="M49" s="27">
        <v>10.9</v>
      </c>
    </row>
    <row r="50" spans="2:13" ht="15" customHeight="1" x14ac:dyDescent="0.15">
      <c r="B50" s="24"/>
      <c r="C50" s="86" t="s">
        <v>461</v>
      </c>
      <c r="D50" s="14">
        <v>1583</v>
      </c>
      <c r="E50" s="15">
        <v>286</v>
      </c>
      <c r="F50" s="16">
        <v>107</v>
      </c>
      <c r="G50" s="16">
        <v>102</v>
      </c>
      <c r="H50" s="16">
        <v>77</v>
      </c>
      <c r="I50" s="16">
        <v>18</v>
      </c>
      <c r="J50" s="16">
        <v>18</v>
      </c>
      <c r="K50" s="16">
        <v>267</v>
      </c>
      <c r="L50" s="16">
        <v>664</v>
      </c>
      <c r="M50" s="16">
        <v>204</v>
      </c>
    </row>
    <row r="51" spans="2:13" ht="15" customHeight="1" x14ac:dyDescent="0.15">
      <c r="B51" s="28"/>
      <c r="C51" s="91"/>
      <c r="D51" s="17">
        <v>100</v>
      </c>
      <c r="E51" s="18">
        <v>18.100000000000001</v>
      </c>
      <c r="F51" s="19">
        <v>6.8</v>
      </c>
      <c r="G51" s="19">
        <v>6.4</v>
      </c>
      <c r="H51" s="19">
        <v>4.9000000000000004</v>
      </c>
      <c r="I51" s="19">
        <v>1.1000000000000001</v>
      </c>
      <c r="J51" s="19">
        <v>1.1000000000000001</v>
      </c>
      <c r="K51" s="19">
        <v>16.899999999999999</v>
      </c>
      <c r="L51" s="19">
        <v>41.9</v>
      </c>
      <c r="M51" s="19">
        <v>12.9</v>
      </c>
    </row>
    <row r="52" spans="2:13" ht="15" customHeight="1" x14ac:dyDescent="0.15">
      <c r="B52" s="20" t="s">
        <v>75</v>
      </c>
      <c r="C52" s="87" t="s">
        <v>76</v>
      </c>
      <c r="D52" s="21">
        <v>2981</v>
      </c>
      <c r="E52" s="22">
        <v>553</v>
      </c>
      <c r="F52" s="23">
        <v>276</v>
      </c>
      <c r="G52" s="23">
        <v>263</v>
      </c>
      <c r="H52" s="23">
        <v>222</v>
      </c>
      <c r="I52" s="23">
        <v>34</v>
      </c>
      <c r="J52" s="23">
        <v>57</v>
      </c>
      <c r="K52" s="23">
        <v>174</v>
      </c>
      <c r="L52" s="23">
        <v>1283</v>
      </c>
      <c r="M52" s="23">
        <v>501</v>
      </c>
    </row>
    <row r="53" spans="2:13" ht="15" customHeight="1" x14ac:dyDescent="0.15">
      <c r="B53" s="24"/>
      <c r="C53" s="84"/>
      <c r="D53" s="25">
        <v>100</v>
      </c>
      <c r="E53" s="26">
        <v>18.600000000000001</v>
      </c>
      <c r="F53" s="27">
        <v>9.3000000000000007</v>
      </c>
      <c r="G53" s="27">
        <v>8.8000000000000007</v>
      </c>
      <c r="H53" s="27">
        <v>7.4</v>
      </c>
      <c r="I53" s="27">
        <v>1.1000000000000001</v>
      </c>
      <c r="J53" s="27">
        <v>1.9</v>
      </c>
      <c r="K53" s="27">
        <v>5.8</v>
      </c>
      <c r="L53" s="27">
        <v>43</v>
      </c>
      <c r="M53" s="27">
        <v>16.8</v>
      </c>
    </row>
    <row r="54" spans="2:13" ht="15" customHeight="1" x14ac:dyDescent="0.15">
      <c r="B54" s="24"/>
      <c r="C54" s="83" t="s">
        <v>77</v>
      </c>
      <c r="D54" s="29">
        <v>1946</v>
      </c>
      <c r="E54" s="30">
        <v>327</v>
      </c>
      <c r="F54" s="31">
        <v>179</v>
      </c>
      <c r="G54" s="31">
        <v>166</v>
      </c>
      <c r="H54" s="31">
        <v>139</v>
      </c>
      <c r="I54" s="31">
        <v>22</v>
      </c>
      <c r="J54" s="31">
        <v>24</v>
      </c>
      <c r="K54" s="31">
        <v>179</v>
      </c>
      <c r="L54" s="31">
        <v>968</v>
      </c>
      <c r="M54" s="31">
        <v>147</v>
      </c>
    </row>
    <row r="55" spans="2:13" ht="15" customHeight="1" x14ac:dyDescent="0.15">
      <c r="B55" s="24"/>
      <c r="C55" s="84"/>
      <c r="D55" s="25">
        <v>100</v>
      </c>
      <c r="E55" s="26">
        <v>16.8</v>
      </c>
      <c r="F55" s="27">
        <v>9.1999999999999993</v>
      </c>
      <c r="G55" s="27">
        <v>8.5</v>
      </c>
      <c r="H55" s="27">
        <v>7.1</v>
      </c>
      <c r="I55" s="27">
        <v>1.1000000000000001</v>
      </c>
      <c r="J55" s="27">
        <v>1.2</v>
      </c>
      <c r="K55" s="27">
        <v>9.1999999999999993</v>
      </c>
      <c r="L55" s="27">
        <v>49.7</v>
      </c>
      <c r="M55" s="27">
        <v>7.6</v>
      </c>
    </row>
    <row r="56" spans="2:13" ht="15" customHeight="1" x14ac:dyDescent="0.15">
      <c r="B56" s="24"/>
      <c r="C56" s="82" t="s">
        <v>78</v>
      </c>
      <c r="D56" s="14">
        <v>854</v>
      </c>
      <c r="E56" s="15">
        <v>157</v>
      </c>
      <c r="F56" s="16">
        <v>87</v>
      </c>
      <c r="G56" s="16">
        <v>78</v>
      </c>
      <c r="H56" s="16">
        <v>60</v>
      </c>
      <c r="I56" s="16">
        <v>11</v>
      </c>
      <c r="J56" s="16">
        <v>16</v>
      </c>
      <c r="K56" s="16">
        <v>66</v>
      </c>
      <c r="L56" s="16">
        <v>392</v>
      </c>
      <c r="M56" s="16">
        <v>98</v>
      </c>
    </row>
    <row r="57" spans="2:13" ht="15" customHeight="1" x14ac:dyDescent="0.15">
      <c r="B57" s="24"/>
      <c r="C57" s="84"/>
      <c r="D57" s="25">
        <v>100</v>
      </c>
      <c r="E57" s="26">
        <v>18.399999999999999</v>
      </c>
      <c r="F57" s="27">
        <v>10.199999999999999</v>
      </c>
      <c r="G57" s="27">
        <v>9.1</v>
      </c>
      <c r="H57" s="27">
        <v>7</v>
      </c>
      <c r="I57" s="27">
        <v>1.3</v>
      </c>
      <c r="J57" s="27">
        <v>1.9</v>
      </c>
      <c r="K57" s="27">
        <v>7.7</v>
      </c>
      <c r="L57" s="27">
        <v>45.9</v>
      </c>
      <c r="M57" s="27">
        <v>11.5</v>
      </c>
    </row>
    <row r="58" spans="2:13" ht="15" customHeight="1" x14ac:dyDescent="0.15">
      <c r="B58" s="24"/>
      <c r="C58" s="82" t="s">
        <v>79</v>
      </c>
      <c r="D58" s="14">
        <v>1311</v>
      </c>
      <c r="E58" s="15">
        <v>276</v>
      </c>
      <c r="F58" s="16">
        <v>133</v>
      </c>
      <c r="G58" s="16">
        <v>114</v>
      </c>
      <c r="H58" s="16">
        <v>95</v>
      </c>
      <c r="I58" s="16">
        <v>21</v>
      </c>
      <c r="J58" s="16">
        <v>26</v>
      </c>
      <c r="K58" s="16">
        <v>59</v>
      </c>
      <c r="L58" s="16">
        <v>602</v>
      </c>
      <c r="M58" s="16">
        <v>169</v>
      </c>
    </row>
    <row r="59" spans="2:13" ht="15" customHeight="1" x14ac:dyDescent="0.15">
      <c r="B59" s="24"/>
      <c r="C59" s="84"/>
      <c r="D59" s="25">
        <v>100</v>
      </c>
      <c r="E59" s="26">
        <v>21.1</v>
      </c>
      <c r="F59" s="27">
        <v>10.1</v>
      </c>
      <c r="G59" s="27">
        <v>8.6999999999999993</v>
      </c>
      <c r="H59" s="27">
        <v>7.2</v>
      </c>
      <c r="I59" s="27">
        <v>1.6</v>
      </c>
      <c r="J59" s="27">
        <v>2</v>
      </c>
      <c r="K59" s="27">
        <v>4.5</v>
      </c>
      <c r="L59" s="27">
        <v>45.9</v>
      </c>
      <c r="M59" s="27">
        <v>12.9</v>
      </c>
    </row>
    <row r="60" spans="2:13" ht="15" customHeight="1" x14ac:dyDescent="0.15">
      <c r="B60" s="24"/>
      <c r="C60" s="82" t="s">
        <v>80</v>
      </c>
      <c r="D60" s="14">
        <v>1783</v>
      </c>
      <c r="E60" s="15">
        <v>387</v>
      </c>
      <c r="F60" s="16">
        <v>132</v>
      </c>
      <c r="G60" s="16">
        <v>181</v>
      </c>
      <c r="H60" s="16">
        <v>122</v>
      </c>
      <c r="I60" s="16">
        <v>31</v>
      </c>
      <c r="J60" s="16">
        <v>40</v>
      </c>
      <c r="K60" s="16">
        <v>743</v>
      </c>
      <c r="L60" s="16">
        <v>91</v>
      </c>
      <c r="M60" s="16">
        <v>312</v>
      </c>
    </row>
    <row r="61" spans="2:13" ht="15" customHeight="1" x14ac:dyDescent="0.15">
      <c r="B61" s="24"/>
      <c r="C61" s="84"/>
      <c r="D61" s="25">
        <v>100</v>
      </c>
      <c r="E61" s="26">
        <v>21.7</v>
      </c>
      <c r="F61" s="27">
        <v>7.4</v>
      </c>
      <c r="G61" s="27">
        <v>10.199999999999999</v>
      </c>
      <c r="H61" s="27">
        <v>6.8</v>
      </c>
      <c r="I61" s="27">
        <v>1.7</v>
      </c>
      <c r="J61" s="27">
        <v>2.2000000000000002</v>
      </c>
      <c r="K61" s="27">
        <v>41.7</v>
      </c>
      <c r="L61" s="27">
        <v>5.0999999999999996</v>
      </c>
      <c r="M61" s="27">
        <v>17.5</v>
      </c>
    </row>
    <row r="62" spans="2:13" ht="15" customHeight="1" x14ac:dyDescent="0.15">
      <c r="B62" s="24"/>
      <c r="C62" s="82" t="s">
        <v>81</v>
      </c>
      <c r="D62" s="14">
        <v>1234</v>
      </c>
      <c r="E62" s="15">
        <v>174</v>
      </c>
      <c r="F62" s="16">
        <v>90</v>
      </c>
      <c r="G62" s="16">
        <v>93</v>
      </c>
      <c r="H62" s="16">
        <v>59</v>
      </c>
      <c r="I62" s="16">
        <v>9</v>
      </c>
      <c r="J62" s="16">
        <v>9</v>
      </c>
      <c r="K62" s="16">
        <v>96</v>
      </c>
      <c r="L62" s="16">
        <v>714</v>
      </c>
      <c r="M62" s="16">
        <v>93</v>
      </c>
    </row>
    <row r="63" spans="2:13" ht="15" customHeight="1" x14ac:dyDescent="0.15">
      <c r="B63" s="24"/>
      <c r="C63" s="84"/>
      <c r="D63" s="25">
        <v>100</v>
      </c>
      <c r="E63" s="26">
        <v>14.1</v>
      </c>
      <c r="F63" s="27">
        <v>7.3</v>
      </c>
      <c r="G63" s="27">
        <v>7.5</v>
      </c>
      <c r="H63" s="27">
        <v>4.8</v>
      </c>
      <c r="I63" s="27">
        <v>0.7</v>
      </c>
      <c r="J63" s="27">
        <v>0.7</v>
      </c>
      <c r="K63" s="27">
        <v>7.8</v>
      </c>
      <c r="L63" s="27">
        <v>57.9</v>
      </c>
      <c r="M63" s="27">
        <v>7.5</v>
      </c>
    </row>
    <row r="64" spans="2:13" ht="15" customHeight="1" x14ac:dyDescent="0.15">
      <c r="B64" s="24"/>
      <c r="C64" s="82" t="s">
        <v>82</v>
      </c>
      <c r="D64" s="14">
        <v>2253</v>
      </c>
      <c r="E64" s="15">
        <v>375</v>
      </c>
      <c r="F64" s="16">
        <v>188</v>
      </c>
      <c r="G64" s="16">
        <v>204</v>
      </c>
      <c r="H64" s="16">
        <v>138</v>
      </c>
      <c r="I64" s="16">
        <v>35</v>
      </c>
      <c r="J64" s="16">
        <v>42</v>
      </c>
      <c r="K64" s="16">
        <v>332</v>
      </c>
      <c r="L64" s="16">
        <v>961</v>
      </c>
      <c r="M64" s="16">
        <v>251</v>
      </c>
    </row>
    <row r="65" spans="2:13" ht="15" customHeight="1" x14ac:dyDescent="0.15">
      <c r="B65" s="24"/>
      <c r="C65" s="84"/>
      <c r="D65" s="25">
        <v>100</v>
      </c>
      <c r="E65" s="26">
        <v>16.600000000000001</v>
      </c>
      <c r="F65" s="27">
        <v>8.3000000000000007</v>
      </c>
      <c r="G65" s="27">
        <v>9.1</v>
      </c>
      <c r="H65" s="27">
        <v>6.1</v>
      </c>
      <c r="I65" s="27">
        <v>1.6</v>
      </c>
      <c r="J65" s="27">
        <v>1.9</v>
      </c>
      <c r="K65" s="27">
        <v>14.7</v>
      </c>
      <c r="L65" s="27">
        <v>42.7</v>
      </c>
      <c r="M65" s="27">
        <v>11.1</v>
      </c>
    </row>
    <row r="66" spans="2:13" ht="15" customHeight="1" x14ac:dyDescent="0.15">
      <c r="B66" s="24"/>
      <c r="C66" s="82" t="s">
        <v>83</v>
      </c>
      <c r="D66" s="14">
        <v>1209</v>
      </c>
      <c r="E66" s="15">
        <v>155</v>
      </c>
      <c r="F66" s="16">
        <v>106</v>
      </c>
      <c r="G66" s="16">
        <v>96</v>
      </c>
      <c r="H66" s="16">
        <v>87</v>
      </c>
      <c r="I66" s="16">
        <v>15</v>
      </c>
      <c r="J66" s="16">
        <v>20</v>
      </c>
      <c r="K66" s="16">
        <v>90</v>
      </c>
      <c r="L66" s="16">
        <v>633</v>
      </c>
      <c r="M66" s="16">
        <v>132</v>
      </c>
    </row>
    <row r="67" spans="2:13" ht="15" customHeight="1" x14ac:dyDescent="0.15">
      <c r="B67" s="24"/>
      <c r="C67" s="84"/>
      <c r="D67" s="25">
        <v>100</v>
      </c>
      <c r="E67" s="26">
        <v>12.8</v>
      </c>
      <c r="F67" s="27">
        <v>8.8000000000000007</v>
      </c>
      <c r="G67" s="27">
        <v>7.9</v>
      </c>
      <c r="H67" s="27">
        <v>7.2</v>
      </c>
      <c r="I67" s="27">
        <v>1.2</v>
      </c>
      <c r="J67" s="27">
        <v>1.7</v>
      </c>
      <c r="K67" s="27">
        <v>7.4</v>
      </c>
      <c r="L67" s="27">
        <v>52.4</v>
      </c>
      <c r="M67" s="27">
        <v>10.9</v>
      </c>
    </row>
    <row r="68" spans="2:13" ht="15" customHeight="1" x14ac:dyDescent="0.15">
      <c r="B68" s="24"/>
      <c r="C68" s="82" t="s">
        <v>84</v>
      </c>
      <c r="D68" s="14">
        <v>2351</v>
      </c>
      <c r="E68" s="15">
        <v>313</v>
      </c>
      <c r="F68" s="16">
        <v>224</v>
      </c>
      <c r="G68" s="16">
        <v>165</v>
      </c>
      <c r="H68" s="16">
        <v>150</v>
      </c>
      <c r="I68" s="16">
        <v>28</v>
      </c>
      <c r="J68" s="16">
        <v>33</v>
      </c>
      <c r="K68" s="16">
        <v>181</v>
      </c>
      <c r="L68" s="16">
        <v>1287</v>
      </c>
      <c r="M68" s="16">
        <v>219</v>
      </c>
    </row>
    <row r="69" spans="2:13" ht="15" customHeight="1" x14ac:dyDescent="0.15">
      <c r="B69" s="28"/>
      <c r="C69" s="85"/>
      <c r="D69" s="17">
        <v>100</v>
      </c>
      <c r="E69" s="18">
        <v>13.3</v>
      </c>
      <c r="F69" s="19">
        <v>9.5</v>
      </c>
      <c r="G69" s="19">
        <v>7</v>
      </c>
      <c r="H69" s="19">
        <v>6.4</v>
      </c>
      <c r="I69" s="19">
        <v>1.2</v>
      </c>
      <c r="J69" s="19">
        <v>1.4</v>
      </c>
      <c r="K69" s="19">
        <v>7.7</v>
      </c>
      <c r="L69" s="19">
        <v>54.7</v>
      </c>
      <c r="M69" s="19">
        <v>9.3000000000000007</v>
      </c>
    </row>
    <row r="70" spans="2:13" ht="15" customHeight="1" x14ac:dyDescent="0.15">
      <c r="B70" s="20" t="s">
        <v>85</v>
      </c>
      <c r="C70" s="88" t="s">
        <v>86</v>
      </c>
      <c r="D70" s="21">
        <v>2750</v>
      </c>
      <c r="E70" s="22">
        <v>613</v>
      </c>
      <c r="F70" s="23">
        <v>293</v>
      </c>
      <c r="G70" s="23">
        <v>369</v>
      </c>
      <c r="H70" s="23">
        <v>315</v>
      </c>
      <c r="I70" s="23">
        <v>68</v>
      </c>
      <c r="J70" s="23">
        <v>115</v>
      </c>
      <c r="K70" s="23">
        <v>311</v>
      </c>
      <c r="L70" s="23">
        <v>918</v>
      </c>
      <c r="M70" s="23">
        <v>268</v>
      </c>
    </row>
    <row r="71" spans="2:13" ht="15" customHeight="1" x14ac:dyDescent="0.15">
      <c r="B71" s="24"/>
      <c r="C71" s="89"/>
      <c r="D71" s="25">
        <v>100</v>
      </c>
      <c r="E71" s="26">
        <v>22.3</v>
      </c>
      <c r="F71" s="27">
        <v>10.7</v>
      </c>
      <c r="G71" s="27">
        <v>13.4</v>
      </c>
      <c r="H71" s="27">
        <v>11.5</v>
      </c>
      <c r="I71" s="27">
        <v>2.5</v>
      </c>
      <c r="J71" s="27">
        <v>4.2</v>
      </c>
      <c r="K71" s="27">
        <v>11.3</v>
      </c>
      <c r="L71" s="27">
        <v>33.4</v>
      </c>
      <c r="M71" s="27">
        <v>9.6999999999999993</v>
      </c>
    </row>
    <row r="72" spans="2:13" ht="15" customHeight="1" x14ac:dyDescent="0.15">
      <c r="B72" s="24"/>
      <c r="C72" s="86" t="s">
        <v>87</v>
      </c>
      <c r="D72" s="14">
        <v>3000</v>
      </c>
      <c r="E72" s="15">
        <v>579</v>
      </c>
      <c r="F72" s="16">
        <v>298</v>
      </c>
      <c r="G72" s="16">
        <v>306</v>
      </c>
      <c r="H72" s="16">
        <v>256</v>
      </c>
      <c r="I72" s="16">
        <v>73</v>
      </c>
      <c r="J72" s="16">
        <v>70</v>
      </c>
      <c r="K72" s="16">
        <v>275</v>
      </c>
      <c r="L72" s="16">
        <v>1294</v>
      </c>
      <c r="M72" s="16">
        <v>291</v>
      </c>
    </row>
    <row r="73" spans="2:13" ht="15" customHeight="1" x14ac:dyDescent="0.15">
      <c r="B73" s="24"/>
      <c r="C73" s="89"/>
      <c r="D73" s="25">
        <v>100</v>
      </c>
      <c r="E73" s="26">
        <v>19.3</v>
      </c>
      <c r="F73" s="27">
        <v>9.9</v>
      </c>
      <c r="G73" s="27">
        <v>10.199999999999999</v>
      </c>
      <c r="H73" s="27">
        <v>8.5</v>
      </c>
      <c r="I73" s="27">
        <v>2.4</v>
      </c>
      <c r="J73" s="27">
        <v>2.2999999999999998</v>
      </c>
      <c r="K73" s="27">
        <v>9.1999999999999993</v>
      </c>
      <c r="L73" s="27">
        <v>43.1</v>
      </c>
      <c r="M73" s="27">
        <v>9.6999999999999993</v>
      </c>
    </row>
    <row r="74" spans="2:13" ht="15" customHeight="1" x14ac:dyDescent="0.15">
      <c r="B74" s="24"/>
      <c r="C74" s="86" t="s">
        <v>88</v>
      </c>
      <c r="D74" s="14">
        <v>3841</v>
      </c>
      <c r="E74" s="15">
        <v>704</v>
      </c>
      <c r="F74" s="16">
        <v>356</v>
      </c>
      <c r="G74" s="16">
        <v>302</v>
      </c>
      <c r="H74" s="16">
        <v>216</v>
      </c>
      <c r="I74" s="16">
        <v>27</v>
      </c>
      <c r="J74" s="16">
        <v>36</v>
      </c>
      <c r="K74" s="16">
        <v>435</v>
      </c>
      <c r="L74" s="16">
        <v>1765</v>
      </c>
      <c r="M74" s="16">
        <v>358</v>
      </c>
    </row>
    <row r="75" spans="2:13" ht="15" customHeight="1" x14ac:dyDescent="0.15">
      <c r="B75" s="24"/>
      <c r="C75" s="89"/>
      <c r="D75" s="25">
        <v>100</v>
      </c>
      <c r="E75" s="26">
        <v>18.3</v>
      </c>
      <c r="F75" s="27">
        <v>9.3000000000000007</v>
      </c>
      <c r="G75" s="27">
        <v>7.9</v>
      </c>
      <c r="H75" s="27">
        <v>5.6</v>
      </c>
      <c r="I75" s="27">
        <v>0.7</v>
      </c>
      <c r="J75" s="27">
        <v>0.9</v>
      </c>
      <c r="K75" s="27">
        <v>11.3</v>
      </c>
      <c r="L75" s="27">
        <v>46</v>
      </c>
      <c r="M75" s="27">
        <v>9.3000000000000007</v>
      </c>
    </row>
    <row r="76" spans="2:13" ht="15" customHeight="1" x14ac:dyDescent="0.15">
      <c r="B76" s="24"/>
      <c r="C76" s="86" t="s">
        <v>89</v>
      </c>
      <c r="D76" s="14">
        <v>2817</v>
      </c>
      <c r="E76" s="15">
        <v>420</v>
      </c>
      <c r="F76" s="16">
        <v>220</v>
      </c>
      <c r="G76" s="16">
        <v>194</v>
      </c>
      <c r="H76" s="16">
        <v>144</v>
      </c>
      <c r="I76" s="16">
        <v>17</v>
      </c>
      <c r="J76" s="16">
        <v>24</v>
      </c>
      <c r="K76" s="16">
        <v>366</v>
      </c>
      <c r="L76" s="16">
        <v>1356</v>
      </c>
      <c r="M76" s="16">
        <v>354</v>
      </c>
    </row>
    <row r="77" spans="2:13" ht="15" customHeight="1" x14ac:dyDescent="0.15">
      <c r="B77" s="24"/>
      <c r="C77" s="89"/>
      <c r="D77" s="25">
        <v>100</v>
      </c>
      <c r="E77" s="26">
        <v>14.9</v>
      </c>
      <c r="F77" s="27">
        <v>7.8</v>
      </c>
      <c r="G77" s="27">
        <v>6.9</v>
      </c>
      <c r="H77" s="27">
        <v>5.0999999999999996</v>
      </c>
      <c r="I77" s="27">
        <v>0.6</v>
      </c>
      <c r="J77" s="27">
        <v>0.9</v>
      </c>
      <c r="K77" s="27">
        <v>13</v>
      </c>
      <c r="L77" s="27">
        <v>48.1</v>
      </c>
      <c r="M77" s="27">
        <v>12.6</v>
      </c>
    </row>
    <row r="78" spans="2:13" ht="15" customHeight="1" x14ac:dyDescent="0.15">
      <c r="B78" s="24"/>
      <c r="C78" s="86" t="s">
        <v>90</v>
      </c>
      <c r="D78" s="14">
        <v>1623</v>
      </c>
      <c r="E78" s="15">
        <v>211</v>
      </c>
      <c r="F78" s="16">
        <v>128</v>
      </c>
      <c r="G78" s="16">
        <v>94</v>
      </c>
      <c r="H78" s="16">
        <v>59</v>
      </c>
      <c r="I78" s="16">
        <v>7</v>
      </c>
      <c r="J78" s="16">
        <v>8</v>
      </c>
      <c r="K78" s="16">
        <v>248</v>
      </c>
      <c r="L78" s="16">
        <v>783</v>
      </c>
      <c r="M78" s="16">
        <v>235</v>
      </c>
    </row>
    <row r="79" spans="2:13" ht="15" customHeight="1" x14ac:dyDescent="0.15">
      <c r="B79" s="24"/>
      <c r="C79" s="89"/>
      <c r="D79" s="25">
        <v>100</v>
      </c>
      <c r="E79" s="26">
        <v>13</v>
      </c>
      <c r="F79" s="27">
        <v>7.9</v>
      </c>
      <c r="G79" s="27">
        <v>5.8</v>
      </c>
      <c r="H79" s="27">
        <v>3.6</v>
      </c>
      <c r="I79" s="27">
        <v>0.4</v>
      </c>
      <c r="J79" s="27">
        <v>0.5</v>
      </c>
      <c r="K79" s="27">
        <v>15.3</v>
      </c>
      <c r="L79" s="27">
        <v>48.2</v>
      </c>
      <c r="M79" s="27">
        <v>14.5</v>
      </c>
    </row>
    <row r="80" spans="2:13" ht="15" customHeight="1" x14ac:dyDescent="0.15">
      <c r="B80" s="24"/>
      <c r="C80" s="86" t="s">
        <v>91</v>
      </c>
      <c r="D80" s="14">
        <v>1008</v>
      </c>
      <c r="E80" s="15">
        <v>95</v>
      </c>
      <c r="F80" s="16">
        <v>59</v>
      </c>
      <c r="G80" s="16">
        <v>44</v>
      </c>
      <c r="H80" s="16">
        <v>30</v>
      </c>
      <c r="I80" s="16">
        <v>6</v>
      </c>
      <c r="J80" s="16">
        <v>4</v>
      </c>
      <c r="K80" s="16">
        <v>158</v>
      </c>
      <c r="L80" s="16">
        <v>454</v>
      </c>
      <c r="M80" s="16">
        <v>214</v>
      </c>
    </row>
    <row r="81" spans="2:13" ht="15" customHeight="1" x14ac:dyDescent="0.15">
      <c r="B81" s="24"/>
      <c r="C81" s="89"/>
      <c r="D81" s="25">
        <v>100</v>
      </c>
      <c r="E81" s="26">
        <v>9.4</v>
      </c>
      <c r="F81" s="27">
        <v>5.9</v>
      </c>
      <c r="G81" s="27">
        <v>4.4000000000000004</v>
      </c>
      <c r="H81" s="27">
        <v>3</v>
      </c>
      <c r="I81" s="27">
        <v>0.6</v>
      </c>
      <c r="J81" s="27">
        <v>0.4</v>
      </c>
      <c r="K81" s="27">
        <v>15.7</v>
      </c>
      <c r="L81" s="27">
        <v>45</v>
      </c>
      <c r="M81" s="27">
        <v>21.2</v>
      </c>
    </row>
    <row r="82" spans="2:13" ht="15" customHeight="1" x14ac:dyDescent="0.15">
      <c r="B82" s="24"/>
      <c r="C82" s="86" t="s">
        <v>92</v>
      </c>
      <c r="D82" s="14">
        <v>602</v>
      </c>
      <c r="E82" s="15">
        <v>53</v>
      </c>
      <c r="F82" s="16">
        <v>37</v>
      </c>
      <c r="G82" s="16">
        <v>28</v>
      </c>
      <c r="H82" s="16">
        <v>26</v>
      </c>
      <c r="I82" s="16">
        <v>3</v>
      </c>
      <c r="J82" s="16">
        <v>3</v>
      </c>
      <c r="K82" s="16">
        <v>103</v>
      </c>
      <c r="L82" s="16">
        <v>242</v>
      </c>
      <c r="M82" s="16">
        <v>156</v>
      </c>
    </row>
    <row r="83" spans="2:13" ht="15" customHeight="1" x14ac:dyDescent="0.15">
      <c r="B83" s="24"/>
      <c r="C83" s="86"/>
      <c r="D83" s="34">
        <v>100</v>
      </c>
      <c r="E83" s="35">
        <v>8.8000000000000007</v>
      </c>
      <c r="F83" s="36">
        <v>6.1</v>
      </c>
      <c r="G83" s="36">
        <v>4.7</v>
      </c>
      <c r="H83" s="36">
        <v>4.3</v>
      </c>
      <c r="I83" s="36">
        <v>0.5</v>
      </c>
      <c r="J83" s="36">
        <v>0.5</v>
      </c>
      <c r="K83" s="36">
        <v>17.100000000000001</v>
      </c>
      <c r="L83" s="36">
        <v>40.200000000000003</v>
      </c>
      <c r="M83" s="36">
        <v>25.9</v>
      </c>
    </row>
    <row r="84" spans="2:13" ht="15" customHeight="1" x14ac:dyDescent="0.15">
      <c r="B84" s="20" t="s">
        <v>93</v>
      </c>
      <c r="C84" s="87" t="s">
        <v>94</v>
      </c>
      <c r="D84" s="21">
        <v>3427</v>
      </c>
      <c r="E84" s="22">
        <v>776</v>
      </c>
      <c r="F84" s="23">
        <v>344</v>
      </c>
      <c r="G84" s="23">
        <v>366</v>
      </c>
      <c r="H84" s="23">
        <v>336</v>
      </c>
      <c r="I84" s="23">
        <v>70</v>
      </c>
      <c r="J84" s="23">
        <v>102</v>
      </c>
      <c r="K84" s="23">
        <v>395</v>
      </c>
      <c r="L84" s="23">
        <v>1293</v>
      </c>
      <c r="M84" s="23">
        <v>337</v>
      </c>
    </row>
    <row r="85" spans="2:13" ht="15" customHeight="1" x14ac:dyDescent="0.15">
      <c r="B85" s="24" t="s">
        <v>485</v>
      </c>
      <c r="C85" s="84"/>
      <c r="D85" s="25">
        <v>100</v>
      </c>
      <c r="E85" s="26">
        <v>22.6</v>
      </c>
      <c r="F85" s="27">
        <v>10</v>
      </c>
      <c r="G85" s="27">
        <v>10.7</v>
      </c>
      <c r="H85" s="27">
        <v>9.8000000000000007</v>
      </c>
      <c r="I85" s="27">
        <v>2</v>
      </c>
      <c r="J85" s="27">
        <v>3</v>
      </c>
      <c r="K85" s="27">
        <v>11.5</v>
      </c>
      <c r="L85" s="27">
        <v>37.700000000000003</v>
      </c>
      <c r="M85" s="27">
        <v>9.8000000000000007</v>
      </c>
    </row>
    <row r="86" spans="2:13" ht="15" customHeight="1" x14ac:dyDescent="0.15">
      <c r="B86" s="24" t="s">
        <v>431</v>
      </c>
      <c r="C86" s="82" t="s">
        <v>481</v>
      </c>
      <c r="D86" s="14">
        <v>3344</v>
      </c>
      <c r="E86" s="15">
        <v>607</v>
      </c>
      <c r="F86" s="16">
        <v>309</v>
      </c>
      <c r="G86" s="16">
        <v>334</v>
      </c>
      <c r="H86" s="16">
        <v>225</v>
      </c>
      <c r="I86" s="16">
        <v>55</v>
      </c>
      <c r="J86" s="16">
        <v>54</v>
      </c>
      <c r="K86" s="16">
        <v>391</v>
      </c>
      <c r="L86" s="16">
        <v>1414</v>
      </c>
      <c r="M86" s="16">
        <v>352</v>
      </c>
    </row>
    <row r="87" spans="2:13" ht="15" customHeight="1" x14ac:dyDescent="0.15">
      <c r="B87" s="24"/>
      <c r="C87" s="84"/>
      <c r="D87" s="25">
        <v>100</v>
      </c>
      <c r="E87" s="26">
        <v>18.2</v>
      </c>
      <c r="F87" s="27">
        <v>9.1999999999999993</v>
      </c>
      <c r="G87" s="27">
        <v>10</v>
      </c>
      <c r="H87" s="27">
        <v>6.7</v>
      </c>
      <c r="I87" s="27">
        <v>1.6</v>
      </c>
      <c r="J87" s="27">
        <v>1.6</v>
      </c>
      <c r="K87" s="27">
        <v>11.7</v>
      </c>
      <c r="L87" s="27">
        <v>42.3</v>
      </c>
      <c r="M87" s="27">
        <v>10.5</v>
      </c>
    </row>
    <row r="88" spans="2:13" ht="15" customHeight="1" x14ac:dyDescent="0.15">
      <c r="B88" s="24"/>
      <c r="C88" s="83" t="s">
        <v>487</v>
      </c>
      <c r="D88" s="29">
        <v>2063</v>
      </c>
      <c r="E88" s="30">
        <v>305</v>
      </c>
      <c r="F88" s="31">
        <v>185</v>
      </c>
      <c r="G88" s="31">
        <v>158</v>
      </c>
      <c r="H88" s="31">
        <v>128</v>
      </c>
      <c r="I88" s="31">
        <v>19</v>
      </c>
      <c r="J88" s="31">
        <v>21</v>
      </c>
      <c r="K88" s="31">
        <v>238</v>
      </c>
      <c r="L88" s="31">
        <v>1006</v>
      </c>
      <c r="M88" s="31">
        <v>208</v>
      </c>
    </row>
    <row r="89" spans="2:13" ht="15" customHeight="1" x14ac:dyDescent="0.15">
      <c r="B89" s="24"/>
      <c r="C89" s="84"/>
      <c r="D89" s="25">
        <v>100</v>
      </c>
      <c r="E89" s="26">
        <v>14.8</v>
      </c>
      <c r="F89" s="27">
        <v>9</v>
      </c>
      <c r="G89" s="27">
        <v>7.7</v>
      </c>
      <c r="H89" s="27">
        <v>6.2</v>
      </c>
      <c r="I89" s="27">
        <v>0.9</v>
      </c>
      <c r="J89" s="27">
        <v>1</v>
      </c>
      <c r="K89" s="27">
        <v>11.5</v>
      </c>
      <c r="L89" s="27">
        <v>48.8</v>
      </c>
      <c r="M89" s="27">
        <v>10.1</v>
      </c>
    </row>
    <row r="90" spans="2:13" ht="15" customHeight="1" x14ac:dyDescent="0.15">
      <c r="B90" s="24"/>
      <c r="C90" s="82" t="s">
        <v>489</v>
      </c>
      <c r="D90" s="14">
        <v>3201</v>
      </c>
      <c r="E90" s="15">
        <v>488</v>
      </c>
      <c r="F90" s="16">
        <v>292</v>
      </c>
      <c r="G90" s="16">
        <v>234</v>
      </c>
      <c r="H90" s="16">
        <v>170</v>
      </c>
      <c r="I90" s="16">
        <v>26</v>
      </c>
      <c r="J90" s="16">
        <v>34</v>
      </c>
      <c r="K90" s="16">
        <v>407</v>
      </c>
      <c r="L90" s="16">
        <v>1498</v>
      </c>
      <c r="M90" s="16">
        <v>356</v>
      </c>
    </row>
    <row r="91" spans="2:13" ht="15" customHeight="1" x14ac:dyDescent="0.15">
      <c r="B91" s="24"/>
      <c r="C91" s="84"/>
      <c r="D91" s="25">
        <v>100</v>
      </c>
      <c r="E91" s="26">
        <v>15.2</v>
      </c>
      <c r="F91" s="27">
        <v>9.1</v>
      </c>
      <c r="G91" s="27">
        <v>7.3</v>
      </c>
      <c r="H91" s="27">
        <v>5.3</v>
      </c>
      <c r="I91" s="27">
        <v>0.8</v>
      </c>
      <c r="J91" s="27">
        <v>1.1000000000000001</v>
      </c>
      <c r="K91" s="27">
        <v>12.7</v>
      </c>
      <c r="L91" s="27">
        <v>46.8</v>
      </c>
      <c r="M91" s="27">
        <v>11.1</v>
      </c>
    </row>
    <row r="92" spans="2:13" ht="15" customHeight="1" x14ac:dyDescent="0.15">
      <c r="B92" s="24"/>
      <c r="C92" s="82" t="s">
        <v>488</v>
      </c>
      <c r="D92" s="14">
        <v>1503</v>
      </c>
      <c r="E92" s="15">
        <v>160</v>
      </c>
      <c r="F92" s="16">
        <v>107</v>
      </c>
      <c r="G92" s="16">
        <v>75</v>
      </c>
      <c r="H92" s="16">
        <v>50</v>
      </c>
      <c r="I92" s="16">
        <v>8</v>
      </c>
      <c r="J92" s="16">
        <v>10</v>
      </c>
      <c r="K92" s="16">
        <v>241</v>
      </c>
      <c r="L92" s="16">
        <v>775</v>
      </c>
      <c r="M92" s="16">
        <v>193</v>
      </c>
    </row>
    <row r="93" spans="2:13" ht="15" customHeight="1" x14ac:dyDescent="0.15">
      <c r="B93" s="24"/>
      <c r="C93" s="84"/>
      <c r="D93" s="25">
        <v>100</v>
      </c>
      <c r="E93" s="26">
        <v>10.6</v>
      </c>
      <c r="F93" s="27">
        <v>7.1</v>
      </c>
      <c r="G93" s="27">
        <v>5</v>
      </c>
      <c r="H93" s="27">
        <v>3.3</v>
      </c>
      <c r="I93" s="27">
        <v>0.5</v>
      </c>
      <c r="J93" s="27">
        <v>0.7</v>
      </c>
      <c r="K93" s="27">
        <v>16</v>
      </c>
      <c r="L93" s="27">
        <v>51.6</v>
      </c>
      <c r="M93" s="27">
        <v>12.8</v>
      </c>
    </row>
    <row r="94" spans="2:13" ht="15" customHeight="1" x14ac:dyDescent="0.15">
      <c r="B94" s="24"/>
      <c r="C94" s="82" t="s">
        <v>457</v>
      </c>
      <c r="D94" s="14">
        <v>330</v>
      </c>
      <c r="E94" s="15">
        <v>34</v>
      </c>
      <c r="F94" s="16">
        <v>24</v>
      </c>
      <c r="G94" s="16">
        <v>24</v>
      </c>
      <c r="H94" s="16">
        <v>14</v>
      </c>
      <c r="I94" s="16">
        <v>4</v>
      </c>
      <c r="J94" s="16">
        <v>4</v>
      </c>
      <c r="K94" s="16">
        <v>45</v>
      </c>
      <c r="L94" s="16">
        <v>163</v>
      </c>
      <c r="M94" s="16">
        <v>47</v>
      </c>
    </row>
    <row r="95" spans="2:13" ht="15" customHeight="1" x14ac:dyDescent="0.15">
      <c r="B95" s="24"/>
      <c r="C95" s="82"/>
      <c r="D95" s="34">
        <v>100</v>
      </c>
      <c r="E95" s="35">
        <v>10.3</v>
      </c>
      <c r="F95" s="36">
        <v>7.3</v>
      </c>
      <c r="G95" s="36">
        <v>7.3</v>
      </c>
      <c r="H95" s="36">
        <v>4.2</v>
      </c>
      <c r="I95" s="36">
        <v>1.2</v>
      </c>
      <c r="J95" s="36">
        <v>1.2</v>
      </c>
      <c r="K95" s="36">
        <v>13.6</v>
      </c>
      <c r="L95" s="36">
        <v>49.4</v>
      </c>
      <c r="M95" s="36">
        <v>14.2</v>
      </c>
    </row>
    <row r="96" spans="2:13" ht="15" customHeight="1" x14ac:dyDescent="0.15">
      <c r="B96" s="24"/>
      <c r="C96" s="83" t="s">
        <v>490</v>
      </c>
      <c r="D96" s="29">
        <v>359</v>
      </c>
      <c r="E96" s="30">
        <v>33</v>
      </c>
      <c r="F96" s="31">
        <v>19</v>
      </c>
      <c r="G96" s="31">
        <v>16</v>
      </c>
      <c r="H96" s="31">
        <v>17</v>
      </c>
      <c r="I96" s="31">
        <v>2</v>
      </c>
      <c r="J96" s="31">
        <v>2</v>
      </c>
      <c r="K96" s="31">
        <v>66</v>
      </c>
      <c r="L96" s="31">
        <v>154</v>
      </c>
      <c r="M96" s="31">
        <v>78</v>
      </c>
    </row>
    <row r="97" spans="2:13" ht="15" customHeight="1" x14ac:dyDescent="0.15">
      <c r="B97" s="24"/>
      <c r="C97" s="84"/>
      <c r="D97" s="25">
        <v>100</v>
      </c>
      <c r="E97" s="26">
        <v>9.1999999999999993</v>
      </c>
      <c r="F97" s="27">
        <v>5.3</v>
      </c>
      <c r="G97" s="27">
        <v>4.5</v>
      </c>
      <c r="H97" s="27">
        <v>4.7</v>
      </c>
      <c r="I97" s="27">
        <v>0.6</v>
      </c>
      <c r="J97" s="27">
        <v>0.6</v>
      </c>
      <c r="K97" s="27">
        <v>18.399999999999999</v>
      </c>
      <c r="L97" s="27">
        <v>42.9</v>
      </c>
      <c r="M97" s="27">
        <v>21.7</v>
      </c>
    </row>
    <row r="98" spans="2:13" ht="15" customHeight="1" x14ac:dyDescent="0.15">
      <c r="B98" s="24"/>
      <c r="C98" s="82" t="s">
        <v>474</v>
      </c>
      <c r="D98" s="14">
        <v>47</v>
      </c>
      <c r="E98" s="15">
        <v>6</v>
      </c>
      <c r="F98" s="16">
        <v>2</v>
      </c>
      <c r="G98" s="16">
        <v>2</v>
      </c>
      <c r="H98" s="16">
        <v>1</v>
      </c>
      <c r="I98" s="16">
        <v>1</v>
      </c>
      <c r="J98" s="16">
        <v>1</v>
      </c>
      <c r="K98" s="16">
        <v>9</v>
      </c>
      <c r="L98" s="16">
        <v>14</v>
      </c>
      <c r="M98" s="16">
        <v>13</v>
      </c>
    </row>
    <row r="99" spans="2:13" ht="15" customHeight="1" x14ac:dyDescent="0.15">
      <c r="B99" s="24"/>
      <c r="C99" s="84"/>
      <c r="D99" s="25">
        <v>100</v>
      </c>
      <c r="E99" s="26">
        <v>12.8</v>
      </c>
      <c r="F99" s="27">
        <v>4.3</v>
      </c>
      <c r="G99" s="27">
        <v>4.3</v>
      </c>
      <c r="H99" s="27">
        <v>2.1</v>
      </c>
      <c r="I99" s="27">
        <v>2.1</v>
      </c>
      <c r="J99" s="27">
        <v>2.1</v>
      </c>
      <c r="K99" s="27">
        <v>19.100000000000001</v>
      </c>
      <c r="L99" s="27">
        <v>29.8</v>
      </c>
      <c r="M99" s="27">
        <v>27.7</v>
      </c>
    </row>
    <row r="100" spans="2:13" ht="15" customHeight="1" x14ac:dyDescent="0.15">
      <c r="B100" s="24"/>
      <c r="C100" s="82" t="s">
        <v>96</v>
      </c>
      <c r="D100" s="14">
        <v>52</v>
      </c>
      <c r="E100" s="15">
        <v>4</v>
      </c>
      <c r="F100" s="16">
        <v>6</v>
      </c>
      <c r="G100" s="16">
        <v>2</v>
      </c>
      <c r="H100" s="16">
        <v>3</v>
      </c>
      <c r="I100" s="16">
        <v>0</v>
      </c>
      <c r="J100" s="16">
        <v>1</v>
      </c>
      <c r="K100" s="16">
        <v>4</v>
      </c>
      <c r="L100" s="16">
        <v>30</v>
      </c>
      <c r="M100" s="16">
        <v>4</v>
      </c>
    </row>
    <row r="101" spans="2:13" ht="15" customHeight="1" x14ac:dyDescent="0.15">
      <c r="B101" s="28"/>
      <c r="C101" s="85"/>
      <c r="D101" s="17">
        <v>100</v>
      </c>
      <c r="E101" s="18">
        <v>7.7</v>
      </c>
      <c r="F101" s="19">
        <v>11.5</v>
      </c>
      <c r="G101" s="19">
        <v>3.8</v>
      </c>
      <c r="H101" s="19">
        <v>5.8</v>
      </c>
      <c r="I101" s="19">
        <v>0</v>
      </c>
      <c r="J101" s="19">
        <v>1.9</v>
      </c>
      <c r="K101" s="19">
        <v>7.7</v>
      </c>
      <c r="L101" s="19">
        <v>57.7</v>
      </c>
      <c r="M101" s="19">
        <v>7.7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M9">
    <cfRule type="top10" dxfId="2537" priority="2398" rank="1"/>
  </conditionalFormatting>
  <conditionalFormatting sqref="E11:M11">
    <cfRule type="top10" dxfId="2536" priority="2399" rank="1"/>
  </conditionalFormatting>
  <conditionalFormatting sqref="E13:M13">
    <cfRule type="top10" dxfId="2535" priority="2400" rank="1"/>
  </conditionalFormatting>
  <conditionalFormatting sqref="E15:M15">
    <cfRule type="top10" dxfId="2534" priority="2401" rank="1"/>
  </conditionalFormatting>
  <conditionalFormatting sqref="E17:M17">
    <cfRule type="top10" dxfId="2533" priority="2402" rank="1"/>
  </conditionalFormatting>
  <conditionalFormatting sqref="E19:M19">
    <cfRule type="top10" dxfId="2532" priority="2403" rank="1"/>
  </conditionalFormatting>
  <conditionalFormatting sqref="E21:M21">
    <cfRule type="top10" dxfId="2531" priority="2404" rank="1"/>
  </conditionalFormatting>
  <conditionalFormatting sqref="E23:M23">
    <cfRule type="top10" dxfId="2530" priority="2405" rank="1"/>
  </conditionalFormatting>
  <conditionalFormatting sqref="E25:M25">
    <cfRule type="top10" dxfId="2529" priority="2406" rank="1"/>
  </conditionalFormatting>
  <conditionalFormatting sqref="E27:M27">
    <cfRule type="top10" dxfId="2528" priority="2407" rank="1"/>
  </conditionalFormatting>
  <conditionalFormatting sqref="E29:M29">
    <cfRule type="top10" dxfId="2527" priority="2408" rank="1"/>
  </conditionalFormatting>
  <conditionalFormatting sqref="E31:M31">
    <cfRule type="top10" dxfId="2526" priority="2409" rank="1"/>
  </conditionalFormatting>
  <conditionalFormatting sqref="E33:M33">
    <cfRule type="top10" dxfId="2525" priority="2410" rank="1"/>
  </conditionalFormatting>
  <conditionalFormatting sqref="E35:M35">
    <cfRule type="top10" dxfId="2524" priority="2411" rank="1"/>
  </conditionalFormatting>
  <conditionalFormatting sqref="E37:M37">
    <cfRule type="top10" dxfId="2523" priority="2412" rank="1"/>
  </conditionalFormatting>
  <conditionalFormatting sqref="E39:M39">
    <cfRule type="top10" dxfId="2522" priority="2413" rank="1"/>
  </conditionalFormatting>
  <conditionalFormatting sqref="E41:M41">
    <cfRule type="top10" dxfId="2521" priority="2414" rank="1"/>
  </conditionalFormatting>
  <conditionalFormatting sqref="E43:M43">
    <cfRule type="top10" dxfId="2520" priority="2415" rank="1"/>
  </conditionalFormatting>
  <conditionalFormatting sqref="E45:M45">
    <cfRule type="top10" dxfId="2519" priority="2416" rank="1"/>
  </conditionalFormatting>
  <conditionalFormatting sqref="E47:M47">
    <cfRule type="top10" dxfId="2518" priority="2417" rank="1"/>
  </conditionalFormatting>
  <conditionalFormatting sqref="E49:M49">
    <cfRule type="top10" dxfId="2517" priority="2418" rank="1"/>
  </conditionalFormatting>
  <conditionalFormatting sqref="E51:M51">
    <cfRule type="top10" dxfId="2516" priority="2419" rank="1"/>
  </conditionalFormatting>
  <conditionalFormatting sqref="E53:M53">
    <cfRule type="top10" dxfId="2515" priority="2420" rank="1"/>
  </conditionalFormatting>
  <conditionalFormatting sqref="E55:M55">
    <cfRule type="top10" dxfId="2514" priority="2421" rank="1"/>
  </conditionalFormatting>
  <conditionalFormatting sqref="E57:M57">
    <cfRule type="top10" dxfId="2513" priority="2422" rank="1"/>
  </conditionalFormatting>
  <conditionalFormatting sqref="E59:M59">
    <cfRule type="top10" dxfId="2512" priority="2423" rank="1"/>
  </conditionalFormatting>
  <conditionalFormatting sqref="E61:M61">
    <cfRule type="top10" dxfId="2511" priority="2424" rank="1"/>
  </conditionalFormatting>
  <conditionalFormatting sqref="E63:M63">
    <cfRule type="top10" dxfId="2510" priority="2425" rank="1"/>
  </conditionalFormatting>
  <conditionalFormatting sqref="E65:M65">
    <cfRule type="top10" dxfId="2509" priority="2426" rank="1"/>
  </conditionalFormatting>
  <conditionalFormatting sqref="E67:M67">
    <cfRule type="top10" dxfId="2508" priority="2427" rank="1"/>
  </conditionalFormatting>
  <conditionalFormatting sqref="E69:M69">
    <cfRule type="top10" dxfId="2507" priority="2428" rank="1"/>
  </conditionalFormatting>
  <conditionalFormatting sqref="E71:M71">
    <cfRule type="top10" dxfId="2506" priority="2429" rank="1"/>
  </conditionalFormatting>
  <conditionalFormatting sqref="E73:M73">
    <cfRule type="top10" dxfId="2505" priority="2430" rank="1"/>
  </conditionalFormatting>
  <conditionalFormatting sqref="E75:M75">
    <cfRule type="top10" dxfId="2504" priority="2431" rank="1"/>
  </conditionalFormatting>
  <conditionalFormatting sqref="E77:M77">
    <cfRule type="top10" dxfId="2503" priority="2432" rank="1"/>
  </conditionalFormatting>
  <conditionalFormatting sqref="E79:M79">
    <cfRule type="top10" dxfId="2502" priority="2433" rank="1"/>
  </conditionalFormatting>
  <conditionalFormatting sqref="E81:M81">
    <cfRule type="top10" dxfId="2501" priority="2434" rank="1"/>
  </conditionalFormatting>
  <conditionalFormatting sqref="E83:M83">
    <cfRule type="top10" dxfId="2500" priority="2435" rank="1"/>
  </conditionalFormatting>
  <conditionalFormatting sqref="E85:M85">
    <cfRule type="top10" dxfId="2499" priority="2436" rank="1"/>
  </conditionalFormatting>
  <conditionalFormatting sqref="E87:M87">
    <cfRule type="top10" dxfId="2498" priority="2437" rank="1"/>
  </conditionalFormatting>
  <conditionalFormatting sqref="E89:M89">
    <cfRule type="top10" dxfId="2497" priority="2438" rank="1"/>
  </conditionalFormatting>
  <conditionalFormatting sqref="E91:M91">
    <cfRule type="top10" dxfId="2496" priority="2439" rank="1"/>
  </conditionalFormatting>
  <conditionalFormatting sqref="E93:M93">
    <cfRule type="top10" dxfId="2495" priority="2440" rank="1"/>
  </conditionalFormatting>
  <conditionalFormatting sqref="E95:M95">
    <cfRule type="top10" dxfId="2494" priority="2441" rank="1"/>
  </conditionalFormatting>
  <conditionalFormatting sqref="E97:M97">
    <cfRule type="top10" dxfId="2493" priority="2442" rank="1"/>
  </conditionalFormatting>
  <conditionalFormatting sqref="E99:M99">
    <cfRule type="top10" dxfId="2492" priority="2443" rank="1"/>
  </conditionalFormatting>
  <conditionalFormatting sqref="E101:M101">
    <cfRule type="top10" dxfId="2491" priority="244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682</v>
      </c>
    </row>
    <row r="5" spans="2:24" x14ac:dyDescent="0.15">
      <c r="B5" s="3" t="s">
        <v>677</v>
      </c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336</v>
      </c>
      <c r="F7" s="69" t="s">
        <v>162</v>
      </c>
      <c r="G7" s="69" t="s">
        <v>163</v>
      </c>
      <c r="H7" s="68" t="s">
        <v>164</v>
      </c>
      <c r="I7" s="69" t="s">
        <v>337</v>
      </c>
      <c r="J7" s="69" t="s">
        <v>681</v>
      </c>
      <c r="K7" s="69" t="s">
        <v>35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1006</v>
      </c>
      <c r="F8" s="16">
        <v>2409</v>
      </c>
      <c r="G8" s="16">
        <v>9011</v>
      </c>
      <c r="H8" s="16">
        <v>4585</v>
      </c>
      <c r="I8" s="16">
        <v>2900</v>
      </c>
      <c r="J8" s="16">
        <v>1338</v>
      </c>
      <c r="K8" s="16">
        <v>2105</v>
      </c>
      <c r="L8" s="16">
        <v>1477</v>
      </c>
    </row>
    <row r="9" spans="2:24" ht="15" customHeight="1" x14ac:dyDescent="0.15">
      <c r="B9" s="93"/>
      <c r="C9" s="91"/>
      <c r="D9" s="17">
        <v>100</v>
      </c>
      <c r="E9" s="18">
        <v>6.3</v>
      </c>
      <c r="F9" s="19">
        <v>15.1</v>
      </c>
      <c r="G9" s="19">
        <v>56.6</v>
      </c>
      <c r="H9" s="19">
        <v>28.8</v>
      </c>
      <c r="I9" s="19">
        <v>18.2</v>
      </c>
      <c r="J9" s="19">
        <v>8.4</v>
      </c>
      <c r="K9" s="19">
        <v>13.2</v>
      </c>
      <c r="L9" s="19">
        <v>9.3000000000000007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314</v>
      </c>
      <c r="F10" s="23">
        <v>743</v>
      </c>
      <c r="G10" s="23">
        <v>2833</v>
      </c>
      <c r="H10" s="23">
        <v>1524</v>
      </c>
      <c r="I10" s="23">
        <v>962</v>
      </c>
      <c r="J10" s="23">
        <v>367</v>
      </c>
      <c r="K10" s="23">
        <v>648</v>
      </c>
      <c r="L10" s="23">
        <v>458</v>
      </c>
    </row>
    <row r="11" spans="2:24" ht="15" customHeight="1" x14ac:dyDescent="0.15">
      <c r="B11" s="24"/>
      <c r="C11" s="89"/>
      <c r="D11" s="25">
        <v>100</v>
      </c>
      <c r="E11" s="26">
        <v>6.3</v>
      </c>
      <c r="F11" s="27">
        <v>15</v>
      </c>
      <c r="G11" s="27">
        <v>57.3</v>
      </c>
      <c r="H11" s="27">
        <v>30.8</v>
      </c>
      <c r="I11" s="27">
        <v>19.5</v>
      </c>
      <c r="J11" s="27">
        <v>7.4</v>
      </c>
      <c r="K11" s="27">
        <v>13.1</v>
      </c>
      <c r="L11" s="27">
        <v>9.3000000000000007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685</v>
      </c>
      <c r="F12" s="16">
        <v>1648</v>
      </c>
      <c r="G12" s="16">
        <v>6099</v>
      </c>
      <c r="H12" s="16">
        <v>3026</v>
      </c>
      <c r="I12" s="16">
        <v>1909</v>
      </c>
      <c r="J12" s="16">
        <v>963</v>
      </c>
      <c r="K12" s="16">
        <v>1435</v>
      </c>
      <c r="L12" s="16">
        <v>1007</v>
      </c>
    </row>
    <row r="13" spans="2:24" ht="15" customHeight="1" x14ac:dyDescent="0.15">
      <c r="B13" s="28"/>
      <c r="C13" s="91"/>
      <c r="D13" s="17">
        <v>100</v>
      </c>
      <c r="E13" s="18">
        <v>6.3</v>
      </c>
      <c r="F13" s="19">
        <v>15.2</v>
      </c>
      <c r="G13" s="19">
        <v>56.3</v>
      </c>
      <c r="H13" s="19">
        <v>27.9</v>
      </c>
      <c r="I13" s="19">
        <v>17.600000000000001</v>
      </c>
      <c r="J13" s="19">
        <v>8.9</v>
      </c>
      <c r="K13" s="19">
        <v>13.2</v>
      </c>
      <c r="L13" s="19">
        <v>9.3000000000000007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8</v>
      </c>
      <c r="F14" s="23">
        <v>26</v>
      </c>
      <c r="G14" s="23">
        <v>218</v>
      </c>
      <c r="H14" s="23">
        <v>105</v>
      </c>
      <c r="I14" s="23">
        <v>66</v>
      </c>
      <c r="J14" s="23">
        <v>33</v>
      </c>
      <c r="K14" s="23">
        <v>52</v>
      </c>
      <c r="L14" s="23">
        <v>29</v>
      </c>
    </row>
    <row r="15" spans="2:24" ht="15" customHeight="1" x14ac:dyDescent="0.15">
      <c r="B15" s="24"/>
      <c r="C15" s="84"/>
      <c r="D15" s="25">
        <v>100</v>
      </c>
      <c r="E15" s="26">
        <v>2.2999999999999998</v>
      </c>
      <c r="F15" s="27">
        <v>7.4</v>
      </c>
      <c r="G15" s="27">
        <v>61.8</v>
      </c>
      <c r="H15" s="27">
        <v>29.7</v>
      </c>
      <c r="I15" s="27">
        <v>18.7</v>
      </c>
      <c r="J15" s="27">
        <v>9.3000000000000007</v>
      </c>
      <c r="K15" s="27">
        <v>14.7</v>
      </c>
      <c r="L15" s="27">
        <v>8.1999999999999993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26</v>
      </c>
      <c r="F16" s="31">
        <v>65</v>
      </c>
      <c r="G16" s="31">
        <v>364</v>
      </c>
      <c r="H16" s="31">
        <v>175</v>
      </c>
      <c r="I16" s="31">
        <v>107</v>
      </c>
      <c r="J16" s="31">
        <v>54</v>
      </c>
      <c r="K16" s="31">
        <v>86</v>
      </c>
      <c r="L16" s="31">
        <v>56</v>
      </c>
    </row>
    <row r="17" spans="2:12" ht="15" customHeight="1" x14ac:dyDescent="0.15">
      <c r="B17" s="24"/>
      <c r="C17" s="84"/>
      <c r="D17" s="25">
        <v>100</v>
      </c>
      <c r="E17" s="26">
        <v>4.2</v>
      </c>
      <c r="F17" s="27">
        <v>10.5</v>
      </c>
      <c r="G17" s="27">
        <v>58.7</v>
      </c>
      <c r="H17" s="27">
        <v>28.2</v>
      </c>
      <c r="I17" s="27">
        <v>17.3</v>
      </c>
      <c r="J17" s="27">
        <v>8.6999999999999993</v>
      </c>
      <c r="K17" s="27">
        <v>13.9</v>
      </c>
      <c r="L17" s="27">
        <v>9</v>
      </c>
    </row>
    <row r="18" spans="2:12" ht="15" customHeight="1" x14ac:dyDescent="0.15">
      <c r="B18" s="24"/>
      <c r="C18" s="82" t="s">
        <v>411</v>
      </c>
      <c r="D18" s="14">
        <v>922</v>
      </c>
      <c r="E18" s="15">
        <v>43</v>
      </c>
      <c r="F18" s="16">
        <v>122</v>
      </c>
      <c r="G18" s="16">
        <v>514</v>
      </c>
      <c r="H18" s="16">
        <v>248</v>
      </c>
      <c r="I18" s="16">
        <v>187</v>
      </c>
      <c r="J18" s="16">
        <v>70</v>
      </c>
      <c r="K18" s="16">
        <v>127</v>
      </c>
      <c r="L18" s="16">
        <v>99</v>
      </c>
    </row>
    <row r="19" spans="2:12" ht="15" customHeight="1" x14ac:dyDescent="0.15">
      <c r="B19" s="24"/>
      <c r="C19" s="84"/>
      <c r="D19" s="25">
        <v>100</v>
      </c>
      <c r="E19" s="26">
        <v>4.7</v>
      </c>
      <c r="F19" s="27">
        <v>13.2</v>
      </c>
      <c r="G19" s="27">
        <v>55.7</v>
      </c>
      <c r="H19" s="27">
        <v>26.9</v>
      </c>
      <c r="I19" s="27">
        <v>20.3</v>
      </c>
      <c r="J19" s="27">
        <v>7.6</v>
      </c>
      <c r="K19" s="27">
        <v>13.8</v>
      </c>
      <c r="L19" s="27">
        <v>10.7</v>
      </c>
    </row>
    <row r="20" spans="2:12" ht="15" customHeight="1" x14ac:dyDescent="0.15">
      <c r="B20" s="24"/>
      <c r="C20" s="82" t="s">
        <v>412</v>
      </c>
      <c r="D20" s="14">
        <v>1616</v>
      </c>
      <c r="E20" s="15">
        <v>94</v>
      </c>
      <c r="F20" s="16">
        <v>238</v>
      </c>
      <c r="G20" s="16">
        <v>892</v>
      </c>
      <c r="H20" s="16">
        <v>515</v>
      </c>
      <c r="I20" s="16">
        <v>330</v>
      </c>
      <c r="J20" s="16">
        <v>118</v>
      </c>
      <c r="K20" s="16">
        <v>196</v>
      </c>
      <c r="L20" s="16">
        <v>163</v>
      </c>
    </row>
    <row r="21" spans="2:12" ht="15" customHeight="1" x14ac:dyDescent="0.15">
      <c r="B21" s="24"/>
      <c r="C21" s="84"/>
      <c r="D21" s="25">
        <v>100</v>
      </c>
      <c r="E21" s="26">
        <v>5.8</v>
      </c>
      <c r="F21" s="27">
        <v>14.7</v>
      </c>
      <c r="G21" s="27">
        <v>55.2</v>
      </c>
      <c r="H21" s="27">
        <v>31.9</v>
      </c>
      <c r="I21" s="27">
        <v>20.399999999999999</v>
      </c>
      <c r="J21" s="27">
        <v>7.3</v>
      </c>
      <c r="K21" s="27">
        <v>12.1</v>
      </c>
      <c r="L21" s="27">
        <v>10.1</v>
      </c>
    </row>
    <row r="22" spans="2:12" ht="15" customHeight="1" x14ac:dyDescent="0.15">
      <c r="B22" s="24"/>
      <c r="C22" s="82" t="s">
        <v>413</v>
      </c>
      <c r="D22" s="14">
        <v>3140</v>
      </c>
      <c r="E22" s="15">
        <v>227</v>
      </c>
      <c r="F22" s="16">
        <v>488</v>
      </c>
      <c r="G22" s="16">
        <v>1785</v>
      </c>
      <c r="H22" s="16">
        <v>931</v>
      </c>
      <c r="I22" s="16">
        <v>634</v>
      </c>
      <c r="J22" s="16">
        <v>234</v>
      </c>
      <c r="K22" s="16">
        <v>369</v>
      </c>
      <c r="L22" s="16">
        <v>264</v>
      </c>
    </row>
    <row r="23" spans="2:12" ht="15" customHeight="1" x14ac:dyDescent="0.15">
      <c r="B23" s="24"/>
      <c r="C23" s="84"/>
      <c r="D23" s="25">
        <v>100</v>
      </c>
      <c r="E23" s="26">
        <v>7.2</v>
      </c>
      <c r="F23" s="27">
        <v>15.5</v>
      </c>
      <c r="G23" s="27">
        <v>56.8</v>
      </c>
      <c r="H23" s="27">
        <v>29.6</v>
      </c>
      <c r="I23" s="27">
        <v>20.2</v>
      </c>
      <c r="J23" s="27">
        <v>7.5</v>
      </c>
      <c r="K23" s="27">
        <v>11.8</v>
      </c>
      <c r="L23" s="27">
        <v>8.4</v>
      </c>
    </row>
    <row r="24" spans="2:12" ht="15" customHeight="1" x14ac:dyDescent="0.15">
      <c r="B24" s="24"/>
      <c r="C24" s="82" t="s">
        <v>414</v>
      </c>
      <c r="D24" s="14">
        <v>4506</v>
      </c>
      <c r="E24" s="15">
        <v>331</v>
      </c>
      <c r="F24" s="16">
        <v>745</v>
      </c>
      <c r="G24" s="16">
        <v>2513</v>
      </c>
      <c r="H24" s="16">
        <v>1312</v>
      </c>
      <c r="I24" s="16">
        <v>829</v>
      </c>
      <c r="J24" s="16">
        <v>374</v>
      </c>
      <c r="K24" s="16">
        <v>593</v>
      </c>
      <c r="L24" s="16">
        <v>398</v>
      </c>
    </row>
    <row r="25" spans="2:12" ht="15" customHeight="1" x14ac:dyDescent="0.15">
      <c r="B25" s="24"/>
      <c r="C25" s="84"/>
      <c r="D25" s="25">
        <v>100</v>
      </c>
      <c r="E25" s="26">
        <v>7.3</v>
      </c>
      <c r="F25" s="27">
        <v>16.5</v>
      </c>
      <c r="G25" s="27">
        <v>55.8</v>
      </c>
      <c r="H25" s="27">
        <v>29.1</v>
      </c>
      <c r="I25" s="27">
        <v>18.399999999999999</v>
      </c>
      <c r="J25" s="27">
        <v>8.3000000000000007</v>
      </c>
      <c r="K25" s="27">
        <v>13.2</v>
      </c>
      <c r="L25" s="27">
        <v>8.8000000000000007</v>
      </c>
    </row>
    <row r="26" spans="2:12" ht="15" customHeight="1" x14ac:dyDescent="0.15">
      <c r="B26" s="24"/>
      <c r="C26" s="82" t="s">
        <v>415</v>
      </c>
      <c r="D26" s="14">
        <v>4438</v>
      </c>
      <c r="E26" s="15">
        <v>250</v>
      </c>
      <c r="F26" s="16">
        <v>656</v>
      </c>
      <c r="G26" s="16">
        <v>2530</v>
      </c>
      <c r="H26" s="16">
        <v>1205</v>
      </c>
      <c r="I26" s="16">
        <v>672</v>
      </c>
      <c r="J26" s="16">
        <v>427</v>
      </c>
      <c r="K26" s="16">
        <v>631</v>
      </c>
      <c r="L26" s="16">
        <v>451</v>
      </c>
    </row>
    <row r="27" spans="2:12" ht="15" customHeight="1" x14ac:dyDescent="0.15">
      <c r="B27" s="28"/>
      <c r="C27" s="85"/>
      <c r="D27" s="17">
        <v>100</v>
      </c>
      <c r="E27" s="18">
        <v>5.6</v>
      </c>
      <c r="F27" s="19">
        <v>14.8</v>
      </c>
      <c r="G27" s="19">
        <v>57</v>
      </c>
      <c r="H27" s="19">
        <v>27.2</v>
      </c>
      <c r="I27" s="19">
        <v>15.1</v>
      </c>
      <c r="J27" s="19">
        <v>9.6</v>
      </c>
      <c r="K27" s="19">
        <v>14.2</v>
      </c>
      <c r="L27" s="19">
        <v>10.199999999999999</v>
      </c>
    </row>
    <row r="28" spans="2:12" ht="15" customHeight="1" x14ac:dyDescent="0.15">
      <c r="B28" s="20" t="s">
        <v>61</v>
      </c>
      <c r="C28" s="82" t="s">
        <v>62</v>
      </c>
      <c r="D28" s="14">
        <v>5666</v>
      </c>
      <c r="E28" s="15">
        <v>424</v>
      </c>
      <c r="F28" s="16">
        <v>1046</v>
      </c>
      <c r="G28" s="16">
        <v>3163</v>
      </c>
      <c r="H28" s="16">
        <v>1501</v>
      </c>
      <c r="I28" s="16">
        <v>1145</v>
      </c>
      <c r="J28" s="16">
        <v>561</v>
      </c>
      <c r="K28" s="16">
        <v>727</v>
      </c>
      <c r="L28" s="16">
        <v>435</v>
      </c>
    </row>
    <row r="29" spans="2:12" ht="15" customHeight="1" x14ac:dyDescent="0.15">
      <c r="B29" s="24"/>
      <c r="C29" s="84"/>
      <c r="D29" s="25">
        <v>100</v>
      </c>
      <c r="E29" s="26">
        <v>7.5</v>
      </c>
      <c r="F29" s="27">
        <v>18.5</v>
      </c>
      <c r="G29" s="27">
        <v>55.8</v>
      </c>
      <c r="H29" s="27">
        <v>26.5</v>
      </c>
      <c r="I29" s="27">
        <v>20.2</v>
      </c>
      <c r="J29" s="27">
        <v>9.9</v>
      </c>
      <c r="K29" s="27">
        <v>12.8</v>
      </c>
      <c r="L29" s="27">
        <v>7.7</v>
      </c>
    </row>
    <row r="30" spans="2:12" ht="15" customHeight="1" x14ac:dyDescent="0.15">
      <c r="B30" s="24"/>
      <c r="C30" s="82" t="s">
        <v>63</v>
      </c>
      <c r="D30" s="14">
        <v>3924</v>
      </c>
      <c r="E30" s="15">
        <v>288</v>
      </c>
      <c r="F30" s="16">
        <v>623</v>
      </c>
      <c r="G30" s="16">
        <v>2302</v>
      </c>
      <c r="H30" s="16">
        <v>1308</v>
      </c>
      <c r="I30" s="16">
        <v>826</v>
      </c>
      <c r="J30" s="16">
        <v>200</v>
      </c>
      <c r="K30" s="16">
        <v>456</v>
      </c>
      <c r="L30" s="16">
        <v>337</v>
      </c>
    </row>
    <row r="31" spans="2:12" ht="15" customHeight="1" x14ac:dyDescent="0.15">
      <c r="B31" s="24"/>
      <c r="C31" s="84"/>
      <c r="D31" s="25">
        <v>100</v>
      </c>
      <c r="E31" s="26">
        <v>7.3</v>
      </c>
      <c r="F31" s="27">
        <v>15.9</v>
      </c>
      <c r="G31" s="27">
        <v>58.7</v>
      </c>
      <c r="H31" s="27">
        <v>33.299999999999997</v>
      </c>
      <c r="I31" s="27">
        <v>21</v>
      </c>
      <c r="J31" s="27">
        <v>5.0999999999999996</v>
      </c>
      <c r="K31" s="27">
        <v>11.6</v>
      </c>
      <c r="L31" s="27">
        <v>8.6</v>
      </c>
    </row>
    <row r="32" spans="2:12" ht="15" customHeight="1" x14ac:dyDescent="0.15">
      <c r="B32" s="24"/>
      <c r="C32" s="83" t="s">
        <v>64</v>
      </c>
      <c r="D32" s="29">
        <v>306</v>
      </c>
      <c r="E32" s="30">
        <v>16</v>
      </c>
      <c r="F32" s="31">
        <v>40</v>
      </c>
      <c r="G32" s="31">
        <v>192</v>
      </c>
      <c r="H32" s="31">
        <v>96</v>
      </c>
      <c r="I32" s="31">
        <v>60</v>
      </c>
      <c r="J32" s="31">
        <v>23</v>
      </c>
      <c r="K32" s="31">
        <v>35</v>
      </c>
      <c r="L32" s="31">
        <v>18</v>
      </c>
    </row>
    <row r="33" spans="2:12" ht="15" customHeight="1" x14ac:dyDescent="0.15">
      <c r="B33" s="24"/>
      <c r="C33" s="84"/>
      <c r="D33" s="25">
        <v>100</v>
      </c>
      <c r="E33" s="26">
        <v>5.2</v>
      </c>
      <c r="F33" s="27">
        <v>13.1</v>
      </c>
      <c r="G33" s="27">
        <v>62.7</v>
      </c>
      <c r="H33" s="27">
        <v>31.4</v>
      </c>
      <c r="I33" s="27">
        <v>19.600000000000001</v>
      </c>
      <c r="J33" s="27">
        <v>7.5</v>
      </c>
      <c r="K33" s="27">
        <v>11.4</v>
      </c>
      <c r="L33" s="27">
        <v>5.9</v>
      </c>
    </row>
    <row r="34" spans="2:12" ht="15" customHeight="1" x14ac:dyDescent="0.15">
      <c r="B34" s="24"/>
      <c r="C34" s="82" t="s">
        <v>65</v>
      </c>
      <c r="D34" s="14">
        <v>3042</v>
      </c>
      <c r="E34" s="15">
        <v>160</v>
      </c>
      <c r="F34" s="16">
        <v>352</v>
      </c>
      <c r="G34" s="16">
        <v>1811</v>
      </c>
      <c r="H34" s="16">
        <v>925</v>
      </c>
      <c r="I34" s="16">
        <v>478</v>
      </c>
      <c r="J34" s="16">
        <v>183</v>
      </c>
      <c r="K34" s="16">
        <v>477</v>
      </c>
      <c r="L34" s="16">
        <v>232</v>
      </c>
    </row>
    <row r="35" spans="2:12" ht="15" customHeight="1" x14ac:dyDescent="0.15">
      <c r="B35" s="24"/>
      <c r="C35" s="84"/>
      <c r="D35" s="25">
        <v>100</v>
      </c>
      <c r="E35" s="26">
        <v>5.3</v>
      </c>
      <c r="F35" s="27">
        <v>11.6</v>
      </c>
      <c r="G35" s="27">
        <v>59.5</v>
      </c>
      <c r="H35" s="27">
        <v>30.4</v>
      </c>
      <c r="I35" s="27">
        <v>15.7</v>
      </c>
      <c r="J35" s="27">
        <v>6</v>
      </c>
      <c r="K35" s="27">
        <v>15.7</v>
      </c>
      <c r="L35" s="27">
        <v>7.6</v>
      </c>
    </row>
    <row r="36" spans="2:12" ht="15" customHeight="1" x14ac:dyDescent="0.15">
      <c r="B36" s="32"/>
      <c r="C36" s="82" t="s">
        <v>408</v>
      </c>
      <c r="D36" s="14">
        <v>2409</v>
      </c>
      <c r="E36" s="15">
        <v>93</v>
      </c>
      <c r="F36" s="16">
        <v>295</v>
      </c>
      <c r="G36" s="16">
        <v>1387</v>
      </c>
      <c r="H36" s="16">
        <v>650</v>
      </c>
      <c r="I36" s="16">
        <v>321</v>
      </c>
      <c r="J36" s="16">
        <v>342</v>
      </c>
      <c r="K36" s="16">
        <v>350</v>
      </c>
      <c r="L36" s="16">
        <v>193</v>
      </c>
    </row>
    <row r="37" spans="2:12" ht="15" customHeight="1" x14ac:dyDescent="0.15">
      <c r="B37" s="33"/>
      <c r="C37" s="82"/>
      <c r="D37" s="34">
        <v>100</v>
      </c>
      <c r="E37" s="35">
        <v>3.9</v>
      </c>
      <c r="F37" s="36">
        <v>12.2</v>
      </c>
      <c r="G37" s="36">
        <v>57.6</v>
      </c>
      <c r="H37" s="36">
        <v>27</v>
      </c>
      <c r="I37" s="36">
        <v>13.3</v>
      </c>
      <c r="J37" s="36">
        <v>14.2</v>
      </c>
      <c r="K37" s="36">
        <v>14.5</v>
      </c>
      <c r="L37" s="36">
        <v>8</v>
      </c>
    </row>
    <row r="38" spans="2:12" ht="15" customHeight="1" x14ac:dyDescent="0.15">
      <c r="B38" s="20" t="s">
        <v>66</v>
      </c>
      <c r="C38" s="88" t="s">
        <v>67</v>
      </c>
      <c r="D38" s="21">
        <v>1258</v>
      </c>
      <c r="E38" s="22">
        <v>118</v>
      </c>
      <c r="F38" s="23">
        <v>249</v>
      </c>
      <c r="G38" s="23">
        <v>450</v>
      </c>
      <c r="H38" s="23">
        <v>302</v>
      </c>
      <c r="I38" s="23">
        <v>288</v>
      </c>
      <c r="J38" s="23">
        <v>85</v>
      </c>
      <c r="K38" s="23">
        <v>202</v>
      </c>
      <c r="L38" s="23">
        <v>128</v>
      </c>
    </row>
    <row r="39" spans="2:12" ht="15" customHeight="1" x14ac:dyDescent="0.15">
      <c r="B39" s="24"/>
      <c r="C39" s="89"/>
      <c r="D39" s="25">
        <v>100</v>
      </c>
      <c r="E39" s="26">
        <v>9.4</v>
      </c>
      <c r="F39" s="27">
        <v>19.8</v>
      </c>
      <c r="G39" s="27">
        <v>35.799999999999997</v>
      </c>
      <c r="H39" s="27">
        <v>24</v>
      </c>
      <c r="I39" s="27">
        <v>22.9</v>
      </c>
      <c r="J39" s="27">
        <v>6.8</v>
      </c>
      <c r="K39" s="27">
        <v>16.100000000000001</v>
      </c>
      <c r="L39" s="27">
        <v>10.199999999999999</v>
      </c>
    </row>
    <row r="40" spans="2:12" ht="15" customHeight="1" x14ac:dyDescent="0.15">
      <c r="B40" s="24"/>
      <c r="C40" s="90" t="s">
        <v>68</v>
      </c>
      <c r="D40" s="14">
        <v>1359</v>
      </c>
      <c r="E40" s="15">
        <v>118</v>
      </c>
      <c r="F40" s="16">
        <v>262</v>
      </c>
      <c r="G40" s="16">
        <v>560</v>
      </c>
      <c r="H40" s="16">
        <v>338</v>
      </c>
      <c r="I40" s="16">
        <v>328</v>
      </c>
      <c r="J40" s="16">
        <v>77</v>
      </c>
      <c r="K40" s="16">
        <v>198</v>
      </c>
      <c r="L40" s="16">
        <v>152</v>
      </c>
    </row>
    <row r="41" spans="2:12" ht="15" customHeight="1" x14ac:dyDescent="0.15">
      <c r="B41" s="24"/>
      <c r="C41" s="89"/>
      <c r="D41" s="25">
        <v>100</v>
      </c>
      <c r="E41" s="26">
        <v>8.6999999999999993</v>
      </c>
      <c r="F41" s="27">
        <v>19.3</v>
      </c>
      <c r="G41" s="27">
        <v>41.2</v>
      </c>
      <c r="H41" s="27">
        <v>24.9</v>
      </c>
      <c r="I41" s="27">
        <v>24.1</v>
      </c>
      <c r="J41" s="27">
        <v>5.7</v>
      </c>
      <c r="K41" s="27">
        <v>14.6</v>
      </c>
      <c r="L41" s="27">
        <v>11.2</v>
      </c>
    </row>
    <row r="42" spans="2:12" ht="15" customHeight="1" x14ac:dyDescent="0.15">
      <c r="B42" s="24"/>
      <c r="C42" s="86" t="s">
        <v>69</v>
      </c>
      <c r="D42" s="14">
        <v>12636</v>
      </c>
      <c r="E42" s="15">
        <v>738</v>
      </c>
      <c r="F42" s="16">
        <v>1811</v>
      </c>
      <c r="G42" s="16">
        <v>7810</v>
      </c>
      <c r="H42" s="16">
        <v>3823</v>
      </c>
      <c r="I42" s="16">
        <v>2183</v>
      </c>
      <c r="J42" s="16">
        <v>1151</v>
      </c>
      <c r="K42" s="16">
        <v>1650</v>
      </c>
      <c r="L42" s="16">
        <v>906</v>
      </c>
    </row>
    <row r="43" spans="2:12" ht="15" customHeight="1" x14ac:dyDescent="0.15">
      <c r="B43" s="28"/>
      <c r="C43" s="91"/>
      <c r="D43" s="17">
        <v>100</v>
      </c>
      <c r="E43" s="18">
        <v>5.8</v>
      </c>
      <c r="F43" s="19">
        <v>14.3</v>
      </c>
      <c r="G43" s="19">
        <v>61.8</v>
      </c>
      <c r="H43" s="19">
        <v>30.3</v>
      </c>
      <c r="I43" s="19">
        <v>17.3</v>
      </c>
      <c r="J43" s="19">
        <v>9.1</v>
      </c>
      <c r="K43" s="19">
        <v>13.1</v>
      </c>
      <c r="L43" s="19">
        <v>7.2</v>
      </c>
    </row>
    <row r="44" spans="2:12" ht="15" customHeight="1" x14ac:dyDescent="0.15">
      <c r="B44" s="20" t="s">
        <v>70</v>
      </c>
      <c r="C44" s="88" t="s">
        <v>467</v>
      </c>
      <c r="D44" s="21">
        <v>567</v>
      </c>
      <c r="E44" s="22">
        <v>63</v>
      </c>
      <c r="F44" s="23">
        <v>75</v>
      </c>
      <c r="G44" s="23">
        <v>300</v>
      </c>
      <c r="H44" s="23">
        <v>149</v>
      </c>
      <c r="I44" s="23">
        <v>89</v>
      </c>
      <c r="J44" s="23">
        <v>68</v>
      </c>
      <c r="K44" s="23">
        <v>77</v>
      </c>
      <c r="L44" s="23">
        <v>38</v>
      </c>
    </row>
    <row r="45" spans="2:12" ht="15" customHeight="1" x14ac:dyDescent="0.15">
      <c r="B45" s="24"/>
      <c r="C45" s="89"/>
      <c r="D45" s="25">
        <v>100</v>
      </c>
      <c r="E45" s="26">
        <v>11.1</v>
      </c>
      <c r="F45" s="27">
        <v>13.2</v>
      </c>
      <c r="G45" s="27">
        <v>52.9</v>
      </c>
      <c r="H45" s="27">
        <v>26.3</v>
      </c>
      <c r="I45" s="27">
        <v>15.7</v>
      </c>
      <c r="J45" s="27">
        <v>12</v>
      </c>
      <c r="K45" s="27">
        <v>13.6</v>
      </c>
      <c r="L45" s="27">
        <v>6.7</v>
      </c>
    </row>
    <row r="46" spans="2:12" ht="15" customHeight="1" x14ac:dyDescent="0.15">
      <c r="B46" s="24"/>
      <c r="C46" s="86" t="s">
        <v>480</v>
      </c>
      <c r="D46" s="14">
        <v>8280</v>
      </c>
      <c r="E46" s="15">
        <v>562</v>
      </c>
      <c r="F46" s="16">
        <v>1292</v>
      </c>
      <c r="G46" s="16">
        <v>4827</v>
      </c>
      <c r="H46" s="16">
        <v>2353</v>
      </c>
      <c r="I46" s="16">
        <v>1488</v>
      </c>
      <c r="J46" s="16">
        <v>773</v>
      </c>
      <c r="K46" s="16">
        <v>1104</v>
      </c>
      <c r="L46" s="16">
        <v>573</v>
      </c>
    </row>
    <row r="47" spans="2:12" ht="15" customHeight="1" x14ac:dyDescent="0.15">
      <c r="B47" s="24"/>
      <c r="C47" s="89"/>
      <c r="D47" s="25">
        <v>100</v>
      </c>
      <c r="E47" s="26">
        <v>6.8</v>
      </c>
      <c r="F47" s="27">
        <v>15.6</v>
      </c>
      <c r="G47" s="27">
        <v>58.3</v>
      </c>
      <c r="H47" s="27">
        <v>28.4</v>
      </c>
      <c r="I47" s="27">
        <v>18</v>
      </c>
      <c r="J47" s="27">
        <v>9.3000000000000007</v>
      </c>
      <c r="K47" s="27">
        <v>13.3</v>
      </c>
      <c r="L47" s="27">
        <v>6.9</v>
      </c>
    </row>
    <row r="48" spans="2:12" ht="15" customHeight="1" x14ac:dyDescent="0.15">
      <c r="B48" s="24"/>
      <c r="C48" s="86" t="s">
        <v>428</v>
      </c>
      <c r="D48" s="14">
        <v>4863</v>
      </c>
      <c r="E48" s="15">
        <v>282</v>
      </c>
      <c r="F48" s="16">
        <v>754</v>
      </c>
      <c r="G48" s="16">
        <v>2853</v>
      </c>
      <c r="H48" s="16">
        <v>1507</v>
      </c>
      <c r="I48" s="16">
        <v>972</v>
      </c>
      <c r="J48" s="16">
        <v>380</v>
      </c>
      <c r="K48" s="16">
        <v>647</v>
      </c>
      <c r="L48" s="16">
        <v>344</v>
      </c>
    </row>
    <row r="49" spans="2:12" ht="15" customHeight="1" x14ac:dyDescent="0.15">
      <c r="B49" s="24"/>
      <c r="C49" s="89"/>
      <c r="D49" s="25">
        <v>100</v>
      </c>
      <c r="E49" s="26">
        <v>5.8</v>
      </c>
      <c r="F49" s="27">
        <v>15.5</v>
      </c>
      <c r="G49" s="27">
        <v>58.7</v>
      </c>
      <c r="H49" s="27">
        <v>31</v>
      </c>
      <c r="I49" s="27">
        <v>20</v>
      </c>
      <c r="J49" s="27">
        <v>7.8</v>
      </c>
      <c r="K49" s="27">
        <v>13.3</v>
      </c>
      <c r="L49" s="27">
        <v>7.1</v>
      </c>
    </row>
    <row r="50" spans="2:12" ht="15" customHeight="1" x14ac:dyDescent="0.15">
      <c r="B50" s="24"/>
      <c r="C50" s="86" t="s">
        <v>429</v>
      </c>
      <c r="D50" s="14">
        <v>1583</v>
      </c>
      <c r="E50" s="15">
        <v>79</v>
      </c>
      <c r="F50" s="16">
        <v>244</v>
      </c>
      <c r="G50" s="16">
        <v>901</v>
      </c>
      <c r="H50" s="16">
        <v>509</v>
      </c>
      <c r="I50" s="16">
        <v>313</v>
      </c>
      <c r="J50" s="16">
        <v>99</v>
      </c>
      <c r="K50" s="16">
        <v>245</v>
      </c>
      <c r="L50" s="16">
        <v>118</v>
      </c>
    </row>
    <row r="51" spans="2:12" ht="15" customHeight="1" x14ac:dyDescent="0.15">
      <c r="B51" s="28"/>
      <c r="C51" s="91"/>
      <c r="D51" s="17">
        <v>100</v>
      </c>
      <c r="E51" s="18">
        <v>5</v>
      </c>
      <c r="F51" s="19">
        <v>15.4</v>
      </c>
      <c r="G51" s="19">
        <v>56.9</v>
      </c>
      <c r="H51" s="19">
        <v>32.200000000000003</v>
      </c>
      <c r="I51" s="19">
        <v>19.8</v>
      </c>
      <c r="J51" s="19">
        <v>6.3</v>
      </c>
      <c r="K51" s="19">
        <v>15.5</v>
      </c>
      <c r="L51" s="19">
        <v>7.5</v>
      </c>
    </row>
    <row r="52" spans="2:12" ht="15" customHeight="1" x14ac:dyDescent="0.15">
      <c r="B52" s="20" t="s">
        <v>75</v>
      </c>
      <c r="C52" s="87" t="s">
        <v>76</v>
      </c>
      <c r="D52" s="21">
        <v>2981</v>
      </c>
      <c r="E52" s="22">
        <v>202</v>
      </c>
      <c r="F52" s="23">
        <v>439</v>
      </c>
      <c r="G52" s="23">
        <v>1523</v>
      </c>
      <c r="H52" s="23">
        <v>986</v>
      </c>
      <c r="I52" s="23">
        <v>577</v>
      </c>
      <c r="J52" s="23">
        <v>240</v>
      </c>
      <c r="K52" s="23">
        <v>412</v>
      </c>
      <c r="L52" s="23">
        <v>301</v>
      </c>
    </row>
    <row r="53" spans="2:12" ht="15" customHeight="1" x14ac:dyDescent="0.15">
      <c r="B53" s="24"/>
      <c r="C53" s="84"/>
      <c r="D53" s="25">
        <v>100</v>
      </c>
      <c r="E53" s="26">
        <v>6.8</v>
      </c>
      <c r="F53" s="27">
        <v>14.7</v>
      </c>
      <c r="G53" s="27">
        <v>51.1</v>
      </c>
      <c r="H53" s="27">
        <v>33.1</v>
      </c>
      <c r="I53" s="27">
        <v>19.399999999999999</v>
      </c>
      <c r="J53" s="27">
        <v>8.1</v>
      </c>
      <c r="K53" s="27">
        <v>13.8</v>
      </c>
      <c r="L53" s="27">
        <v>10.1</v>
      </c>
    </row>
    <row r="54" spans="2:12" ht="15" customHeight="1" x14ac:dyDescent="0.15">
      <c r="B54" s="24"/>
      <c r="C54" s="83" t="s">
        <v>77</v>
      </c>
      <c r="D54" s="29">
        <v>1946</v>
      </c>
      <c r="E54" s="30">
        <v>126</v>
      </c>
      <c r="F54" s="31">
        <v>243</v>
      </c>
      <c r="G54" s="31">
        <v>943</v>
      </c>
      <c r="H54" s="31">
        <v>516</v>
      </c>
      <c r="I54" s="31">
        <v>250</v>
      </c>
      <c r="J54" s="31">
        <v>103</v>
      </c>
      <c r="K54" s="31">
        <v>239</v>
      </c>
      <c r="L54" s="31">
        <v>446</v>
      </c>
    </row>
    <row r="55" spans="2:12" ht="15" customHeight="1" x14ac:dyDescent="0.15">
      <c r="B55" s="24"/>
      <c r="C55" s="84"/>
      <c r="D55" s="25">
        <v>100</v>
      </c>
      <c r="E55" s="26">
        <v>6.5</v>
      </c>
      <c r="F55" s="27">
        <v>12.5</v>
      </c>
      <c r="G55" s="27">
        <v>48.5</v>
      </c>
      <c r="H55" s="27">
        <v>26.5</v>
      </c>
      <c r="I55" s="27">
        <v>12.8</v>
      </c>
      <c r="J55" s="27">
        <v>5.3</v>
      </c>
      <c r="K55" s="27">
        <v>12.3</v>
      </c>
      <c r="L55" s="27">
        <v>22.9</v>
      </c>
    </row>
    <row r="56" spans="2:12" ht="15" customHeight="1" x14ac:dyDescent="0.15">
      <c r="B56" s="24"/>
      <c r="C56" s="82" t="s">
        <v>78</v>
      </c>
      <c r="D56" s="14">
        <v>854</v>
      </c>
      <c r="E56" s="15">
        <v>71</v>
      </c>
      <c r="F56" s="16">
        <v>151</v>
      </c>
      <c r="G56" s="16">
        <v>545</v>
      </c>
      <c r="H56" s="16">
        <v>256</v>
      </c>
      <c r="I56" s="16">
        <v>112</v>
      </c>
      <c r="J56" s="16">
        <v>44</v>
      </c>
      <c r="K56" s="16">
        <v>90</v>
      </c>
      <c r="L56" s="16">
        <v>67</v>
      </c>
    </row>
    <row r="57" spans="2:12" ht="15" customHeight="1" x14ac:dyDescent="0.15">
      <c r="B57" s="24"/>
      <c r="C57" s="84"/>
      <c r="D57" s="25">
        <v>100</v>
      </c>
      <c r="E57" s="26">
        <v>8.3000000000000007</v>
      </c>
      <c r="F57" s="27">
        <v>17.7</v>
      </c>
      <c r="G57" s="27">
        <v>63.8</v>
      </c>
      <c r="H57" s="27">
        <v>30</v>
      </c>
      <c r="I57" s="27">
        <v>13.1</v>
      </c>
      <c r="J57" s="27">
        <v>5.2</v>
      </c>
      <c r="K57" s="27">
        <v>10.5</v>
      </c>
      <c r="L57" s="27">
        <v>7.8</v>
      </c>
    </row>
    <row r="58" spans="2:12" ht="15" customHeight="1" x14ac:dyDescent="0.15">
      <c r="B58" s="24"/>
      <c r="C58" s="82" t="s">
        <v>79</v>
      </c>
      <c r="D58" s="14">
        <v>1311</v>
      </c>
      <c r="E58" s="15">
        <v>119</v>
      </c>
      <c r="F58" s="16">
        <v>206</v>
      </c>
      <c r="G58" s="16">
        <v>863</v>
      </c>
      <c r="H58" s="16">
        <v>379</v>
      </c>
      <c r="I58" s="16">
        <v>211</v>
      </c>
      <c r="J58" s="16">
        <v>125</v>
      </c>
      <c r="K58" s="16">
        <v>135</v>
      </c>
      <c r="L58" s="16">
        <v>92</v>
      </c>
    </row>
    <row r="59" spans="2:12" ht="15" customHeight="1" x14ac:dyDescent="0.15">
      <c r="B59" s="24"/>
      <c r="C59" s="84"/>
      <c r="D59" s="25">
        <v>100</v>
      </c>
      <c r="E59" s="26">
        <v>9.1</v>
      </c>
      <c r="F59" s="27">
        <v>15.7</v>
      </c>
      <c r="G59" s="27">
        <v>65.8</v>
      </c>
      <c r="H59" s="27">
        <v>28.9</v>
      </c>
      <c r="I59" s="27">
        <v>16.100000000000001</v>
      </c>
      <c r="J59" s="27">
        <v>9.5</v>
      </c>
      <c r="K59" s="27">
        <v>10.3</v>
      </c>
      <c r="L59" s="27">
        <v>7</v>
      </c>
    </row>
    <row r="60" spans="2:12" ht="15" customHeight="1" x14ac:dyDescent="0.15">
      <c r="B60" s="24"/>
      <c r="C60" s="82" t="s">
        <v>80</v>
      </c>
      <c r="D60" s="14">
        <v>1783</v>
      </c>
      <c r="E60" s="15">
        <v>119</v>
      </c>
      <c r="F60" s="16">
        <v>286</v>
      </c>
      <c r="G60" s="16">
        <v>903</v>
      </c>
      <c r="H60" s="16">
        <v>558</v>
      </c>
      <c r="I60" s="16">
        <v>408</v>
      </c>
      <c r="J60" s="16">
        <v>85</v>
      </c>
      <c r="K60" s="16">
        <v>239</v>
      </c>
      <c r="L60" s="16">
        <v>194</v>
      </c>
    </row>
    <row r="61" spans="2:12" ht="15" customHeight="1" x14ac:dyDescent="0.15">
      <c r="B61" s="24"/>
      <c r="C61" s="84"/>
      <c r="D61" s="25">
        <v>100</v>
      </c>
      <c r="E61" s="26">
        <v>6.7</v>
      </c>
      <c r="F61" s="27">
        <v>16</v>
      </c>
      <c r="G61" s="27">
        <v>50.6</v>
      </c>
      <c r="H61" s="27">
        <v>31.3</v>
      </c>
      <c r="I61" s="27">
        <v>22.9</v>
      </c>
      <c r="J61" s="27">
        <v>4.8</v>
      </c>
      <c r="K61" s="27">
        <v>13.4</v>
      </c>
      <c r="L61" s="27">
        <v>10.9</v>
      </c>
    </row>
    <row r="62" spans="2:12" ht="15" customHeight="1" x14ac:dyDescent="0.15">
      <c r="B62" s="24"/>
      <c r="C62" s="82" t="s">
        <v>81</v>
      </c>
      <c r="D62" s="14">
        <v>1234</v>
      </c>
      <c r="E62" s="15">
        <v>72</v>
      </c>
      <c r="F62" s="16">
        <v>177</v>
      </c>
      <c r="G62" s="16">
        <v>782</v>
      </c>
      <c r="H62" s="16">
        <v>382</v>
      </c>
      <c r="I62" s="16">
        <v>181</v>
      </c>
      <c r="J62" s="16">
        <v>129</v>
      </c>
      <c r="K62" s="16">
        <v>182</v>
      </c>
      <c r="L62" s="16">
        <v>49</v>
      </c>
    </row>
    <row r="63" spans="2:12" ht="15" customHeight="1" x14ac:dyDescent="0.15">
      <c r="B63" s="24"/>
      <c r="C63" s="84"/>
      <c r="D63" s="25">
        <v>100</v>
      </c>
      <c r="E63" s="26">
        <v>5.8</v>
      </c>
      <c r="F63" s="27">
        <v>14.3</v>
      </c>
      <c r="G63" s="27">
        <v>63.4</v>
      </c>
      <c r="H63" s="27">
        <v>31</v>
      </c>
      <c r="I63" s="27">
        <v>14.7</v>
      </c>
      <c r="J63" s="27">
        <v>10.5</v>
      </c>
      <c r="K63" s="27">
        <v>14.7</v>
      </c>
      <c r="L63" s="27">
        <v>4</v>
      </c>
    </row>
    <row r="64" spans="2:12" ht="15" customHeight="1" x14ac:dyDescent="0.15">
      <c r="B64" s="24"/>
      <c r="C64" s="82" t="s">
        <v>82</v>
      </c>
      <c r="D64" s="14">
        <v>2253</v>
      </c>
      <c r="E64" s="15">
        <v>117</v>
      </c>
      <c r="F64" s="16">
        <v>345</v>
      </c>
      <c r="G64" s="16">
        <v>1359</v>
      </c>
      <c r="H64" s="16">
        <v>599</v>
      </c>
      <c r="I64" s="16">
        <v>423</v>
      </c>
      <c r="J64" s="16">
        <v>203</v>
      </c>
      <c r="K64" s="16">
        <v>291</v>
      </c>
      <c r="L64" s="16">
        <v>136</v>
      </c>
    </row>
    <row r="65" spans="2:12" ht="15" customHeight="1" x14ac:dyDescent="0.15">
      <c r="B65" s="24"/>
      <c r="C65" s="84"/>
      <c r="D65" s="25">
        <v>100</v>
      </c>
      <c r="E65" s="26">
        <v>5.2</v>
      </c>
      <c r="F65" s="27">
        <v>15.3</v>
      </c>
      <c r="G65" s="27">
        <v>60.3</v>
      </c>
      <c r="H65" s="27">
        <v>26.6</v>
      </c>
      <c r="I65" s="27">
        <v>18.8</v>
      </c>
      <c r="J65" s="27">
        <v>9</v>
      </c>
      <c r="K65" s="27">
        <v>12.9</v>
      </c>
      <c r="L65" s="27">
        <v>6</v>
      </c>
    </row>
    <row r="66" spans="2:12" ht="15" customHeight="1" x14ac:dyDescent="0.15">
      <c r="B66" s="24"/>
      <c r="C66" s="82" t="s">
        <v>83</v>
      </c>
      <c r="D66" s="14">
        <v>1209</v>
      </c>
      <c r="E66" s="15">
        <v>55</v>
      </c>
      <c r="F66" s="16">
        <v>174</v>
      </c>
      <c r="G66" s="16">
        <v>733</v>
      </c>
      <c r="H66" s="16">
        <v>264</v>
      </c>
      <c r="I66" s="16">
        <v>293</v>
      </c>
      <c r="J66" s="16">
        <v>98</v>
      </c>
      <c r="K66" s="16">
        <v>175</v>
      </c>
      <c r="L66" s="16">
        <v>67</v>
      </c>
    </row>
    <row r="67" spans="2:12" ht="15" customHeight="1" x14ac:dyDescent="0.15">
      <c r="B67" s="24"/>
      <c r="C67" s="84"/>
      <c r="D67" s="25">
        <v>100</v>
      </c>
      <c r="E67" s="26">
        <v>4.5</v>
      </c>
      <c r="F67" s="27">
        <v>14.4</v>
      </c>
      <c r="G67" s="27">
        <v>60.6</v>
      </c>
      <c r="H67" s="27">
        <v>21.8</v>
      </c>
      <c r="I67" s="27">
        <v>24.2</v>
      </c>
      <c r="J67" s="27">
        <v>8.1</v>
      </c>
      <c r="K67" s="27">
        <v>14.5</v>
      </c>
      <c r="L67" s="27">
        <v>5.5</v>
      </c>
    </row>
    <row r="68" spans="2:12" ht="15" customHeight="1" x14ac:dyDescent="0.15">
      <c r="B68" s="24"/>
      <c r="C68" s="82" t="s">
        <v>84</v>
      </c>
      <c r="D68" s="14">
        <v>2351</v>
      </c>
      <c r="E68" s="15">
        <v>125</v>
      </c>
      <c r="F68" s="16">
        <v>388</v>
      </c>
      <c r="G68" s="16">
        <v>1360</v>
      </c>
      <c r="H68" s="16">
        <v>645</v>
      </c>
      <c r="I68" s="16">
        <v>445</v>
      </c>
      <c r="J68" s="16">
        <v>311</v>
      </c>
      <c r="K68" s="16">
        <v>342</v>
      </c>
      <c r="L68" s="16">
        <v>125</v>
      </c>
    </row>
    <row r="69" spans="2:12" ht="15" customHeight="1" x14ac:dyDescent="0.15">
      <c r="B69" s="28"/>
      <c r="C69" s="85"/>
      <c r="D69" s="17">
        <v>100</v>
      </c>
      <c r="E69" s="18">
        <v>5.3</v>
      </c>
      <c r="F69" s="19">
        <v>16.5</v>
      </c>
      <c r="G69" s="19">
        <v>57.8</v>
      </c>
      <c r="H69" s="19">
        <v>27.4</v>
      </c>
      <c r="I69" s="19">
        <v>18.899999999999999</v>
      </c>
      <c r="J69" s="19">
        <v>13.2</v>
      </c>
      <c r="K69" s="19">
        <v>14.5</v>
      </c>
      <c r="L69" s="19">
        <v>5.3</v>
      </c>
    </row>
    <row r="70" spans="2:12" ht="15" customHeight="1" x14ac:dyDescent="0.15">
      <c r="B70" s="20" t="s">
        <v>85</v>
      </c>
      <c r="C70" s="88" t="s">
        <v>86</v>
      </c>
      <c r="D70" s="21">
        <v>2750</v>
      </c>
      <c r="E70" s="22">
        <v>253</v>
      </c>
      <c r="F70" s="23">
        <v>545</v>
      </c>
      <c r="G70" s="23">
        <v>1176</v>
      </c>
      <c r="H70" s="23">
        <v>837</v>
      </c>
      <c r="I70" s="23">
        <v>811</v>
      </c>
      <c r="J70" s="23">
        <v>152</v>
      </c>
      <c r="K70" s="23">
        <v>379</v>
      </c>
      <c r="L70" s="23">
        <v>260</v>
      </c>
    </row>
    <row r="71" spans="2:12" ht="15" customHeight="1" x14ac:dyDescent="0.15">
      <c r="B71" s="24"/>
      <c r="C71" s="89"/>
      <c r="D71" s="25">
        <v>100</v>
      </c>
      <c r="E71" s="26">
        <v>9.1999999999999993</v>
      </c>
      <c r="F71" s="27">
        <v>19.8</v>
      </c>
      <c r="G71" s="27">
        <v>42.8</v>
      </c>
      <c r="H71" s="27">
        <v>30.4</v>
      </c>
      <c r="I71" s="27">
        <v>29.5</v>
      </c>
      <c r="J71" s="27">
        <v>5.5</v>
      </c>
      <c r="K71" s="27">
        <v>13.8</v>
      </c>
      <c r="L71" s="27">
        <v>9.5</v>
      </c>
    </row>
    <row r="72" spans="2:12" ht="15" customHeight="1" x14ac:dyDescent="0.15">
      <c r="B72" s="24"/>
      <c r="C72" s="86" t="s">
        <v>87</v>
      </c>
      <c r="D72" s="14">
        <v>3000</v>
      </c>
      <c r="E72" s="15">
        <v>239</v>
      </c>
      <c r="F72" s="16">
        <v>541</v>
      </c>
      <c r="G72" s="16">
        <v>1501</v>
      </c>
      <c r="H72" s="16">
        <v>943</v>
      </c>
      <c r="I72" s="16">
        <v>812</v>
      </c>
      <c r="J72" s="16">
        <v>203</v>
      </c>
      <c r="K72" s="16">
        <v>376</v>
      </c>
      <c r="L72" s="16">
        <v>258</v>
      </c>
    </row>
    <row r="73" spans="2:12" ht="15" customHeight="1" x14ac:dyDescent="0.15">
      <c r="B73" s="24"/>
      <c r="C73" s="89"/>
      <c r="D73" s="25">
        <v>100</v>
      </c>
      <c r="E73" s="26">
        <v>8</v>
      </c>
      <c r="F73" s="27">
        <v>18</v>
      </c>
      <c r="G73" s="27">
        <v>50</v>
      </c>
      <c r="H73" s="27">
        <v>31.4</v>
      </c>
      <c r="I73" s="27">
        <v>27.1</v>
      </c>
      <c r="J73" s="27">
        <v>6.8</v>
      </c>
      <c r="K73" s="27">
        <v>12.5</v>
      </c>
      <c r="L73" s="27">
        <v>8.6</v>
      </c>
    </row>
    <row r="74" spans="2:12" ht="15" customHeight="1" x14ac:dyDescent="0.15">
      <c r="B74" s="24"/>
      <c r="C74" s="86" t="s">
        <v>88</v>
      </c>
      <c r="D74" s="14">
        <v>3841</v>
      </c>
      <c r="E74" s="15">
        <v>250</v>
      </c>
      <c r="F74" s="16">
        <v>547</v>
      </c>
      <c r="G74" s="16">
        <v>2348</v>
      </c>
      <c r="H74" s="16">
        <v>1051</v>
      </c>
      <c r="I74" s="16">
        <v>475</v>
      </c>
      <c r="J74" s="16">
        <v>337</v>
      </c>
      <c r="K74" s="16">
        <v>529</v>
      </c>
      <c r="L74" s="16">
        <v>312</v>
      </c>
    </row>
    <row r="75" spans="2:12" ht="15" customHeight="1" x14ac:dyDescent="0.15">
      <c r="B75" s="24"/>
      <c r="C75" s="89"/>
      <c r="D75" s="25">
        <v>100</v>
      </c>
      <c r="E75" s="26">
        <v>6.5</v>
      </c>
      <c r="F75" s="27">
        <v>14.2</v>
      </c>
      <c r="G75" s="27">
        <v>61.1</v>
      </c>
      <c r="H75" s="27">
        <v>27.4</v>
      </c>
      <c r="I75" s="27">
        <v>12.4</v>
      </c>
      <c r="J75" s="27">
        <v>8.8000000000000007</v>
      </c>
      <c r="K75" s="27">
        <v>13.8</v>
      </c>
      <c r="L75" s="27">
        <v>8.1</v>
      </c>
    </row>
    <row r="76" spans="2:12" ht="15" customHeight="1" x14ac:dyDescent="0.15">
      <c r="B76" s="24"/>
      <c r="C76" s="86" t="s">
        <v>89</v>
      </c>
      <c r="D76" s="14">
        <v>2817</v>
      </c>
      <c r="E76" s="15">
        <v>130</v>
      </c>
      <c r="F76" s="16">
        <v>368</v>
      </c>
      <c r="G76" s="16">
        <v>1863</v>
      </c>
      <c r="H76" s="16">
        <v>756</v>
      </c>
      <c r="I76" s="16">
        <v>329</v>
      </c>
      <c r="J76" s="16">
        <v>266</v>
      </c>
      <c r="K76" s="16">
        <v>385</v>
      </c>
      <c r="L76" s="16">
        <v>210</v>
      </c>
    </row>
    <row r="77" spans="2:12" ht="15" customHeight="1" x14ac:dyDescent="0.15">
      <c r="B77" s="24"/>
      <c r="C77" s="89"/>
      <c r="D77" s="25">
        <v>100</v>
      </c>
      <c r="E77" s="26">
        <v>4.5999999999999996</v>
      </c>
      <c r="F77" s="27">
        <v>13.1</v>
      </c>
      <c r="G77" s="27">
        <v>66.099999999999994</v>
      </c>
      <c r="H77" s="27">
        <v>26.8</v>
      </c>
      <c r="I77" s="27">
        <v>11.7</v>
      </c>
      <c r="J77" s="27">
        <v>9.4</v>
      </c>
      <c r="K77" s="27">
        <v>13.7</v>
      </c>
      <c r="L77" s="27">
        <v>7.5</v>
      </c>
    </row>
    <row r="78" spans="2:12" ht="15" customHeight="1" x14ac:dyDescent="0.15">
      <c r="B78" s="24"/>
      <c r="C78" s="86" t="s">
        <v>90</v>
      </c>
      <c r="D78" s="14">
        <v>1623</v>
      </c>
      <c r="E78" s="15">
        <v>66</v>
      </c>
      <c r="F78" s="16">
        <v>183</v>
      </c>
      <c r="G78" s="16">
        <v>1053</v>
      </c>
      <c r="H78" s="16">
        <v>446</v>
      </c>
      <c r="I78" s="16">
        <v>218</v>
      </c>
      <c r="J78" s="16">
        <v>162</v>
      </c>
      <c r="K78" s="16">
        <v>214</v>
      </c>
      <c r="L78" s="16">
        <v>157</v>
      </c>
    </row>
    <row r="79" spans="2:12" ht="15" customHeight="1" x14ac:dyDescent="0.15">
      <c r="B79" s="24"/>
      <c r="C79" s="89"/>
      <c r="D79" s="25">
        <v>100</v>
      </c>
      <c r="E79" s="26">
        <v>4.0999999999999996</v>
      </c>
      <c r="F79" s="27">
        <v>11.3</v>
      </c>
      <c r="G79" s="27">
        <v>64.900000000000006</v>
      </c>
      <c r="H79" s="27">
        <v>27.5</v>
      </c>
      <c r="I79" s="27">
        <v>13.4</v>
      </c>
      <c r="J79" s="27">
        <v>10</v>
      </c>
      <c r="K79" s="27">
        <v>13.2</v>
      </c>
      <c r="L79" s="27">
        <v>9.6999999999999993</v>
      </c>
    </row>
    <row r="80" spans="2:12" ht="15" customHeight="1" x14ac:dyDescent="0.15">
      <c r="B80" s="24"/>
      <c r="C80" s="86" t="s">
        <v>91</v>
      </c>
      <c r="D80" s="14">
        <v>1008</v>
      </c>
      <c r="E80" s="15">
        <v>33</v>
      </c>
      <c r="F80" s="16">
        <v>115</v>
      </c>
      <c r="G80" s="16">
        <v>611</v>
      </c>
      <c r="H80" s="16">
        <v>277</v>
      </c>
      <c r="I80" s="16">
        <v>124</v>
      </c>
      <c r="J80" s="16">
        <v>109</v>
      </c>
      <c r="K80" s="16">
        <v>123</v>
      </c>
      <c r="L80" s="16">
        <v>141</v>
      </c>
    </row>
    <row r="81" spans="2:12" ht="15" customHeight="1" x14ac:dyDescent="0.15">
      <c r="B81" s="24"/>
      <c r="C81" s="89"/>
      <c r="D81" s="25">
        <v>100</v>
      </c>
      <c r="E81" s="26">
        <v>3.3</v>
      </c>
      <c r="F81" s="27">
        <v>11.4</v>
      </c>
      <c r="G81" s="27">
        <v>60.6</v>
      </c>
      <c r="H81" s="27">
        <v>27.5</v>
      </c>
      <c r="I81" s="27">
        <v>12.3</v>
      </c>
      <c r="J81" s="27">
        <v>10.8</v>
      </c>
      <c r="K81" s="27">
        <v>12.2</v>
      </c>
      <c r="L81" s="27">
        <v>14</v>
      </c>
    </row>
    <row r="82" spans="2:12" ht="15" customHeight="1" x14ac:dyDescent="0.15">
      <c r="B82" s="24"/>
      <c r="C82" s="86" t="s">
        <v>92</v>
      </c>
      <c r="D82" s="14">
        <v>602</v>
      </c>
      <c r="E82" s="15">
        <v>10</v>
      </c>
      <c r="F82" s="16">
        <v>60</v>
      </c>
      <c r="G82" s="16">
        <v>340</v>
      </c>
      <c r="H82" s="16">
        <v>188</v>
      </c>
      <c r="I82" s="16">
        <v>64</v>
      </c>
      <c r="J82" s="16">
        <v>80</v>
      </c>
      <c r="K82" s="16">
        <v>56</v>
      </c>
      <c r="L82" s="16">
        <v>112</v>
      </c>
    </row>
    <row r="83" spans="2:12" ht="15" customHeight="1" x14ac:dyDescent="0.15">
      <c r="B83" s="24"/>
      <c r="C83" s="86"/>
      <c r="D83" s="34">
        <v>100</v>
      </c>
      <c r="E83" s="35">
        <v>1.7</v>
      </c>
      <c r="F83" s="36">
        <v>10</v>
      </c>
      <c r="G83" s="36">
        <v>56.5</v>
      </c>
      <c r="H83" s="36">
        <v>31.2</v>
      </c>
      <c r="I83" s="36">
        <v>10.6</v>
      </c>
      <c r="J83" s="36">
        <v>13.3</v>
      </c>
      <c r="K83" s="36">
        <v>9.3000000000000007</v>
      </c>
      <c r="L83" s="36">
        <v>18.600000000000001</v>
      </c>
    </row>
    <row r="84" spans="2:12" ht="15" customHeight="1" x14ac:dyDescent="0.15">
      <c r="B84" s="20" t="s">
        <v>93</v>
      </c>
      <c r="C84" s="87" t="s">
        <v>94</v>
      </c>
      <c r="D84" s="21">
        <v>3427</v>
      </c>
      <c r="E84" s="22">
        <v>263</v>
      </c>
      <c r="F84" s="23">
        <v>635</v>
      </c>
      <c r="G84" s="23">
        <v>1868</v>
      </c>
      <c r="H84" s="23">
        <v>1126</v>
      </c>
      <c r="I84" s="23">
        <v>808</v>
      </c>
      <c r="J84" s="23">
        <v>222</v>
      </c>
      <c r="K84" s="23">
        <v>392</v>
      </c>
      <c r="L84" s="23">
        <v>274</v>
      </c>
    </row>
    <row r="85" spans="2:12" ht="15" customHeight="1" x14ac:dyDescent="0.15">
      <c r="B85" s="24" t="s">
        <v>564</v>
      </c>
      <c r="C85" s="84"/>
      <c r="D85" s="25">
        <v>100</v>
      </c>
      <c r="E85" s="26">
        <v>7.7</v>
      </c>
      <c r="F85" s="27">
        <v>18.5</v>
      </c>
      <c r="G85" s="27">
        <v>54.5</v>
      </c>
      <c r="H85" s="27">
        <v>32.9</v>
      </c>
      <c r="I85" s="27">
        <v>23.6</v>
      </c>
      <c r="J85" s="27">
        <v>6.5</v>
      </c>
      <c r="K85" s="27">
        <v>11.4</v>
      </c>
      <c r="L85" s="27">
        <v>8</v>
      </c>
    </row>
    <row r="86" spans="2:12" ht="15" customHeight="1" x14ac:dyDescent="0.15">
      <c r="B86" s="24" t="s">
        <v>512</v>
      </c>
      <c r="C86" s="82" t="s">
        <v>477</v>
      </c>
      <c r="D86" s="14">
        <v>3344</v>
      </c>
      <c r="E86" s="15">
        <v>253</v>
      </c>
      <c r="F86" s="16">
        <v>579</v>
      </c>
      <c r="G86" s="16">
        <v>1898</v>
      </c>
      <c r="H86" s="16">
        <v>1050</v>
      </c>
      <c r="I86" s="16">
        <v>685</v>
      </c>
      <c r="J86" s="16">
        <v>266</v>
      </c>
      <c r="K86" s="16">
        <v>416</v>
      </c>
      <c r="L86" s="16">
        <v>262</v>
      </c>
    </row>
    <row r="87" spans="2:12" ht="15" customHeight="1" x14ac:dyDescent="0.15">
      <c r="B87" s="24"/>
      <c r="C87" s="84"/>
      <c r="D87" s="25">
        <v>100</v>
      </c>
      <c r="E87" s="26">
        <v>7.6</v>
      </c>
      <c r="F87" s="27">
        <v>17.3</v>
      </c>
      <c r="G87" s="27">
        <v>56.8</v>
      </c>
      <c r="H87" s="27">
        <v>31.4</v>
      </c>
      <c r="I87" s="27">
        <v>20.5</v>
      </c>
      <c r="J87" s="27">
        <v>8</v>
      </c>
      <c r="K87" s="27">
        <v>12.4</v>
      </c>
      <c r="L87" s="27">
        <v>7.8</v>
      </c>
    </row>
    <row r="88" spans="2:12" ht="15" customHeight="1" x14ac:dyDescent="0.15">
      <c r="B88" s="24"/>
      <c r="C88" s="83" t="s">
        <v>487</v>
      </c>
      <c r="D88" s="29">
        <v>2063</v>
      </c>
      <c r="E88" s="30">
        <v>153</v>
      </c>
      <c r="F88" s="31">
        <v>304</v>
      </c>
      <c r="G88" s="31">
        <v>1277</v>
      </c>
      <c r="H88" s="31">
        <v>578</v>
      </c>
      <c r="I88" s="31">
        <v>316</v>
      </c>
      <c r="J88" s="31">
        <v>147</v>
      </c>
      <c r="K88" s="31">
        <v>277</v>
      </c>
      <c r="L88" s="31">
        <v>169</v>
      </c>
    </row>
    <row r="89" spans="2:12" ht="15" customHeight="1" x14ac:dyDescent="0.15">
      <c r="B89" s="24"/>
      <c r="C89" s="84"/>
      <c r="D89" s="25">
        <v>100</v>
      </c>
      <c r="E89" s="26">
        <v>7.4</v>
      </c>
      <c r="F89" s="27">
        <v>14.7</v>
      </c>
      <c r="G89" s="27">
        <v>61.9</v>
      </c>
      <c r="H89" s="27">
        <v>28</v>
      </c>
      <c r="I89" s="27">
        <v>15.3</v>
      </c>
      <c r="J89" s="27">
        <v>7.1</v>
      </c>
      <c r="K89" s="27">
        <v>13.4</v>
      </c>
      <c r="L89" s="27">
        <v>8.1999999999999993</v>
      </c>
    </row>
    <row r="90" spans="2:12" ht="15" customHeight="1" x14ac:dyDescent="0.15">
      <c r="B90" s="24"/>
      <c r="C90" s="82" t="s">
        <v>434</v>
      </c>
      <c r="D90" s="14">
        <v>3201</v>
      </c>
      <c r="E90" s="15">
        <v>191</v>
      </c>
      <c r="F90" s="16">
        <v>438</v>
      </c>
      <c r="G90" s="16">
        <v>1929</v>
      </c>
      <c r="H90" s="16">
        <v>811</v>
      </c>
      <c r="I90" s="16">
        <v>396</v>
      </c>
      <c r="J90" s="16">
        <v>311</v>
      </c>
      <c r="K90" s="16">
        <v>471</v>
      </c>
      <c r="L90" s="16">
        <v>275</v>
      </c>
    </row>
    <row r="91" spans="2:12" ht="15" customHeight="1" x14ac:dyDescent="0.15">
      <c r="B91" s="24"/>
      <c r="C91" s="84"/>
      <c r="D91" s="25">
        <v>100</v>
      </c>
      <c r="E91" s="26">
        <v>6</v>
      </c>
      <c r="F91" s="27">
        <v>13.7</v>
      </c>
      <c r="G91" s="27">
        <v>60.3</v>
      </c>
      <c r="H91" s="27">
        <v>25.3</v>
      </c>
      <c r="I91" s="27">
        <v>12.4</v>
      </c>
      <c r="J91" s="27">
        <v>9.6999999999999993</v>
      </c>
      <c r="K91" s="27">
        <v>14.7</v>
      </c>
      <c r="L91" s="27">
        <v>8.6</v>
      </c>
    </row>
    <row r="92" spans="2:12" ht="15" customHeight="1" x14ac:dyDescent="0.15">
      <c r="B92" s="24"/>
      <c r="C92" s="82" t="s">
        <v>456</v>
      </c>
      <c r="D92" s="14">
        <v>1503</v>
      </c>
      <c r="E92" s="15">
        <v>58</v>
      </c>
      <c r="F92" s="16">
        <v>196</v>
      </c>
      <c r="G92" s="16">
        <v>917</v>
      </c>
      <c r="H92" s="16">
        <v>382</v>
      </c>
      <c r="I92" s="16">
        <v>199</v>
      </c>
      <c r="J92" s="16">
        <v>180</v>
      </c>
      <c r="K92" s="16">
        <v>219</v>
      </c>
      <c r="L92" s="16">
        <v>146</v>
      </c>
    </row>
    <row r="93" spans="2:12" ht="15" customHeight="1" x14ac:dyDescent="0.15">
      <c r="B93" s="24"/>
      <c r="C93" s="84"/>
      <c r="D93" s="25">
        <v>100</v>
      </c>
      <c r="E93" s="26">
        <v>3.9</v>
      </c>
      <c r="F93" s="27">
        <v>13</v>
      </c>
      <c r="G93" s="27">
        <v>61</v>
      </c>
      <c r="H93" s="27">
        <v>25.4</v>
      </c>
      <c r="I93" s="27">
        <v>13.2</v>
      </c>
      <c r="J93" s="27">
        <v>12</v>
      </c>
      <c r="K93" s="27">
        <v>14.6</v>
      </c>
      <c r="L93" s="27">
        <v>9.6999999999999993</v>
      </c>
    </row>
    <row r="94" spans="2:12" ht="15" customHeight="1" x14ac:dyDescent="0.15">
      <c r="B94" s="24"/>
      <c r="C94" s="82" t="s">
        <v>473</v>
      </c>
      <c r="D94" s="14">
        <v>330</v>
      </c>
      <c r="E94" s="15">
        <v>10</v>
      </c>
      <c r="F94" s="16">
        <v>36</v>
      </c>
      <c r="G94" s="16">
        <v>221</v>
      </c>
      <c r="H94" s="16">
        <v>87</v>
      </c>
      <c r="I94" s="16">
        <v>49</v>
      </c>
      <c r="J94" s="16">
        <v>27</v>
      </c>
      <c r="K94" s="16">
        <v>37</v>
      </c>
      <c r="L94" s="16">
        <v>38</v>
      </c>
    </row>
    <row r="95" spans="2:12" ht="15" customHeight="1" x14ac:dyDescent="0.15">
      <c r="B95" s="24"/>
      <c r="C95" s="82"/>
      <c r="D95" s="34">
        <v>100</v>
      </c>
      <c r="E95" s="35">
        <v>3</v>
      </c>
      <c r="F95" s="36">
        <v>10.9</v>
      </c>
      <c r="G95" s="36">
        <v>67</v>
      </c>
      <c r="H95" s="36">
        <v>26.4</v>
      </c>
      <c r="I95" s="36">
        <v>14.8</v>
      </c>
      <c r="J95" s="36">
        <v>8.1999999999999993</v>
      </c>
      <c r="K95" s="36">
        <v>11.2</v>
      </c>
      <c r="L95" s="36">
        <v>11.5</v>
      </c>
    </row>
    <row r="96" spans="2:12" ht="15" customHeight="1" x14ac:dyDescent="0.15">
      <c r="B96" s="24"/>
      <c r="C96" s="83" t="s">
        <v>437</v>
      </c>
      <c r="D96" s="29">
        <v>359</v>
      </c>
      <c r="E96" s="30">
        <v>11</v>
      </c>
      <c r="F96" s="31">
        <v>32</v>
      </c>
      <c r="G96" s="31">
        <v>209</v>
      </c>
      <c r="H96" s="31">
        <v>103</v>
      </c>
      <c r="I96" s="31">
        <v>43</v>
      </c>
      <c r="J96" s="31">
        <v>35</v>
      </c>
      <c r="K96" s="31">
        <v>43</v>
      </c>
      <c r="L96" s="31">
        <v>57</v>
      </c>
    </row>
    <row r="97" spans="2:12" ht="15" customHeight="1" x14ac:dyDescent="0.15">
      <c r="B97" s="24"/>
      <c r="C97" s="84"/>
      <c r="D97" s="25">
        <v>100</v>
      </c>
      <c r="E97" s="26">
        <v>3.1</v>
      </c>
      <c r="F97" s="27">
        <v>8.9</v>
      </c>
      <c r="G97" s="27">
        <v>58.2</v>
      </c>
      <c r="H97" s="27">
        <v>28.7</v>
      </c>
      <c r="I97" s="27">
        <v>12</v>
      </c>
      <c r="J97" s="27">
        <v>9.6999999999999993</v>
      </c>
      <c r="K97" s="27">
        <v>12</v>
      </c>
      <c r="L97" s="27">
        <v>15.9</v>
      </c>
    </row>
    <row r="98" spans="2:12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4</v>
      </c>
      <c r="G98" s="16">
        <v>20</v>
      </c>
      <c r="H98" s="16">
        <v>17</v>
      </c>
      <c r="I98" s="16">
        <v>7</v>
      </c>
      <c r="J98" s="16">
        <v>3</v>
      </c>
      <c r="K98" s="16">
        <v>3</v>
      </c>
      <c r="L98" s="16">
        <v>10</v>
      </c>
    </row>
    <row r="99" spans="2:12" ht="15" customHeight="1" x14ac:dyDescent="0.15">
      <c r="B99" s="24"/>
      <c r="C99" s="84"/>
      <c r="D99" s="25">
        <v>100</v>
      </c>
      <c r="E99" s="26">
        <v>0</v>
      </c>
      <c r="F99" s="27">
        <v>8.5</v>
      </c>
      <c r="G99" s="27">
        <v>42.6</v>
      </c>
      <c r="H99" s="27">
        <v>36.200000000000003</v>
      </c>
      <c r="I99" s="27">
        <v>14.9</v>
      </c>
      <c r="J99" s="27">
        <v>6.4</v>
      </c>
      <c r="K99" s="27">
        <v>6.4</v>
      </c>
      <c r="L99" s="27">
        <v>21.3</v>
      </c>
    </row>
    <row r="100" spans="2:12" ht="15" customHeight="1" x14ac:dyDescent="0.15">
      <c r="B100" s="24"/>
      <c r="C100" s="82" t="s">
        <v>96</v>
      </c>
      <c r="D100" s="14">
        <v>52</v>
      </c>
      <c r="E100" s="15">
        <v>6</v>
      </c>
      <c r="F100" s="16">
        <v>8</v>
      </c>
      <c r="G100" s="16">
        <v>31</v>
      </c>
      <c r="H100" s="16">
        <v>21</v>
      </c>
      <c r="I100" s="16">
        <v>9</v>
      </c>
      <c r="J100" s="16">
        <v>6</v>
      </c>
      <c r="K100" s="16">
        <v>6</v>
      </c>
      <c r="L100" s="16">
        <v>3</v>
      </c>
    </row>
    <row r="101" spans="2:12" ht="15" customHeight="1" x14ac:dyDescent="0.15">
      <c r="B101" s="28"/>
      <c r="C101" s="85"/>
      <c r="D101" s="17">
        <v>100</v>
      </c>
      <c r="E101" s="18">
        <v>11.5</v>
      </c>
      <c r="F101" s="19">
        <v>15.4</v>
      </c>
      <c r="G101" s="19">
        <v>59.6</v>
      </c>
      <c r="H101" s="19">
        <v>40.4</v>
      </c>
      <c r="I101" s="19">
        <v>17.3</v>
      </c>
      <c r="J101" s="19">
        <v>11.5</v>
      </c>
      <c r="K101" s="19">
        <v>11.5</v>
      </c>
      <c r="L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2490" priority="2445" rank="1"/>
  </conditionalFormatting>
  <conditionalFormatting sqref="E11:L11">
    <cfRule type="top10" dxfId="2489" priority="2446" rank="1"/>
  </conditionalFormatting>
  <conditionalFormatting sqref="E13:L13">
    <cfRule type="top10" dxfId="2488" priority="2447" rank="1"/>
  </conditionalFormatting>
  <conditionalFormatting sqref="E15:L15">
    <cfRule type="top10" dxfId="2487" priority="2448" rank="1"/>
  </conditionalFormatting>
  <conditionalFormatting sqref="E17:L17">
    <cfRule type="top10" dxfId="2486" priority="2449" rank="1"/>
  </conditionalFormatting>
  <conditionalFormatting sqref="E19:L19">
    <cfRule type="top10" dxfId="2485" priority="2450" rank="1"/>
  </conditionalFormatting>
  <conditionalFormatting sqref="E21:L21">
    <cfRule type="top10" dxfId="2484" priority="2451" rank="1"/>
  </conditionalFormatting>
  <conditionalFormatting sqref="E23:L23">
    <cfRule type="top10" dxfId="2483" priority="2452" rank="1"/>
  </conditionalFormatting>
  <conditionalFormatting sqref="E25:L25">
    <cfRule type="top10" dxfId="2482" priority="2453" rank="1"/>
  </conditionalFormatting>
  <conditionalFormatting sqref="E27:L27">
    <cfRule type="top10" dxfId="2481" priority="2454" rank="1"/>
  </conditionalFormatting>
  <conditionalFormatting sqref="E29:L29">
    <cfRule type="top10" dxfId="2480" priority="2455" rank="1"/>
  </conditionalFormatting>
  <conditionalFormatting sqref="E31:L31">
    <cfRule type="top10" dxfId="2479" priority="2456" rank="1"/>
  </conditionalFormatting>
  <conditionalFormatting sqref="E33:L33">
    <cfRule type="top10" dxfId="2478" priority="2457" rank="1"/>
  </conditionalFormatting>
  <conditionalFormatting sqref="E35:L35">
    <cfRule type="top10" dxfId="2477" priority="2458" rank="1"/>
  </conditionalFormatting>
  <conditionalFormatting sqref="E37:L37">
    <cfRule type="top10" dxfId="2476" priority="2459" rank="1"/>
  </conditionalFormatting>
  <conditionalFormatting sqref="E39:L39">
    <cfRule type="top10" dxfId="2475" priority="2460" rank="1"/>
  </conditionalFormatting>
  <conditionalFormatting sqref="E41:L41">
    <cfRule type="top10" dxfId="2474" priority="2461" rank="1"/>
  </conditionalFormatting>
  <conditionalFormatting sqref="E43:L43">
    <cfRule type="top10" dxfId="2473" priority="2462" rank="1"/>
  </conditionalFormatting>
  <conditionalFormatting sqref="E45:L45">
    <cfRule type="top10" dxfId="2472" priority="2463" rank="1"/>
  </conditionalFormatting>
  <conditionalFormatting sqref="E47:L47">
    <cfRule type="top10" dxfId="2471" priority="2464" rank="1"/>
  </conditionalFormatting>
  <conditionalFormatting sqref="E49:L49">
    <cfRule type="top10" dxfId="2470" priority="2465" rank="1"/>
  </conditionalFormatting>
  <conditionalFormatting sqref="E51:L51">
    <cfRule type="top10" dxfId="2469" priority="2466" rank="1"/>
  </conditionalFormatting>
  <conditionalFormatting sqref="E53:L53">
    <cfRule type="top10" dxfId="2468" priority="2467" rank="1"/>
  </conditionalFormatting>
  <conditionalFormatting sqref="E55:L55">
    <cfRule type="top10" dxfId="2467" priority="2468" rank="1"/>
  </conditionalFormatting>
  <conditionalFormatting sqref="E57:L57">
    <cfRule type="top10" dxfId="2466" priority="2469" rank="1"/>
  </conditionalFormatting>
  <conditionalFormatting sqref="E59:L59">
    <cfRule type="top10" dxfId="2465" priority="2470" rank="1"/>
  </conditionalFormatting>
  <conditionalFormatting sqref="E61:L61">
    <cfRule type="top10" dxfId="2464" priority="2471" rank="1"/>
  </conditionalFormatting>
  <conditionalFormatting sqref="E63:L63">
    <cfRule type="top10" dxfId="2463" priority="2472" rank="1"/>
  </conditionalFormatting>
  <conditionalFormatting sqref="E65:L65">
    <cfRule type="top10" dxfId="2462" priority="2473" rank="1"/>
  </conditionalFormatting>
  <conditionalFormatting sqref="E67:L67">
    <cfRule type="top10" dxfId="2461" priority="2474" rank="1"/>
  </conditionalFormatting>
  <conditionalFormatting sqref="E69:L69">
    <cfRule type="top10" dxfId="2460" priority="2475" rank="1"/>
  </conditionalFormatting>
  <conditionalFormatting sqref="E71:L71">
    <cfRule type="top10" dxfId="2459" priority="2476" rank="1"/>
  </conditionalFormatting>
  <conditionalFormatting sqref="E73:L73">
    <cfRule type="top10" dxfId="2458" priority="2477" rank="1"/>
  </conditionalFormatting>
  <conditionalFormatting sqref="E75:L75">
    <cfRule type="top10" dxfId="2457" priority="2478" rank="1"/>
  </conditionalFormatting>
  <conditionalFormatting sqref="E77:L77">
    <cfRule type="top10" dxfId="2456" priority="2479" rank="1"/>
  </conditionalFormatting>
  <conditionalFormatting sqref="E79:L79">
    <cfRule type="top10" dxfId="2455" priority="2480" rank="1"/>
  </conditionalFormatting>
  <conditionalFormatting sqref="E81:L81">
    <cfRule type="top10" dxfId="2454" priority="2481" rank="1"/>
  </conditionalFormatting>
  <conditionalFormatting sqref="E83:L83">
    <cfRule type="top10" dxfId="2453" priority="2482" rank="1"/>
  </conditionalFormatting>
  <conditionalFormatting sqref="E85:L85">
    <cfRule type="top10" dxfId="2452" priority="2483" rank="1"/>
  </conditionalFormatting>
  <conditionalFormatting sqref="E87:L87">
    <cfRule type="top10" dxfId="2451" priority="2484" rank="1"/>
  </conditionalFormatting>
  <conditionalFormatting sqref="E89:L89">
    <cfRule type="top10" dxfId="2450" priority="2485" rank="1"/>
  </conditionalFormatting>
  <conditionalFormatting sqref="E91:L91">
    <cfRule type="top10" dxfId="2449" priority="2486" rank="1"/>
  </conditionalFormatting>
  <conditionalFormatting sqref="E93:L93">
    <cfRule type="top10" dxfId="2448" priority="2487" rank="1"/>
  </conditionalFormatting>
  <conditionalFormatting sqref="E95:L95">
    <cfRule type="top10" dxfId="2447" priority="2488" rank="1"/>
  </conditionalFormatting>
  <conditionalFormatting sqref="E97:L97">
    <cfRule type="top10" dxfId="2446" priority="2489" rank="1"/>
  </conditionalFormatting>
  <conditionalFormatting sqref="E99:L99">
    <cfRule type="top10" dxfId="2445" priority="2490" rank="1"/>
  </conditionalFormatting>
  <conditionalFormatting sqref="E101:L101">
    <cfRule type="top10" dxfId="2444" priority="249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883</v>
      </c>
    </row>
    <row r="3" spans="2:24" x14ac:dyDescent="0.15">
      <c r="B3" s="1" t="s">
        <v>675</v>
      </c>
    </row>
    <row r="4" spans="2:24" x14ac:dyDescent="0.15">
      <c r="B4" s="1" t="s">
        <v>831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331</v>
      </c>
      <c r="F7" s="69" t="s">
        <v>332</v>
      </c>
      <c r="G7" s="69" t="s">
        <v>333</v>
      </c>
      <c r="H7" s="68" t="s">
        <v>334</v>
      </c>
      <c r="I7" s="69" t="s">
        <v>335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926</v>
      </c>
      <c r="F8" s="16">
        <v>4686</v>
      </c>
      <c r="G8" s="16">
        <v>2819</v>
      </c>
      <c r="H8" s="16">
        <v>1794</v>
      </c>
      <c r="I8" s="16">
        <v>4480</v>
      </c>
      <c r="J8" s="16">
        <v>1217</v>
      </c>
    </row>
    <row r="9" spans="2:24" ht="15" customHeight="1" x14ac:dyDescent="0.15">
      <c r="B9" s="93"/>
      <c r="C9" s="91"/>
      <c r="D9" s="17">
        <v>100</v>
      </c>
      <c r="E9" s="18">
        <v>5.8</v>
      </c>
      <c r="F9" s="19">
        <v>29.4</v>
      </c>
      <c r="G9" s="19">
        <v>17.7</v>
      </c>
      <c r="H9" s="19">
        <v>11.3</v>
      </c>
      <c r="I9" s="19">
        <v>28.1</v>
      </c>
      <c r="J9" s="19">
        <v>7.6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189</v>
      </c>
      <c r="F10" s="23">
        <v>1125</v>
      </c>
      <c r="G10" s="23">
        <v>823</v>
      </c>
      <c r="H10" s="23">
        <v>638</v>
      </c>
      <c r="I10" s="23">
        <v>1768</v>
      </c>
      <c r="J10" s="23">
        <v>402</v>
      </c>
    </row>
    <row r="11" spans="2:24" ht="15" customHeight="1" x14ac:dyDescent="0.15">
      <c r="B11" s="24"/>
      <c r="C11" s="89"/>
      <c r="D11" s="25">
        <v>100</v>
      </c>
      <c r="E11" s="26">
        <v>3.8</v>
      </c>
      <c r="F11" s="27">
        <v>22.8</v>
      </c>
      <c r="G11" s="27">
        <v>16.600000000000001</v>
      </c>
      <c r="H11" s="27">
        <v>12.9</v>
      </c>
      <c r="I11" s="27">
        <v>35.799999999999997</v>
      </c>
      <c r="J11" s="27">
        <v>8.1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727</v>
      </c>
      <c r="F12" s="16">
        <v>3523</v>
      </c>
      <c r="G12" s="16">
        <v>1976</v>
      </c>
      <c r="H12" s="16">
        <v>1143</v>
      </c>
      <c r="I12" s="16">
        <v>2670</v>
      </c>
      <c r="J12" s="16">
        <v>803</v>
      </c>
    </row>
    <row r="13" spans="2:24" ht="15" customHeight="1" x14ac:dyDescent="0.15">
      <c r="B13" s="28"/>
      <c r="C13" s="91"/>
      <c r="D13" s="17">
        <v>100</v>
      </c>
      <c r="E13" s="18">
        <v>6.7</v>
      </c>
      <c r="F13" s="19">
        <v>32.5</v>
      </c>
      <c r="G13" s="19">
        <v>18.2</v>
      </c>
      <c r="H13" s="19">
        <v>10.5</v>
      </c>
      <c r="I13" s="19">
        <v>24.6</v>
      </c>
      <c r="J13" s="19">
        <v>7.4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17</v>
      </c>
      <c r="F14" s="23">
        <v>65</v>
      </c>
      <c r="G14" s="23">
        <v>48</v>
      </c>
      <c r="H14" s="23">
        <v>73</v>
      </c>
      <c r="I14" s="23">
        <v>128</v>
      </c>
      <c r="J14" s="23">
        <v>22</v>
      </c>
    </row>
    <row r="15" spans="2:24" ht="15" customHeight="1" x14ac:dyDescent="0.15">
      <c r="B15" s="24"/>
      <c r="C15" s="84"/>
      <c r="D15" s="25">
        <v>100</v>
      </c>
      <c r="E15" s="26">
        <v>4.8</v>
      </c>
      <c r="F15" s="27">
        <v>18.399999999999999</v>
      </c>
      <c r="G15" s="27">
        <v>13.6</v>
      </c>
      <c r="H15" s="27">
        <v>20.7</v>
      </c>
      <c r="I15" s="27">
        <v>36.299999999999997</v>
      </c>
      <c r="J15" s="27">
        <v>6.2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16</v>
      </c>
      <c r="F16" s="31">
        <v>136</v>
      </c>
      <c r="G16" s="31">
        <v>121</v>
      </c>
      <c r="H16" s="31">
        <v>84</v>
      </c>
      <c r="I16" s="31">
        <v>220</v>
      </c>
      <c r="J16" s="31">
        <v>43</v>
      </c>
    </row>
    <row r="17" spans="2:10" ht="15" customHeight="1" x14ac:dyDescent="0.15">
      <c r="B17" s="24"/>
      <c r="C17" s="84"/>
      <c r="D17" s="25">
        <v>100</v>
      </c>
      <c r="E17" s="26">
        <v>2.6</v>
      </c>
      <c r="F17" s="27">
        <v>21.9</v>
      </c>
      <c r="G17" s="27">
        <v>19.5</v>
      </c>
      <c r="H17" s="27">
        <v>13.5</v>
      </c>
      <c r="I17" s="27">
        <v>35.5</v>
      </c>
      <c r="J17" s="27">
        <v>6.9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33</v>
      </c>
      <c r="F18" s="16">
        <v>191</v>
      </c>
      <c r="G18" s="16">
        <v>190</v>
      </c>
      <c r="H18" s="16">
        <v>146</v>
      </c>
      <c r="I18" s="16">
        <v>287</v>
      </c>
      <c r="J18" s="16">
        <v>75</v>
      </c>
    </row>
    <row r="19" spans="2:10" ht="15" customHeight="1" x14ac:dyDescent="0.15">
      <c r="B19" s="24"/>
      <c r="C19" s="84"/>
      <c r="D19" s="25">
        <v>100</v>
      </c>
      <c r="E19" s="26">
        <v>3.6</v>
      </c>
      <c r="F19" s="27">
        <v>20.7</v>
      </c>
      <c r="G19" s="27">
        <v>20.6</v>
      </c>
      <c r="H19" s="27">
        <v>15.8</v>
      </c>
      <c r="I19" s="27">
        <v>31.1</v>
      </c>
      <c r="J19" s="27">
        <v>8.1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85</v>
      </c>
      <c r="F20" s="16">
        <v>435</v>
      </c>
      <c r="G20" s="16">
        <v>348</v>
      </c>
      <c r="H20" s="16">
        <v>185</v>
      </c>
      <c r="I20" s="16">
        <v>441</v>
      </c>
      <c r="J20" s="16">
        <v>122</v>
      </c>
    </row>
    <row r="21" spans="2:10" ht="15" customHeight="1" x14ac:dyDescent="0.15">
      <c r="B21" s="24"/>
      <c r="C21" s="84"/>
      <c r="D21" s="25">
        <v>100</v>
      </c>
      <c r="E21" s="26">
        <v>5.3</v>
      </c>
      <c r="F21" s="27">
        <v>26.9</v>
      </c>
      <c r="G21" s="27">
        <v>21.5</v>
      </c>
      <c r="H21" s="27">
        <v>11.4</v>
      </c>
      <c r="I21" s="27">
        <v>27.3</v>
      </c>
      <c r="J21" s="27">
        <v>7.5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210</v>
      </c>
      <c r="F22" s="16">
        <v>1001</v>
      </c>
      <c r="G22" s="16">
        <v>556</v>
      </c>
      <c r="H22" s="16">
        <v>363</v>
      </c>
      <c r="I22" s="16">
        <v>785</v>
      </c>
      <c r="J22" s="16">
        <v>225</v>
      </c>
    </row>
    <row r="23" spans="2:10" ht="15" customHeight="1" x14ac:dyDescent="0.15">
      <c r="B23" s="24"/>
      <c r="C23" s="84"/>
      <c r="D23" s="25">
        <v>100</v>
      </c>
      <c r="E23" s="26">
        <v>6.7</v>
      </c>
      <c r="F23" s="27">
        <v>31.9</v>
      </c>
      <c r="G23" s="27">
        <v>17.7</v>
      </c>
      <c r="H23" s="27">
        <v>11.6</v>
      </c>
      <c r="I23" s="27">
        <v>25</v>
      </c>
      <c r="J23" s="27">
        <v>7.2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293</v>
      </c>
      <c r="F24" s="16">
        <v>1482</v>
      </c>
      <c r="G24" s="16">
        <v>816</v>
      </c>
      <c r="H24" s="16">
        <v>435</v>
      </c>
      <c r="I24" s="16">
        <v>1134</v>
      </c>
      <c r="J24" s="16">
        <v>346</v>
      </c>
    </row>
    <row r="25" spans="2:10" ht="15" customHeight="1" x14ac:dyDescent="0.15">
      <c r="B25" s="24"/>
      <c r="C25" s="84"/>
      <c r="D25" s="25">
        <v>100</v>
      </c>
      <c r="E25" s="26">
        <v>6.5</v>
      </c>
      <c r="F25" s="27">
        <v>32.9</v>
      </c>
      <c r="G25" s="27">
        <v>18.100000000000001</v>
      </c>
      <c r="H25" s="27">
        <v>9.6999999999999993</v>
      </c>
      <c r="I25" s="27">
        <v>25.2</v>
      </c>
      <c r="J25" s="27">
        <v>7.7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247</v>
      </c>
      <c r="F26" s="16">
        <v>1275</v>
      </c>
      <c r="G26" s="16">
        <v>681</v>
      </c>
      <c r="H26" s="16">
        <v>479</v>
      </c>
      <c r="I26" s="16">
        <v>1390</v>
      </c>
      <c r="J26" s="16">
        <v>366</v>
      </c>
    </row>
    <row r="27" spans="2:10" ht="15" customHeight="1" x14ac:dyDescent="0.15">
      <c r="B27" s="28"/>
      <c r="C27" s="85"/>
      <c r="D27" s="17">
        <v>100</v>
      </c>
      <c r="E27" s="18">
        <v>5.6</v>
      </c>
      <c r="F27" s="19">
        <v>28.7</v>
      </c>
      <c r="G27" s="19">
        <v>15.3</v>
      </c>
      <c r="H27" s="19">
        <v>10.8</v>
      </c>
      <c r="I27" s="19">
        <v>31.3</v>
      </c>
      <c r="J27" s="19">
        <v>8.1999999999999993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463</v>
      </c>
      <c r="F28" s="16">
        <v>1971</v>
      </c>
      <c r="G28" s="16">
        <v>1082</v>
      </c>
      <c r="H28" s="16">
        <v>519</v>
      </c>
      <c r="I28" s="16">
        <v>1293</v>
      </c>
      <c r="J28" s="16">
        <v>338</v>
      </c>
    </row>
    <row r="29" spans="2:10" ht="15" customHeight="1" x14ac:dyDescent="0.15">
      <c r="B29" s="24"/>
      <c r="C29" s="84"/>
      <c r="D29" s="25">
        <v>100</v>
      </c>
      <c r="E29" s="26">
        <v>8.1999999999999993</v>
      </c>
      <c r="F29" s="27">
        <v>34.799999999999997</v>
      </c>
      <c r="G29" s="27">
        <v>19.100000000000001</v>
      </c>
      <c r="H29" s="27">
        <v>9.1999999999999993</v>
      </c>
      <c r="I29" s="27">
        <v>22.8</v>
      </c>
      <c r="J29" s="27">
        <v>6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157</v>
      </c>
      <c r="F30" s="16">
        <v>1053</v>
      </c>
      <c r="G30" s="16">
        <v>791</v>
      </c>
      <c r="H30" s="16">
        <v>477</v>
      </c>
      <c r="I30" s="16">
        <v>1163</v>
      </c>
      <c r="J30" s="16">
        <v>283</v>
      </c>
    </row>
    <row r="31" spans="2:10" ht="15" customHeight="1" x14ac:dyDescent="0.15">
      <c r="B31" s="24"/>
      <c r="C31" s="84"/>
      <c r="D31" s="25">
        <v>100</v>
      </c>
      <c r="E31" s="26">
        <v>4</v>
      </c>
      <c r="F31" s="27">
        <v>26.8</v>
      </c>
      <c r="G31" s="27">
        <v>20.2</v>
      </c>
      <c r="H31" s="27">
        <v>12.2</v>
      </c>
      <c r="I31" s="27">
        <v>29.6</v>
      </c>
      <c r="J31" s="27">
        <v>7.2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9</v>
      </c>
      <c r="F32" s="31">
        <v>77</v>
      </c>
      <c r="G32" s="31">
        <v>59</v>
      </c>
      <c r="H32" s="31">
        <v>66</v>
      </c>
      <c r="I32" s="31">
        <v>79</v>
      </c>
      <c r="J32" s="31">
        <v>16</v>
      </c>
    </row>
    <row r="33" spans="2:10" ht="15" customHeight="1" x14ac:dyDescent="0.15">
      <c r="B33" s="24"/>
      <c r="C33" s="84"/>
      <c r="D33" s="25">
        <v>100</v>
      </c>
      <c r="E33" s="26">
        <v>2.9</v>
      </c>
      <c r="F33" s="27">
        <v>25.2</v>
      </c>
      <c r="G33" s="27">
        <v>19.3</v>
      </c>
      <c r="H33" s="27">
        <v>21.6</v>
      </c>
      <c r="I33" s="27">
        <v>25.8</v>
      </c>
      <c r="J33" s="27">
        <v>5.2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105</v>
      </c>
      <c r="F34" s="16">
        <v>923</v>
      </c>
      <c r="G34" s="16">
        <v>480</v>
      </c>
      <c r="H34" s="16">
        <v>361</v>
      </c>
      <c r="I34" s="16">
        <v>971</v>
      </c>
      <c r="J34" s="16">
        <v>202</v>
      </c>
    </row>
    <row r="35" spans="2:10" ht="15" customHeight="1" x14ac:dyDescent="0.15">
      <c r="B35" s="24"/>
      <c r="C35" s="84"/>
      <c r="D35" s="25">
        <v>100</v>
      </c>
      <c r="E35" s="26">
        <v>3.5</v>
      </c>
      <c r="F35" s="27">
        <v>30.3</v>
      </c>
      <c r="G35" s="27">
        <v>15.8</v>
      </c>
      <c r="H35" s="27">
        <v>11.9</v>
      </c>
      <c r="I35" s="27">
        <v>31.9</v>
      </c>
      <c r="J35" s="27">
        <v>6.6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167</v>
      </c>
      <c r="F36" s="16">
        <v>572</v>
      </c>
      <c r="G36" s="16">
        <v>348</v>
      </c>
      <c r="H36" s="16">
        <v>325</v>
      </c>
      <c r="I36" s="16">
        <v>863</v>
      </c>
      <c r="J36" s="16">
        <v>134</v>
      </c>
    </row>
    <row r="37" spans="2:10" ht="15" customHeight="1" x14ac:dyDescent="0.15">
      <c r="B37" s="33"/>
      <c r="C37" s="82"/>
      <c r="D37" s="34">
        <v>100</v>
      </c>
      <c r="E37" s="35">
        <v>6.9</v>
      </c>
      <c r="F37" s="36">
        <v>23.7</v>
      </c>
      <c r="G37" s="36">
        <v>14.4</v>
      </c>
      <c r="H37" s="36">
        <v>13.5</v>
      </c>
      <c r="I37" s="36">
        <v>35.799999999999997</v>
      </c>
      <c r="J37" s="36">
        <v>5.6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129</v>
      </c>
      <c r="F38" s="23">
        <v>469</v>
      </c>
      <c r="G38" s="23">
        <v>246</v>
      </c>
      <c r="H38" s="23">
        <v>125</v>
      </c>
      <c r="I38" s="23">
        <v>201</v>
      </c>
      <c r="J38" s="23">
        <v>88</v>
      </c>
    </row>
    <row r="39" spans="2:10" ht="15" customHeight="1" x14ac:dyDescent="0.15">
      <c r="B39" s="24"/>
      <c r="C39" s="89"/>
      <c r="D39" s="25">
        <v>100</v>
      </c>
      <c r="E39" s="26">
        <v>10.3</v>
      </c>
      <c r="F39" s="27">
        <v>37.299999999999997</v>
      </c>
      <c r="G39" s="27">
        <v>19.600000000000001</v>
      </c>
      <c r="H39" s="27">
        <v>9.9</v>
      </c>
      <c r="I39" s="27">
        <v>16</v>
      </c>
      <c r="J39" s="27">
        <v>7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75</v>
      </c>
      <c r="F40" s="16">
        <v>434</v>
      </c>
      <c r="G40" s="16">
        <v>325</v>
      </c>
      <c r="H40" s="16">
        <v>150</v>
      </c>
      <c r="I40" s="16">
        <v>261</v>
      </c>
      <c r="J40" s="16">
        <v>114</v>
      </c>
    </row>
    <row r="41" spans="2:10" ht="15" customHeight="1" x14ac:dyDescent="0.15">
      <c r="B41" s="24"/>
      <c r="C41" s="89"/>
      <c r="D41" s="25">
        <v>100</v>
      </c>
      <c r="E41" s="26">
        <v>5.5</v>
      </c>
      <c r="F41" s="27">
        <v>31.9</v>
      </c>
      <c r="G41" s="27">
        <v>23.9</v>
      </c>
      <c r="H41" s="27">
        <v>11</v>
      </c>
      <c r="I41" s="27">
        <v>19.2</v>
      </c>
      <c r="J41" s="27">
        <v>8.4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689</v>
      </c>
      <c r="F42" s="16">
        <v>3651</v>
      </c>
      <c r="G42" s="16">
        <v>2183</v>
      </c>
      <c r="H42" s="16">
        <v>1469</v>
      </c>
      <c r="I42" s="16">
        <v>3906</v>
      </c>
      <c r="J42" s="16">
        <v>738</v>
      </c>
    </row>
    <row r="43" spans="2:10" ht="15" customHeight="1" x14ac:dyDescent="0.15">
      <c r="B43" s="28"/>
      <c r="C43" s="91"/>
      <c r="D43" s="17">
        <v>100</v>
      </c>
      <c r="E43" s="18">
        <v>5.5</v>
      </c>
      <c r="F43" s="19">
        <v>28.9</v>
      </c>
      <c r="G43" s="19">
        <v>17.3</v>
      </c>
      <c r="H43" s="19">
        <v>11.6</v>
      </c>
      <c r="I43" s="19">
        <v>30.9</v>
      </c>
      <c r="J43" s="19">
        <v>5.8</v>
      </c>
    </row>
    <row r="44" spans="2:10" ht="15" customHeight="1" x14ac:dyDescent="0.15">
      <c r="B44" s="20" t="s">
        <v>70</v>
      </c>
      <c r="C44" s="88" t="s">
        <v>426</v>
      </c>
      <c r="D44" s="21">
        <v>567</v>
      </c>
      <c r="E44" s="22">
        <v>70</v>
      </c>
      <c r="F44" s="23">
        <v>197</v>
      </c>
      <c r="G44" s="23">
        <v>88</v>
      </c>
      <c r="H44" s="23">
        <v>58</v>
      </c>
      <c r="I44" s="23">
        <v>129</v>
      </c>
      <c r="J44" s="23">
        <v>25</v>
      </c>
    </row>
    <row r="45" spans="2:10" ht="15" customHeight="1" x14ac:dyDescent="0.15">
      <c r="B45" s="24"/>
      <c r="C45" s="89"/>
      <c r="D45" s="25">
        <v>100</v>
      </c>
      <c r="E45" s="26">
        <v>12.3</v>
      </c>
      <c r="F45" s="27">
        <v>34.700000000000003</v>
      </c>
      <c r="G45" s="27">
        <v>15.5</v>
      </c>
      <c r="H45" s="27">
        <v>10.199999999999999</v>
      </c>
      <c r="I45" s="27">
        <v>22.8</v>
      </c>
      <c r="J45" s="27">
        <v>4.4000000000000004</v>
      </c>
    </row>
    <row r="46" spans="2:10" ht="15" customHeight="1" x14ac:dyDescent="0.15">
      <c r="B46" s="24"/>
      <c r="C46" s="86" t="s">
        <v>427</v>
      </c>
      <c r="D46" s="14">
        <v>8280</v>
      </c>
      <c r="E46" s="15">
        <v>560</v>
      </c>
      <c r="F46" s="16">
        <v>2744</v>
      </c>
      <c r="G46" s="16">
        <v>1513</v>
      </c>
      <c r="H46" s="16">
        <v>980</v>
      </c>
      <c r="I46" s="16">
        <v>2073</v>
      </c>
      <c r="J46" s="16">
        <v>410</v>
      </c>
    </row>
    <row r="47" spans="2:10" ht="15" customHeight="1" x14ac:dyDescent="0.15">
      <c r="B47" s="24"/>
      <c r="C47" s="89"/>
      <c r="D47" s="25">
        <v>100</v>
      </c>
      <c r="E47" s="26">
        <v>6.8</v>
      </c>
      <c r="F47" s="27">
        <v>33.1</v>
      </c>
      <c r="G47" s="27">
        <v>18.3</v>
      </c>
      <c r="H47" s="27">
        <v>11.8</v>
      </c>
      <c r="I47" s="27">
        <v>25</v>
      </c>
      <c r="J47" s="27">
        <v>5</v>
      </c>
    </row>
    <row r="48" spans="2:10" ht="15" customHeight="1" x14ac:dyDescent="0.15">
      <c r="B48" s="24"/>
      <c r="C48" s="86" t="s">
        <v>484</v>
      </c>
      <c r="D48" s="14">
        <v>4863</v>
      </c>
      <c r="E48" s="15">
        <v>213</v>
      </c>
      <c r="F48" s="16">
        <v>1401</v>
      </c>
      <c r="G48" s="16">
        <v>905</v>
      </c>
      <c r="H48" s="16">
        <v>544</v>
      </c>
      <c r="I48" s="16">
        <v>1536</v>
      </c>
      <c r="J48" s="16">
        <v>264</v>
      </c>
    </row>
    <row r="49" spans="2:10" ht="15" customHeight="1" x14ac:dyDescent="0.15">
      <c r="B49" s="24"/>
      <c r="C49" s="89"/>
      <c r="D49" s="25">
        <v>100</v>
      </c>
      <c r="E49" s="26">
        <v>4.4000000000000004</v>
      </c>
      <c r="F49" s="27">
        <v>28.8</v>
      </c>
      <c r="G49" s="27">
        <v>18.600000000000001</v>
      </c>
      <c r="H49" s="27">
        <v>11.2</v>
      </c>
      <c r="I49" s="27">
        <v>31.6</v>
      </c>
      <c r="J49" s="27">
        <v>5.4</v>
      </c>
    </row>
    <row r="50" spans="2:10" ht="15" customHeight="1" x14ac:dyDescent="0.15">
      <c r="B50" s="24"/>
      <c r="C50" s="86" t="s">
        <v>461</v>
      </c>
      <c r="D50" s="14">
        <v>1583</v>
      </c>
      <c r="E50" s="15">
        <v>72</v>
      </c>
      <c r="F50" s="16">
        <v>295</v>
      </c>
      <c r="G50" s="16">
        <v>265</v>
      </c>
      <c r="H50" s="16">
        <v>184</v>
      </c>
      <c r="I50" s="16">
        <v>667</v>
      </c>
      <c r="J50" s="16">
        <v>100</v>
      </c>
    </row>
    <row r="51" spans="2:10" ht="15" customHeight="1" x14ac:dyDescent="0.15">
      <c r="B51" s="28"/>
      <c r="C51" s="91"/>
      <c r="D51" s="17">
        <v>100</v>
      </c>
      <c r="E51" s="18">
        <v>4.5</v>
      </c>
      <c r="F51" s="19">
        <v>18.600000000000001</v>
      </c>
      <c r="G51" s="19">
        <v>16.7</v>
      </c>
      <c r="H51" s="19">
        <v>11.6</v>
      </c>
      <c r="I51" s="19">
        <v>42.1</v>
      </c>
      <c r="J51" s="19">
        <v>6.3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161</v>
      </c>
      <c r="F52" s="23">
        <v>790</v>
      </c>
      <c r="G52" s="23">
        <v>514</v>
      </c>
      <c r="H52" s="23">
        <v>365</v>
      </c>
      <c r="I52" s="23">
        <v>909</v>
      </c>
      <c r="J52" s="23">
        <v>242</v>
      </c>
    </row>
    <row r="53" spans="2:10" ht="15" customHeight="1" x14ac:dyDescent="0.15">
      <c r="B53" s="24"/>
      <c r="C53" s="84"/>
      <c r="D53" s="25">
        <v>100</v>
      </c>
      <c r="E53" s="26">
        <v>5.4</v>
      </c>
      <c r="F53" s="27">
        <v>26.5</v>
      </c>
      <c r="G53" s="27">
        <v>17.2</v>
      </c>
      <c r="H53" s="27">
        <v>12.2</v>
      </c>
      <c r="I53" s="27">
        <v>30.5</v>
      </c>
      <c r="J53" s="27">
        <v>8.1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96</v>
      </c>
      <c r="F54" s="31">
        <v>516</v>
      </c>
      <c r="G54" s="31">
        <v>283</v>
      </c>
      <c r="H54" s="31">
        <v>192</v>
      </c>
      <c r="I54" s="31">
        <v>444</v>
      </c>
      <c r="J54" s="31">
        <v>415</v>
      </c>
    </row>
    <row r="55" spans="2:10" ht="15" customHeight="1" x14ac:dyDescent="0.15">
      <c r="B55" s="24"/>
      <c r="C55" s="84"/>
      <c r="D55" s="25">
        <v>100</v>
      </c>
      <c r="E55" s="26">
        <v>4.9000000000000004</v>
      </c>
      <c r="F55" s="27">
        <v>26.5</v>
      </c>
      <c r="G55" s="27">
        <v>14.5</v>
      </c>
      <c r="H55" s="27">
        <v>9.9</v>
      </c>
      <c r="I55" s="27">
        <v>22.8</v>
      </c>
      <c r="J55" s="27">
        <v>21.3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37</v>
      </c>
      <c r="F56" s="16">
        <v>270</v>
      </c>
      <c r="G56" s="16">
        <v>159</v>
      </c>
      <c r="H56" s="16">
        <v>89</v>
      </c>
      <c r="I56" s="16">
        <v>242</v>
      </c>
      <c r="J56" s="16">
        <v>57</v>
      </c>
    </row>
    <row r="57" spans="2:10" ht="15" customHeight="1" x14ac:dyDescent="0.15">
      <c r="B57" s="24"/>
      <c r="C57" s="84"/>
      <c r="D57" s="25">
        <v>100</v>
      </c>
      <c r="E57" s="26">
        <v>4.3</v>
      </c>
      <c r="F57" s="27">
        <v>31.6</v>
      </c>
      <c r="G57" s="27">
        <v>18.600000000000001</v>
      </c>
      <c r="H57" s="27">
        <v>10.4</v>
      </c>
      <c r="I57" s="27">
        <v>28.3</v>
      </c>
      <c r="J57" s="27">
        <v>6.7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93</v>
      </c>
      <c r="F58" s="16">
        <v>426</v>
      </c>
      <c r="G58" s="16">
        <v>261</v>
      </c>
      <c r="H58" s="16">
        <v>144</v>
      </c>
      <c r="I58" s="16">
        <v>320</v>
      </c>
      <c r="J58" s="16">
        <v>67</v>
      </c>
    </row>
    <row r="59" spans="2:10" ht="15" customHeight="1" x14ac:dyDescent="0.15">
      <c r="B59" s="24"/>
      <c r="C59" s="84"/>
      <c r="D59" s="25">
        <v>100</v>
      </c>
      <c r="E59" s="26">
        <v>7.1</v>
      </c>
      <c r="F59" s="27">
        <v>32.5</v>
      </c>
      <c r="G59" s="27">
        <v>19.899999999999999</v>
      </c>
      <c r="H59" s="27">
        <v>11</v>
      </c>
      <c r="I59" s="27">
        <v>24.4</v>
      </c>
      <c r="J59" s="27">
        <v>5.0999999999999996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81</v>
      </c>
      <c r="F60" s="16">
        <v>464</v>
      </c>
      <c r="G60" s="16">
        <v>320</v>
      </c>
      <c r="H60" s="16">
        <v>233</v>
      </c>
      <c r="I60" s="16">
        <v>537</v>
      </c>
      <c r="J60" s="16">
        <v>148</v>
      </c>
    </row>
    <row r="61" spans="2:10" ht="15" customHeight="1" x14ac:dyDescent="0.15">
      <c r="B61" s="24"/>
      <c r="C61" s="84"/>
      <c r="D61" s="25">
        <v>100</v>
      </c>
      <c r="E61" s="26">
        <v>4.5</v>
      </c>
      <c r="F61" s="27">
        <v>26</v>
      </c>
      <c r="G61" s="27">
        <v>17.899999999999999</v>
      </c>
      <c r="H61" s="27">
        <v>13.1</v>
      </c>
      <c r="I61" s="27">
        <v>30.1</v>
      </c>
      <c r="J61" s="27">
        <v>8.3000000000000007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54</v>
      </c>
      <c r="F62" s="16">
        <v>426</v>
      </c>
      <c r="G62" s="16">
        <v>221</v>
      </c>
      <c r="H62" s="16">
        <v>145</v>
      </c>
      <c r="I62" s="16">
        <v>356</v>
      </c>
      <c r="J62" s="16">
        <v>32</v>
      </c>
    </row>
    <row r="63" spans="2:10" ht="15" customHeight="1" x14ac:dyDescent="0.15">
      <c r="B63" s="24"/>
      <c r="C63" s="84"/>
      <c r="D63" s="25">
        <v>100</v>
      </c>
      <c r="E63" s="26">
        <v>4.4000000000000004</v>
      </c>
      <c r="F63" s="27">
        <v>34.5</v>
      </c>
      <c r="G63" s="27">
        <v>17.899999999999999</v>
      </c>
      <c r="H63" s="27">
        <v>11.8</v>
      </c>
      <c r="I63" s="27">
        <v>28.8</v>
      </c>
      <c r="J63" s="27">
        <v>2.6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144</v>
      </c>
      <c r="F64" s="16">
        <v>709</v>
      </c>
      <c r="G64" s="16">
        <v>441</v>
      </c>
      <c r="H64" s="16">
        <v>221</v>
      </c>
      <c r="I64" s="16">
        <v>616</v>
      </c>
      <c r="J64" s="16">
        <v>122</v>
      </c>
    </row>
    <row r="65" spans="2:10" ht="15" customHeight="1" x14ac:dyDescent="0.15">
      <c r="B65" s="24"/>
      <c r="C65" s="84"/>
      <c r="D65" s="25">
        <v>100</v>
      </c>
      <c r="E65" s="26">
        <v>6.4</v>
      </c>
      <c r="F65" s="27">
        <v>31.5</v>
      </c>
      <c r="G65" s="27">
        <v>19.600000000000001</v>
      </c>
      <c r="H65" s="27">
        <v>9.8000000000000007</v>
      </c>
      <c r="I65" s="27">
        <v>27.3</v>
      </c>
      <c r="J65" s="27">
        <v>5.4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91</v>
      </c>
      <c r="F66" s="16">
        <v>361</v>
      </c>
      <c r="G66" s="16">
        <v>214</v>
      </c>
      <c r="H66" s="16">
        <v>150</v>
      </c>
      <c r="I66" s="16">
        <v>353</v>
      </c>
      <c r="J66" s="16">
        <v>40</v>
      </c>
    </row>
    <row r="67" spans="2:10" ht="15" customHeight="1" x14ac:dyDescent="0.15">
      <c r="B67" s="24"/>
      <c r="C67" s="84"/>
      <c r="D67" s="25">
        <v>100</v>
      </c>
      <c r="E67" s="26">
        <v>7.5</v>
      </c>
      <c r="F67" s="27">
        <v>29.9</v>
      </c>
      <c r="G67" s="27">
        <v>17.7</v>
      </c>
      <c r="H67" s="27">
        <v>12.4</v>
      </c>
      <c r="I67" s="27">
        <v>29.2</v>
      </c>
      <c r="J67" s="27">
        <v>3.3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169</v>
      </c>
      <c r="F68" s="16">
        <v>724</v>
      </c>
      <c r="G68" s="16">
        <v>406</v>
      </c>
      <c r="H68" s="16">
        <v>255</v>
      </c>
      <c r="I68" s="16">
        <v>703</v>
      </c>
      <c r="J68" s="16">
        <v>94</v>
      </c>
    </row>
    <row r="69" spans="2:10" ht="15" customHeight="1" x14ac:dyDescent="0.15">
      <c r="B69" s="28"/>
      <c r="C69" s="85"/>
      <c r="D69" s="17">
        <v>100</v>
      </c>
      <c r="E69" s="18">
        <v>7.2</v>
      </c>
      <c r="F69" s="19">
        <v>30.8</v>
      </c>
      <c r="G69" s="19">
        <v>17.3</v>
      </c>
      <c r="H69" s="19">
        <v>10.8</v>
      </c>
      <c r="I69" s="19">
        <v>29.9</v>
      </c>
      <c r="J69" s="19">
        <v>4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239</v>
      </c>
      <c r="F70" s="23">
        <v>938</v>
      </c>
      <c r="G70" s="23">
        <v>655</v>
      </c>
      <c r="H70" s="23">
        <v>281</v>
      </c>
      <c r="I70" s="23">
        <v>451</v>
      </c>
      <c r="J70" s="23">
        <v>186</v>
      </c>
    </row>
    <row r="71" spans="2:10" ht="15" customHeight="1" x14ac:dyDescent="0.15">
      <c r="B71" s="24"/>
      <c r="C71" s="89"/>
      <c r="D71" s="25">
        <v>100</v>
      </c>
      <c r="E71" s="26">
        <v>8.6999999999999993</v>
      </c>
      <c r="F71" s="27">
        <v>34.1</v>
      </c>
      <c r="G71" s="27">
        <v>23.8</v>
      </c>
      <c r="H71" s="27">
        <v>10.199999999999999</v>
      </c>
      <c r="I71" s="27">
        <v>16.399999999999999</v>
      </c>
      <c r="J71" s="27">
        <v>6.8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200</v>
      </c>
      <c r="F72" s="16">
        <v>1104</v>
      </c>
      <c r="G72" s="16">
        <v>645</v>
      </c>
      <c r="H72" s="16">
        <v>266</v>
      </c>
      <c r="I72" s="16">
        <v>563</v>
      </c>
      <c r="J72" s="16">
        <v>222</v>
      </c>
    </row>
    <row r="73" spans="2:10" ht="15" customHeight="1" x14ac:dyDescent="0.15">
      <c r="B73" s="24"/>
      <c r="C73" s="89"/>
      <c r="D73" s="25">
        <v>100</v>
      </c>
      <c r="E73" s="26">
        <v>6.7</v>
      </c>
      <c r="F73" s="27">
        <v>36.799999999999997</v>
      </c>
      <c r="G73" s="27">
        <v>21.5</v>
      </c>
      <c r="H73" s="27">
        <v>8.9</v>
      </c>
      <c r="I73" s="27">
        <v>18.8</v>
      </c>
      <c r="J73" s="27">
        <v>7.4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202</v>
      </c>
      <c r="F74" s="16">
        <v>1182</v>
      </c>
      <c r="G74" s="16">
        <v>657</v>
      </c>
      <c r="H74" s="16">
        <v>442</v>
      </c>
      <c r="I74" s="16">
        <v>1120</v>
      </c>
      <c r="J74" s="16">
        <v>238</v>
      </c>
    </row>
    <row r="75" spans="2:10" ht="15" customHeight="1" x14ac:dyDescent="0.15">
      <c r="B75" s="24"/>
      <c r="C75" s="89"/>
      <c r="D75" s="25">
        <v>100</v>
      </c>
      <c r="E75" s="26">
        <v>5.3</v>
      </c>
      <c r="F75" s="27">
        <v>30.8</v>
      </c>
      <c r="G75" s="27">
        <v>17.100000000000001</v>
      </c>
      <c r="H75" s="27">
        <v>11.5</v>
      </c>
      <c r="I75" s="27">
        <v>29.2</v>
      </c>
      <c r="J75" s="27">
        <v>6.2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118</v>
      </c>
      <c r="F76" s="16">
        <v>792</v>
      </c>
      <c r="G76" s="16">
        <v>425</v>
      </c>
      <c r="H76" s="16">
        <v>357</v>
      </c>
      <c r="I76" s="16">
        <v>944</v>
      </c>
      <c r="J76" s="16">
        <v>181</v>
      </c>
    </row>
    <row r="77" spans="2:10" ht="15" customHeight="1" x14ac:dyDescent="0.15">
      <c r="B77" s="24"/>
      <c r="C77" s="89"/>
      <c r="D77" s="25">
        <v>100</v>
      </c>
      <c r="E77" s="26">
        <v>4.2</v>
      </c>
      <c r="F77" s="27">
        <v>28.1</v>
      </c>
      <c r="G77" s="27">
        <v>15.1</v>
      </c>
      <c r="H77" s="27">
        <v>12.7</v>
      </c>
      <c r="I77" s="27">
        <v>33.5</v>
      </c>
      <c r="J77" s="27">
        <v>6.4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69</v>
      </c>
      <c r="F78" s="16">
        <v>336</v>
      </c>
      <c r="G78" s="16">
        <v>222</v>
      </c>
      <c r="H78" s="16">
        <v>207</v>
      </c>
      <c r="I78" s="16">
        <v>643</v>
      </c>
      <c r="J78" s="16">
        <v>146</v>
      </c>
    </row>
    <row r="79" spans="2:10" ht="15" customHeight="1" x14ac:dyDescent="0.15">
      <c r="B79" s="24"/>
      <c r="C79" s="89"/>
      <c r="D79" s="25">
        <v>100</v>
      </c>
      <c r="E79" s="26">
        <v>4.3</v>
      </c>
      <c r="F79" s="27">
        <v>20.7</v>
      </c>
      <c r="G79" s="27">
        <v>13.7</v>
      </c>
      <c r="H79" s="27">
        <v>12.8</v>
      </c>
      <c r="I79" s="27">
        <v>39.6</v>
      </c>
      <c r="J79" s="27">
        <v>9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49</v>
      </c>
      <c r="F80" s="16">
        <v>177</v>
      </c>
      <c r="G80" s="16">
        <v>106</v>
      </c>
      <c r="H80" s="16">
        <v>135</v>
      </c>
      <c r="I80" s="16">
        <v>413</v>
      </c>
      <c r="J80" s="16">
        <v>128</v>
      </c>
    </row>
    <row r="81" spans="2:10" ht="15" customHeight="1" x14ac:dyDescent="0.15">
      <c r="B81" s="24"/>
      <c r="C81" s="89"/>
      <c r="D81" s="25">
        <v>100</v>
      </c>
      <c r="E81" s="26">
        <v>4.9000000000000004</v>
      </c>
      <c r="F81" s="27">
        <v>17.600000000000001</v>
      </c>
      <c r="G81" s="27">
        <v>10.5</v>
      </c>
      <c r="H81" s="27">
        <v>13.4</v>
      </c>
      <c r="I81" s="27">
        <v>41</v>
      </c>
      <c r="J81" s="27">
        <v>12.7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22</v>
      </c>
      <c r="F82" s="16">
        <v>70</v>
      </c>
      <c r="G82" s="16">
        <v>65</v>
      </c>
      <c r="H82" s="16">
        <v>75</v>
      </c>
      <c r="I82" s="16">
        <v>283</v>
      </c>
      <c r="J82" s="16">
        <v>87</v>
      </c>
    </row>
    <row r="83" spans="2:10" ht="15" customHeight="1" x14ac:dyDescent="0.15">
      <c r="B83" s="24"/>
      <c r="C83" s="86"/>
      <c r="D83" s="34">
        <v>100</v>
      </c>
      <c r="E83" s="35">
        <v>3.7</v>
      </c>
      <c r="F83" s="36">
        <v>11.6</v>
      </c>
      <c r="G83" s="36">
        <v>10.8</v>
      </c>
      <c r="H83" s="36">
        <v>12.5</v>
      </c>
      <c r="I83" s="36">
        <v>47</v>
      </c>
      <c r="J83" s="36">
        <v>14.5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234</v>
      </c>
      <c r="F84" s="23">
        <v>1128</v>
      </c>
      <c r="G84" s="23">
        <v>769</v>
      </c>
      <c r="H84" s="23">
        <v>390</v>
      </c>
      <c r="I84" s="23">
        <v>674</v>
      </c>
      <c r="J84" s="23">
        <v>232</v>
      </c>
    </row>
    <row r="85" spans="2:10" ht="15" customHeight="1" x14ac:dyDescent="0.15">
      <c r="B85" s="24" t="s">
        <v>510</v>
      </c>
      <c r="C85" s="84"/>
      <c r="D85" s="25">
        <v>100</v>
      </c>
      <c r="E85" s="26">
        <v>6.8</v>
      </c>
      <c r="F85" s="27">
        <v>32.9</v>
      </c>
      <c r="G85" s="27">
        <v>22.4</v>
      </c>
      <c r="H85" s="27">
        <v>11.4</v>
      </c>
      <c r="I85" s="27">
        <v>19.7</v>
      </c>
      <c r="J85" s="27">
        <v>6.8</v>
      </c>
    </row>
    <row r="86" spans="2:10" ht="15" customHeight="1" x14ac:dyDescent="0.15">
      <c r="B86" s="24" t="s">
        <v>431</v>
      </c>
      <c r="C86" s="82" t="s">
        <v>520</v>
      </c>
      <c r="D86" s="14">
        <v>3344</v>
      </c>
      <c r="E86" s="15">
        <v>191</v>
      </c>
      <c r="F86" s="16">
        <v>1143</v>
      </c>
      <c r="G86" s="16">
        <v>650</v>
      </c>
      <c r="H86" s="16">
        <v>358</v>
      </c>
      <c r="I86" s="16">
        <v>799</v>
      </c>
      <c r="J86" s="16">
        <v>203</v>
      </c>
    </row>
    <row r="87" spans="2:10" ht="15" customHeight="1" x14ac:dyDescent="0.15">
      <c r="B87" s="24"/>
      <c r="C87" s="84"/>
      <c r="D87" s="25">
        <v>100</v>
      </c>
      <c r="E87" s="26">
        <v>5.7</v>
      </c>
      <c r="F87" s="27">
        <v>34.200000000000003</v>
      </c>
      <c r="G87" s="27">
        <v>19.399999999999999</v>
      </c>
      <c r="H87" s="27">
        <v>10.7</v>
      </c>
      <c r="I87" s="27">
        <v>23.9</v>
      </c>
      <c r="J87" s="27">
        <v>6.1</v>
      </c>
    </row>
    <row r="88" spans="2:10" ht="15" customHeight="1" x14ac:dyDescent="0.15">
      <c r="B88" s="24"/>
      <c r="C88" s="83" t="s">
        <v>509</v>
      </c>
      <c r="D88" s="29">
        <v>2063</v>
      </c>
      <c r="E88" s="30">
        <v>126</v>
      </c>
      <c r="F88" s="31">
        <v>690</v>
      </c>
      <c r="G88" s="31">
        <v>345</v>
      </c>
      <c r="H88" s="31">
        <v>222</v>
      </c>
      <c r="I88" s="31">
        <v>553</v>
      </c>
      <c r="J88" s="31">
        <v>127</v>
      </c>
    </row>
    <row r="89" spans="2:10" ht="15" customHeight="1" x14ac:dyDescent="0.15">
      <c r="B89" s="24"/>
      <c r="C89" s="84"/>
      <c r="D89" s="25">
        <v>100</v>
      </c>
      <c r="E89" s="26">
        <v>6.1</v>
      </c>
      <c r="F89" s="27">
        <v>33.4</v>
      </c>
      <c r="G89" s="27">
        <v>16.7</v>
      </c>
      <c r="H89" s="27">
        <v>10.8</v>
      </c>
      <c r="I89" s="27">
        <v>26.8</v>
      </c>
      <c r="J89" s="27">
        <v>6.2</v>
      </c>
    </row>
    <row r="90" spans="2:10" ht="15" customHeight="1" x14ac:dyDescent="0.15">
      <c r="B90" s="24"/>
      <c r="C90" s="82" t="s">
        <v>489</v>
      </c>
      <c r="D90" s="14">
        <v>3201</v>
      </c>
      <c r="E90" s="15">
        <v>155</v>
      </c>
      <c r="F90" s="16">
        <v>884</v>
      </c>
      <c r="G90" s="16">
        <v>521</v>
      </c>
      <c r="H90" s="16">
        <v>367</v>
      </c>
      <c r="I90" s="16">
        <v>1060</v>
      </c>
      <c r="J90" s="16">
        <v>214</v>
      </c>
    </row>
    <row r="91" spans="2:10" ht="15" customHeight="1" x14ac:dyDescent="0.15">
      <c r="B91" s="24"/>
      <c r="C91" s="84"/>
      <c r="D91" s="25">
        <v>100</v>
      </c>
      <c r="E91" s="26">
        <v>4.8</v>
      </c>
      <c r="F91" s="27">
        <v>27.6</v>
      </c>
      <c r="G91" s="27">
        <v>16.3</v>
      </c>
      <c r="H91" s="27">
        <v>11.5</v>
      </c>
      <c r="I91" s="27">
        <v>33.1</v>
      </c>
      <c r="J91" s="27">
        <v>6.7</v>
      </c>
    </row>
    <row r="92" spans="2:10" ht="15" customHeight="1" x14ac:dyDescent="0.15">
      <c r="B92" s="24"/>
      <c r="C92" s="82" t="s">
        <v>543</v>
      </c>
      <c r="D92" s="14">
        <v>1503</v>
      </c>
      <c r="E92" s="15">
        <v>85</v>
      </c>
      <c r="F92" s="16">
        <v>317</v>
      </c>
      <c r="G92" s="16">
        <v>180</v>
      </c>
      <c r="H92" s="16">
        <v>175</v>
      </c>
      <c r="I92" s="16">
        <v>604</v>
      </c>
      <c r="J92" s="16">
        <v>142</v>
      </c>
    </row>
    <row r="93" spans="2:10" ht="15" customHeight="1" x14ac:dyDescent="0.15">
      <c r="B93" s="24"/>
      <c r="C93" s="84"/>
      <c r="D93" s="25">
        <v>100</v>
      </c>
      <c r="E93" s="26">
        <v>5.7</v>
      </c>
      <c r="F93" s="27">
        <v>21.1</v>
      </c>
      <c r="G93" s="27">
        <v>12</v>
      </c>
      <c r="H93" s="27">
        <v>11.6</v>
      </c>
      <c r="I93" s="27">
        <v>40.200000000000003</v>
      </c>
      <c r="J93" s="27">
        <v>9.4</v>
      </c>
    </row>
    <row r="94" spans="2:10" ht="15" customHeight="1" x14ac:dyDescent="0.15">
      <c r="B94" s="24"/>
      <c r="C94" s="82" t="s">
        <v>514</v>
      </c>
      <c r="D94" s="14">
        <v>330</v>
      </c>
      <c r="E94" s="15">
        <v>13</v>
      </c>
      <c r="F94" s="16">
        <v>66</v>
      </c>
      <c r="G94" s="16">
        <v>38</v>
      </c>
      <c r="H94" s="16">
        <v>38</v>
      </c>
      <c r="I94" s="16">
        <v>148</v>
      </c>
      <c r="J94" s="16">
        <v>27</v>
      </c>
    </row>
    <row r="95" spans="2:10" ht="15" customHeight="1" x14ac:dyDescent="0.15">
      <c r="B95" s="24"/>
      <c r="C95" s="82"/>
      <c r="D95" s="34">
        <v>100</v>
      </c>
      <c r="E95" s="35">
        <v>3.9</v>
      </c>
      <c r="F95" s="36">
        <v>20</v>
      </c>
      <c r="G95" s="36">
        <v>11.5</v>
      </c>
      <c r="H95" s="36">
        <v>11.5</v>
      </c>
      <c r="I95" s="36">
        <v>44.8</v>
      </c>
      <c r="J95" s="36">
        <v>8.1999999999999993</v>
      </c>
    </row>
    <row r="96" spans="2:10" ht="15" customHeight="1" x14ac:dyDescent="0.15">
      <c r="B96" s="24"/>
      <c r="C96" s="83" t="s">
        <v>447</v>
      </c>
      <c r="D96" s="29">
        <v>359</v>
      </c>
      <c r="E96" s="30">
        <v>20</v>
      </c>
      <c r="F96" s="31">
        <v>59</v>
      </c>
      <c r="G96" s="31">
        <v>34</v>
      </c>
      <c r="H96" s="31">
        <v>39</v>
      </c>
      <c r="I96" s="31">
        <v>163</v>
      </c>
      <c r="J96" s="31">
        <v>44</v>
      </c>
    </row>
    <row r="97" spans="2:10" ht="15" customHeight="1" x14ac:dyDescent="0.15">
      <c r="B97" s="24"/>
      <c r="C97" s="84"/>
      <c r="D97" s="25">
        <v>100</v>
      </c>
      <c r="E97" s="26">
        <v>5.6</v>
      </c>
      <c r="F97" s="27">
        <v>16.399999999999999</v>
      </c>
      <c r="G97" s="27">
        <v>9.5</v>
      </c>
      <c r="H97" s="27">
        <v>10.9</v>
      </c>
      <c r="I97" s="27">
        <v>45.4</v>
      </c>
      <c r="J97" s="27">
        <v>12.3</v>
      </c>
    </row>
    <row r="98" spans="2:10" ht="15" customHeight="1" x14ac:dyDescent="0.15">
      <c r="B98" s="24"/>
      <c r="C98" s="82" t="s">
        <v>495</v>
      </c>
      <c r="D98" s="14">
        <v>47</v>
      </c>
      <c r="E98" s="15">
        <v>1</v>
      </c>
      <c r="F98" s="16">
        <v>4</v>
      </c>
      <c r="G98" s="16">
        <v>5</v>
      </c>
      <c r="H98" s="16">
        <v>4</v>
      </c>
      <c r="I98" s="16">
        <v>24</v>
      </c>
      <c r="J98" s="16">
        <v>9</v>
      </c>
    </row>
    <row r="99" spans="2:10" ht="15" customHeight="1" x14ac:dyDescent="0.15">
      <c r="B99" s="24"/>
      <c r="C99" s="84"/>
      <c r="D99" s="25">
        <v>100</v>
      </c>
      <c r="E99" s="26">
        <v>2.1</v>
      </c>
      <c r="F99" s="27">
        <v>8.5</v>
      </c>
      <c r="G99" s="27">
        <v>10.6</v>
      </c>
      <c r="H99" s="27">
        <v>8.5</v>
      </c>
      <c r="I99" s="27">
        <v>51.1</v>
      </c>
      <c r="J99" s="27">
        <v>19.100000000000001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19</v>
      </c>
      <c r="G100" s="16">
        <v>9</v>
      </c>
      <c r="H100" s="16">
        <v>8</v>
      </c>
      <c r="I100" s="16">
        <v>14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3.8</v>
      </c>
      <c r="F101" s="19">
        <v>36.5</v>
      </c>
      <c r="G101" s="19">
        <v>17.3</v>
      </c>
      <c r="H101" s="19">
        <v>15.4</v>
      </c>
      <c r="I101" s="19">
        <v>26.9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2443" priority="2492" rank="1"/>
  </conditionalFormatting>
  <conditionalFormatting sqref="E11:J11">
    <cfRule type="top10" dxfId="2442" priority="2493" rank="1"/>
  </conditionalFormatting>
  <conditionalFormatting sqref="E13:J13">
    <cfRule type="top10" dxfId="2441" priority="2494" rank="1"/>
  </conditionalFormatting>
  <conditionalFormatting sqref="E15:J15">
    <cfRule type="top10" dxfId="2440" priority="2495" rank="1"/>
  </conditionalFormatting>
  <conditionalFormatting sqref="E17:J17">
    <cfRule type="top10" dxfId="2439" priority="2496" rank="1"/>
  </conditionalFormatting>
  <conditionalFormatting sqref="E19:J19">
    <cfRule type="top10" dxfId="2438" priority="2497" rank="1"/>
  </conditionalFormatting>
  <conditionalFormatting sqref="E21:J21">
    <cfRule type="top10" dxfId="2437" priority="2498" rank="1"/>
  </conditionalFormatting>
  <conditionalFormatting sqref="E23:J23">
    <cfRule type="top10" dxfId="2436" priority="2499" rank="1"/>
  </conditionalFormatting>
  <conditionalFormatting sqref="E25:J25">
    <cfRule type="top10" dxfId="2435" priority="2500" rank="1"/>
  </conditionalFormatting>
  <conditionalFormatting sqref="E27:J27">
    <cfRule type="top10" dxfId="2434" priority="2501" rank="1"/>
  </conditionalFormatting>
  <conditionalFormatting sqref="E29:J29">
    <cfRule type="top10" dxfId="2433" priority="2502" rank="1"/>
  </conditionalFormatting>
  <conditionalFormatting sqref="E31:J31">
    <cfRule type="top10" dxfId="2432" priority="2503" rank="1"/>
  </conditionalFormatting>
  <conditionalFormatting sqref="E33:J33">
    <cfRule type="top10" dxfId="2431" priority="2504" rank="1"/>
  </conditionalFormatting>
  <conditionalFormatting sqref="E35:J35">
    <cfRule type="top10" dxfId="2430" priority="2505" rank="1"/>
  </conditionalFormatting>
  <conditionalFormatting sqref="E37:J37">
    <cfRule type="top10" dxfId="2429" priority="2506" rank="1"/>
  </conditionalFormatting>
  <conditionalFormatting sqref="E39:J39">
    <cfRule type="top10" dxfId="2428" priority="2507" rank="1"/>
  </conditionalFormatting>
  <conditionalFormatting sqref="E41:J41">
    <cfRule type="top10" dxfId="2427" priority="2508" rank="1"/>
  </conditionalFormatting>
  <conditionalFormatting sqref="E43:J43">
    <cfRule type="top10" dxfId="2426" priority="2509" rank="1"/>
  </conditionalFormatting>
  <conditionalFormatting sqref="E45:J45">
    <cfRule type="top10" dxfId="2425" priority="2510" rank="1"/>
  </conditionalFormatting>
  <conditionalFormatting sqref="E47:J47">
    <cfRule type="top10" dxfId="2424" priority="2511" rank="1"/>
  </conditionalFormatting>
  <conditionalFormatting sqref="E49:J49">
    <cfRule type="top10" dxfId="2423" priority="2512" rank="1"/>
  </conditionalFormatting>
  <conditionalFormatting sqref="E51:J51">
    <cfRule type="top10" dxfId="2422" priority="2513" rank="1"/>
  </conditionalFormatting>
  <conditionalFormatting sqref="E53:J53">
    <cfRule type="top10" dxfId="2421" priority="2514" rank="1"/>
  </conditionalFormatting>
  <conditionalFormatting sqref="E55:J55">
    <cfRule type="top10" dxfId="2420" priority="2515" rank="1"/>
  </conditionalFormatting>
  <conditionalFormatting sqref="E57:J57">
    <cfRule type="top10" dxfId="2419" priority="2516" rank="1"/>
  </conditionalFormatting>
  <conditionalFormatting sqref="E59:J59">
    <cfRule type="top10" dxfId="2418" priority="2517" rank="1"/>
  </conditionalFormatting>
  <conditionalFormatting sqref="E61:J61">
    <cfRule type="top10" dxfId="2417" priority="2518" rank="1"/>
  </conditionalFormatting>
  <conditionalFormatting sqref="E63:J63">
    <cfRule type="top10" dxfId="2416" priority="2519" rank="1"/>
  </conditionalFormatting>
  <conditionalFormatting sqref="E65:J65">
    <cfRule type="top10" dxfId="2415" priority="2520" rank="1"/>
  </conditionalFormatting>
  <conditionalFormatting sqref="E67:J67">
    <cfRule type="top10" dxfId="2414" priority="2521" rank="1"/>
  </conditionalFormatting>
  <conditionalFormatting sqref="E69:J69">
    <cfRule type="top10" dxfId="2413" priority="2522" rank="1"/>
  </conditionalFormatting>
  <conditionalFormatting sqref="E71:J71">
    <cfRule type="top10" dxfId="2412" priority="2523" rank="1"/>
  </conditionalFormatting>
  <conditionalFormatting sqref="E73:J73">
    <cfRule type="top10" dxfId="2411" priority="2524" rank="1"/>
  </conditionalFormatting>
  <conditionalFormatting sqref="E75:J75">
    <cfRule type="top10" dxfId="2410" priority="2525" rank="1"/>
  </conditionalFormatting>
  <conditionalFormatting sqref="E77:J77">
    <cfRule type="top10" dxfId="2409" priority="2526" rank="1"/>
  </conditionalFormatting>
  <conditionalFormatting sqref="E79:J79">
    <cfRule type="top10" dxfId="2408" priority="2527" rank="1"/>
  </conditionalFormatting>
  <conditionalFormatting sqref="E81:J81">
    <cfRule type="top10" dxfId="2407" priority="2528" rank="1"/>
  </conditionalFormatting>
  <conditionalFormatting sqref="E83:J83">
    <cfRule type="top10" dxfId="2406" priority="2529" rank="1"/>
  </conditionalFormatting>
  <conditionalFormatting sqref="E85:J85">
    <cfRule type="top10" dxfId="2405" priority="2530" rank="1"/>
  </conditionalFormatting>
  <conditionalFormatting sqref="E87:J87">
    <cfRule type="top10" dxfId="2404" priority="2531" rank="1"/>
  </conditionalFormatting>
  <conditionalFormatting sqref="E89:J89">
    <cfRule type="top10" dxfId="2403" priority="2532" rank="1"/>
  </conditionalFormatting>
  <conditionalFormatting sqref="E91:J91">
    <cfRule type="top10" dxfId="2402" priority="2533" rank="1"/>
  </conditionalFormatting>
  <conditionalFormatting sqref="E93:J93">
    <cfRule type="top10" dxfId="2401" priority="2534" rank="1"/>
  </conditionalFormatting>
  <conditionalFormatting sqref="E95:J95">
    <cfRule type="top10" dxfId="2400" priority="2535" rank="1"/>
  </conditionalFormatting>
  <conditionalFormatting sqref="E97:J97">
    <cfRule type="top10" dxfId="2399" priority="2536" rank="1"/>
  </conditionalFormatting>
  <conditionalFormatting sqref="E99:J99">
    <cfRule type="top10" dxfId="2398" priority="2537" rank="1"/>
  </conditionalFormatting>
  <conditionalFormatting sqref="E101:J101">
    <cfRule type="top10" dxfId="2397" priority="253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883</v>
      </c>
    </row>
    <row r="3" spans="2:24" x14ac:dyDescent="0.15">
      <c r="B3" s="1" t="s">
        <v>683</v>
      </c>
    </row>
    <row r="4" spans="2:24" x14ac:dyDescent="0.15">
      <c r="B4" s="1" t="s">
        <v>684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0" t="s">
        <v>327</v>
      </c>
      <c r="F7" s="76" t="s">
        <v>328</v>
      </c>
      <c r="G7" s="76" t="s">
        <v>329</v>
      </c>
      <c r="H7" s="60" t="s">
        <v>330</v>
      </c>
      <c r="I7" s="55" t="s">
        <v>832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3174</v>
      </c>
      <c r="F8" s="16">
        <v>4214</v>
      </c>
      <c r="G8" s="16">
        <v>3276</v>
      </c>
      <c r="H8" s="16">
        <v>1201</v>
      </c>
      <c r="I8" s="16">
        <v>2716</v>
      </c>
      <c r="J8" s="16">
        <v>1341</v>
      </c>
    </row>
    <row r="9" spans="2:24" ht="15" customHeight="1" x14ac:dyDescent="0.15">
      <c r="B9" s="93"/>
      <c r="C9" s="91"/>
      <c r="D9" s="17">
        <v>100</v>
      </c>
      <c r="E9" s="18">
        <v>19.899999999999999</v>
      </c>
      <c r="F9" s="19">
        <v>26.5</v>
      </c>
      <c r="G9" s="19">
        <v>20.6</v>
      </c>
      <c r="H9" s="19">
        <v>7.5</v>
      </c>
      <c r="I9" s="19">
        <v>17.100000000000001</v>
      </c>
      <c r="J9" s="19">
        <v>8.4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1242</v>
      </c>
      <c r="F10" s="23">
        <v>1383</v>
      </c>
      <c r="G10" s="23">
        <v>908</v>
      </c>
      <c r="H10" s="23">
        <v>288</v>
      </c>
      <c r="I10" s="23">
        <v>691</v>
      </c>
      <c r="J10" s="23">
        <v>433</v>
      </c>
    </row>
    <row r="11" spans="2:24" ht="15" customHeight="1" x14ac:dyDescent="0.15">
      <c r="B11" s="24"/>
      <c r="C11" s="89"/>
      <c r="D11" s="25">
        <v>100</v>
      </c>
      <c r="E11" s="26">
        <v>25.1</v>
      </c>
      <c r="F11" s="27">
        <v>28</v>
      </c>
      <c r="G11" s="27">
        <v>18.399999999999999</v>
      </c>
      <c r="H11" s="27">
        <v>5.8</v>
      </c>
      <c r="I11" s="27">
        <v>14</v>
      </c>
      <c r="J11" s="27">
        <v>8.8000000000000007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1906</v>
      </c>
      <c r="F12" s="16">
        <v>2796</v>
      </c>
      <c r="G12" s="16">
        <v>2334</v>
      </c>
      <c r="H12" s="16">
        <v>903</v>
      </c>
      <c r="I12" s="16">
        <v>2005</v>
      </c>
      <c r="J12" s="16">
        <v>898</v>
      </c>
    </row>
    <row r="13" spans="2:24" ht="15" customHeight="1" x14ac:dyDescent="0.15">
      <c r="B13" s="28"/>
      <c r="C13" s="91"/>
      <c r="D13" s="17">
        <v>100</v>
      </c>
      <c r="E13" s="18">
        <v>17.600000000000001</v>
      </c>
      <c r="F13" s="19">
        <v>25.8</v>
      </c>
      <c r="G13" s="19">
        <v>21.5</v>
      </c>
      <c r="H13" s="19">
        <v>8.3000000000000007</v>
      </c>
      <c r="I13" s="19">
        <v>18.5</v>
      </c>
      <c r="J13" s="19">
        <v>8.3000000000000007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110</v>
      </c>
      <c r="F14" s="23">
        <v>105</v>
      </c>
      <c r="G14" s="23">
        <v>54</v>
      </c>
      <c r="H14" s="23">
        <v>16</v>
      </c>
      <c r="I14" s="23">
        <v>46</v>
      </c>
      <c r="J14" s="23">
        <v>22</v>
      </c>
    </row>
    <row r="15" spans="2:24" ht="15" customHeight="1" x14ac:dyDescent="0.15">
      <c r="B15" s="24"/>
      <c r="C15" s="84"/>
      <c r="D15" s="25">
        <v>100</v>
      </c>
      <c r="E15" s="26">
        <v>31.2</v>
      </c>
      <c r="F15" s="27">
        <v>29.7</v>
      </c>
      <c r="G15" s="27">
        <v>15.3</v>
      </c>
      <c r="H15" s="27">
        <v>4.5</v>
      </c>
      <c r="I15" s="27">
        <v>13</v>
      </c>
      <c r="J15" s="27">
        <v>6.2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165</v>
      </c>
      <c r="F16" s="31">
        <v>177</v>
      </c>
      <c r="G16" s="31">
        <v>112</v>
      </c>
      <c r="H16" s="31">
        <v>36</v>
      </c>
      <c r="I16" s="31">
        <v>82</v>
      </c>
      <c r="J16" s="31">
        <v>48</v>
      </c>
    </row>
    <row r="17" spans="2:10" ht="15" customHeight="1" x14ac:dyDescent="0.15">
      <c r="B17" s="24"/>
      <c r="C17" s="84"/>
      <c r="D17" s="25">
        <v>100</v>
      </c>
      <c r="E17" s="26">
        <v>26.6</v>
      </c>
      <c r="F17" s="27">
        <v>28.5</v>
      </c>
      <c r="G17" s="27">
        <v>18.100000000000001</v>
      </c>
      <c r="H17" s="27">
        <v>5.8</v>
      </c>
      <c r="I17" s="27">
        <v>13.2</v>
      </c>
      <c r="J17" s="27">
        <v>7.7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222</v>
      </c>
      <c r="F18" s="16">
        <v>263</v>
      </c>
      <c r="G18" s="16">
        <v>168</v>
      </c>
      <c r="H18" s="16">
        <v>64</v>
      </c>
      <c r="I18" s="16">
        <v>128</v>
      </c>
      <c r="J18" s="16">
        <v>77</v>
      </c>
    </row>
    <row r="19" spans="2:10" ht="15" customHeight="1" x14ac:dyDescent="0.15">
      <c r="B19" s="24"/>
      <c r="C19" s="84"/>
      <c r="D19" s="25">
        <v>100</v>
      </c>
      <c r="E19" s="26">
        <v>24.1</v>
      </c>
      <c r="F19" s="27">
        <v>28.5</v>
      </c>
      <c r="G19" s="27">
        <v>18.2</v>
      </c>
      <c r="H19" s="27">
        <v>6.9</v>
      </c>
      <c r="I19" s="27">
        <v>13.9</v>
      </c>
      <c r="J19" s="27">
        <v>8.4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333</v>
      </c>
      <c r="F20" s="16">
        <v>435</v>
      </c>
      <c r="G20" s="16">
        <v>351</v>
      </c>
      <c r="H20" s="16">
        <v>112</v>
      </c>
      <c r="I20" s="16">
        <v>261</v>
      </c>
      <c r="J20" s="16">
        <v>124</v>
      </c>
    </row>
    <row r="21" spans="2:10" ht="15" customHeight="1" x14ac:dyDescent="0.15">
      <c r="B21" s="24"/>
      <c r="C21" s="84"/>
      <c r="D21" s="25">
        <v>100</v>
      </c>
      <c r="E21" s="26">
        <v>20.6</v>
      </c>
      <c r="F21" s="27">
        <v>26.9</v>
      </c>
      <c r="G21" s="27">
        <v>21.7</v>
      </c>
      <c r="H21" s="27">
        <v>6.9</v>
      </c>
      <c r="I21" s="27">
        <v>16.2</v>
      </c>
      <c r="J21" s="27">
        <v>7.7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531</v>
      </c>
      <c r="F22" s="16">
        <v>809</v>
      </c>
      <c r="G22" s="16">
        <v>696</v>
      </c>
      <c r="H22" s="16">
        <v>280</v>
      </c>
      <c r="I22" s="16">
        <v>575</v>
      </c>
      <c r="J22" s="16">
        <v>249</v>
      </c>
    </row>
    <row r="23" spans="2:10" ht="15" customHeight="1" x14ac:dyDescent="0.15">
      <c r="B23" s="24"/>
      <c r="C23" s="84"/>
      <c r="D23" s="25">
        <v>100</v>
      </c>
      <c r="E23" s="26">
        <v>16.899999999999999</v>
      </c>
      <c r="F23" s="27">
        <v>25.8</v>
      </c>
      <c r="G23" s="27">
        <v>22.2</v>
      </c>
      <c r="H23" s="27">
        <v>8.9</v>
      </c>
      <c r="I23" s="27">
        <v>18.3</v>
      </c>
      <c r="J23" s="27">
        <v>7.9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784</v>
      </c>
      <c r="F24" s="16">
        <v>1190</v>
      </c>
      <c r="G24" s="16">
        <v>995</v>
      </c>
      <c r="H24" s="16">
        <v>343</v>
      </c>
      <c r="I24" s="16">
        <v>818</v>
      </c>
      <c r="J24" s="16">
        <v>376</v>
      </c>
    </row>
    <row r="25" spans="2:10" ht="15" customHeight="1" x14ac:dyDescent="0.15">
      <c r="B25" s="24"/>
      <c r="C25" s="84"/>
      <c r="D25" s="25">
        <v>100</v>
      </c>
      <c r="E25" s="26">
        <v>17.399999999999999</v>
      </c>
      <c r="F25" s="27">
        <v>26.4</v>
      </c>
      <c r="G25" s="27">
        <v>22.1</v>
      </c>
      <c r="H25" s="27">
        <v>7.6</v>
      </c>
      <c r="I25" s="27">
        <v>18.2</v>
      </c>
      <c r="J25" s="27">
        <v>8.3000000000000007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966</v>
      </c>
      <c r="F26" s="16">
        <v>1142</v>
      </c>
      <c r="G26" s="16">
        <v>834</v>
      </c>
      <c r="H26" s="16">
        <v>321</v>
      </c>
      <c r="I26" s="16">
        <v>748</v>
      </c>
      <c r="J26" s="16">
        <v>427</v>
      </c>
    </row>
    <row r="27" spans="2:10" ht="15" customHeight="1" x14ac:dyDescent="0.15">
      <c r="B27" s="28"/>
      <c r="C27" s="85"/>
      <c r="D27" s="17">
        <v>100</v>
      </c>
      <c r="E27" s="18">
        <v>21.8</v>
      </c>
      <c r="F27" s="19">
        <v>25.7</v>
      </c>
      <c r="G27" s="19">
        <v>18.8</v>
      </c>
      <c r="H27" s="19">
        <v>7.2</v>
      </c>
      <c r="I27" s="19">
        <v>16.899999999999999</v>
      </c>
      <c r="J27" s="19">
        <v>9.6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910</v>
      </c>
      <c r="F28" s="16">
        <v>1474</v>
      </c>
      <c r="G28" s="16">
        <v>1284</v>
      </c>
      <c r="H28" s="16">
        <v>512</v>
      </c>
      <c r="I28" s="16">
        <v>1115</v>
      </c>
      <c r="J28" s="16">
        <v>371</v>
      </c>
    </row>
    <row r="29" spans="2:10" ht="15" customHeight="1" x14ac:dyDescent="0.15">
      <c r="B29" s="24"/>
      <c r="C29" s="84"/>
      <c r="D29" s="25">
        <v>100</v>
      </c>
      <c r="E29" s="26">
        <v>16.100000000000001</v>
      </c>
      <c r="F29" s="27">
        <v>26</v>
      </c>
      <c r="G29" s="27">
        <v>22.7</v>
      </c>
      <c r="H29" s="27">
        <v>9</v>
      </c>
      <c r="I29" s="27">
        <v>19.7</v>
      </c>
      <c r="J29" s="27">
        <v>6.5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800</v>
      </c>
      <c r="F30" s="16">
        <v>1101</v>
      </c>
      <c r="G30" s="16">
        <v>808</v>
      </c>
      <c r="H30" s="16">
        <v>290</v>
      </c>
      <c r="I30" s="16">
        <v>632</v>
      </c>
      <c r="J30" s="16">
        <v>293</v>
      </c>
    </row>
    <row r="31" spans="2:10" ht="15" customHeight="1" x14ac:dyDescent="0.15">
      <c r="B31" s="24"/>
      <c r="C31" s="84"/>
      <c r="D31" s="25">
        <v>100</v>
      </c>
      <c r="E31" s="26">
        <v>20.399999999999999</v>
      </c>
      <c r="F31" s="27">
        <v>28.1</v>
      </c>
      <c r="G31" s="27">
        <v>20.6</v>
      </c>
      <c r="H31" s="27">
        <v>7.4</v>
      </c>
      <c r="I31" s="27">
        <v>16.100000000000001</v>
      </c>
      <c r="J31" s="27">
        <v>7.5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62</v>
      </c>
      <c r="F32" s="31">
        <v>84</v>
      </c>
      <c r="G32" s="31">
        <v>83</v>
      </c>
      <c r="H32" s="31">
        <v>20</v>
      </c>
      <c r="I32" s="31">
        <v>40</v>
      </c>
      <c r="J32" s="31">
        <v>17</v>
      </c>
    </row>
    <row r="33" spans="2:10" ht="15" customHeight="1" x14ac:dyDescent="0.15">
      <c r="B33" s="24"/>
      <c r="C33" s="84"/>
      <c r="D33" s="25">
        <v>100</v>
      </c>
      <c r="E33" s="26">
        <v>20.3</v>
      </c>
      <c r="F33" s="27">
        <v>27.5</v>
      </c>
      <c r="G33" s="27">
        <v>27.1</v>
      </c>
      <c r="H33" s="27">
        <v>6.5</v>
      </c>
      <c r="I33" s="27">
        <v>13.1</v>
      </c>
      <c r="J33" s="27">
        <v>5.6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661</v>
      </c>
      <c r="F34" s="16">
        <v>870</v>
      </c>
      <c r="G34" s="16">
        <v>578</v>
      </c>
      <c r="H34" s="16">
        <v>192</v>
      </c>
      <c r="I34" s="16">
        <v>502</v>
      </c>
      <c r="J34" s="16">
        <v>239</v>
      </c>
    </row>
    <row r="35" spans="2:10" ht="15" customHeight="1" x14ac:dyDescent="0.15">
      <c r="B35" s="24"/>
      <c r="C35" s="84"/>
      <c r="D35" s="25">
        <v>100</v>
      </c>
      <c r="E35" s="26">
        <v>21.7</v>
      </c>
      <c r="F35" s="27">
        <v>28.6</v>
      </c>
      <c r="G35" s="27">
        <v>19</v>
      </c>
      <c r="H35" s="27">
        <v>6.3</v>
      </c>
      <c r="I35" s="27">
        <v>16.5</v>
      </c>
      <c r="J35" s="27">
        <v>7.9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665</v>
      </c>
      <c r="F36" s="16">
        <v>588</v>
      </c>
      <c r="G36" s="16">
        <v>445</v>
      </c>
      <c r="H36" s="16">
        <v>162</v>
      </c>
      <c r="I36" s="16">
        <v>374</v>
      </c>
      <c r="J36" s="16">
        <v>175</v>
      </c>
    </row>
    <row r="37" spans="2:10" ht="15" customHeight="1" x14ac:dyDescent="0.15">
      <c r="B37" s="33"/>
      <c r="C37" s="82"/>
      <c r="D37" s="34">
        <v>100</v>
      </c>
      <c r="E37" s="35">
        <v>27.6</v>
      </c>
      <c r="F37" s="36">
        <v>24.4</v>
      </c>
      <c r="G37" s="36">
        <v>18.5</v>
      </c>
      <c r="H37" s="36">
        <v>6.7</v>
      </c>
      <c r="I37" s="36">
        <v>15.5</v>
      </c>
      <c r="J37" s="36">
        <v>7.3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133</v>
      </c>
      <c r="F38" s="23">
        <v>287</v>
      </c>
      <c r="G38" s="23">
        <v>324</v>
      </c>
      <c r="H38" s="23">
        <v>139</v>
      </c>
      <c r="I38" s="23">
        <v>294</v>
      </c>
      <c r="J38" s="23">
        <v>81</v>
      </c>
    </row>
    <row r="39" spans="2:10" ht="15" customHeight="1" x14ac:dyDescent="0.15">
      <c r="B39" s="24"/>
      <c r="C39" s="89"/>
      <c r="D39" s="25">
        <v>100</v>
      </c>
      <c r="E39" s="26">
        <v>10.6</v>
      </c>
      <c r="F39" s="27">
        <v>22.8</v>
      </c>
      <c r="G39" s="27">
        <v>25.8</v>
      </c>
      <c r="H39" s="27">
        <v>11</v>
      </c>
      <c r="I39" s="27">
        <v>23.4</v>
      </c>
      <c r="J39" s="27">
        <v>6.4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172</v>
      </c>
      <c r="F40" s="16">
        <v>376</v>
      </c>
      <c r="G40" s="16">
        <v>344</v>
      </c>
      <c r="H40" s="16">
        <v>122</v>
      </c>
      <c r="I40" s="16">
        <v>218</v>
      </c>
      <c r="J40" s="16">
        <v>127</v>
      </c>
    </row>
    <row r="41" spans="2:10" ht="15" customHeight="1" x14ac:dyDescent="0.15">
      <c r="B41" s="24"/>
      <c r="C41" s="89"/>
      <c r="D41" s="25">
        <v>100</v>
      </c>
      <c r="E41" s="26">
        <v>12.7</v>
      </c>
      <c r="F41" s="27">
        <v>27.7</v>
      </c>
      <c r="G41" s="27">
        <v>25.3</v>
      </c>
      <c r="H41" s="27">
        <v>9</v>
      </c>
      <c r="I41" s="27">
        <v>16</v>
      </c>
      <c r="J41" s="27">
        <v>9.3000000000000007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2786</v>
      </c>
      <c r="F42" s="16">
        <v>3434</v>
      </c>
      <c r="G42" s="16">
        <v>2510</v>
      </c>
      <c r="H42" s="16">
        <v>909</v>
      </c>
      <c r="I42" s="16">
        <v>2135</v>
      </c>
      <c r="J42" s="16">
        <v>862</v>
      </c>
    </row>
    <row r="43" spans="2:10" ht="15" customHeight="1" x14ac:dyDescent="0.15">
      <c r="B43" s="28"/>
      <c r="C43" s="91"/>
      <c r="D43" s="17">
        <v>100</v>
      </c>
      <c r="E43" s="18">
        <v>22</v>
      </c>
      <c r="F43" s="19">
        <v>27.2</v>
      </c>
      <c r="G43" s="19">
        <v>19.899999999999999</v>
      </c>
      <c r="H43" s="19">
        <v>7.2</v>
      </c>
      <c r="I43" s="19">
        <v>16.899999999999999</v>
      </c>
      <c r="J43" s="19">
        <v>6.8</v>
      </c>
    </row>
    <row r="44" spans="2:10" ht="15" customHeight="1" x14ac:dyDescent="0.15">
      <c r="B44" s="20" t="s">
        <v>70</v>
      </c>
      <c r="C44" s="88" t="s">
        <v>532</v>
      </c>
      <c r="D44" s="21">
        <v>567</v>
      </c>
      <c r="E44" s="22">
        <v>98</v>
      </c>
      <c r="F44" s="23">
        <v>131</v>
      </c>
      <c r="G44" s="23">
        <v>115</v>
      </c>
      <c r="H44" s="23">
        <v>55</v>
      </c>
      <c r="I44" s="23">
        <v>141</v>
      </c>
      <c r="J44" s="23">
        <v>27</v>
      </c>
    </row>
    <row r="45" spans="2:10" ht="15" customHeight="1" x14ac:dyDescent="0.15">
      <c r="B45" s="24"/>
      <c r="C45" s="89"/>
      <c r="D45" s="25">
        <v>100</v>
      </c>
      <c r="E45" s="26">
        <v>17.3</v>
      </c>
      <c r="F45" s="27">
        <v>23.1</v>
      </c>
      <c r="G45" s="27">
        <v>20.3</v>
      </c>
      <c r="H45" s="27">
        <v>9.6999999999999993</v>
      </c>
      <c r="I45" s="27">
        <v>24.9</v>
      </c>
      <c r="J45" s="27">
        <v>4.8</v>
      </c>
    </row>
    <row r="46" spans="2:10" ht="15" customHeight="1" x14ac:dyDescent="0.15">
      <c r="B46" s="24"/>
      <c r="C46" s="86" t="s">
        <v>480</v>
      </c>
      <c r="D46" s="14">
        <v>8280</v>
      </c>
      <c r="E46" s="15">
        <v>1487</v>
      </c>
      <c r="F46" s="16">
        <v>2179</v>
      </c>
      <c r="G46" s="16">
        <v>1844</v>
      </c>
      <c r="H46" s="16">
        <v>683</v>
      </c>
      <c r="I46" s="16">
        <v>1609</v>
      </c>
      <c r="J46" s="16">
        <v>478</v>
      </c>
    </row>
    <row r="47" spans="2:10" ht="15" customHeight="1" x14ac:dyDescent="0.15">
      <c r="B47" s="24"/>
      <c r="C47" s="89"/>
      <c r="D47" s="25">
        <v>100</v>
      </c>
      <c r="E47" s="26">
        <v>18</v>
      </c>
      <c r="F47" s="27">
        <v>26.3</v>
      </c>
      <c r="G47" s="27">
        <v>22.3</v>
      </c>
      <c r="H47" s="27">
        <v>8.1999999999999993</v>
      </c>
      <c r="I47" s="27">
        <v>19.399999999999999</v>
      </c>
      <c r="J47" s="27">
        <v>5.8</v>
      </c>
    </row>
    <row r="48" spans="2:10" ht="15" customHeight="1" x14ac:dyDescent="0.15">
      <c r="B48" s="24"/>
      <c r="C48" s="86" t="s">
        <v>484</v>
      </c>
      <c r="D48" s="14">
        <v>4863</v>
      </c>
      <c r="E48" s="15">
        <v>1071</v>
      </c>
      <c r="F48" s="16">
        <v>1373</v>
      </c>
      <c r="G48" s="16">
        <v>1006</v>
      </c>
      <c r="H48" s="16">
        <v>344</v>
      </c>
      <c r="I48" s="16">
        <v>778</v>
      </c>
      <c r="J48" s="16">
        <v>291</v>
      </c>
    </row>
    <row r="49" spans="2:10" ht="15" customHeight="1" x14ac:dyDescent="0.15">
      <c r="B49" s="24"/>
      <c r="C49" s="89"/>
      <c r="D49" s="25">
        <v>100</v>
      </c>
      <c r="E49" s="26">
        <v>22</v>
      </c>
      <c r="F49" s="27">
        <v>28.2</v>
      </c>
      <c r="G49" s="27">
        <v>20.7</v>
      </c>
      <c r="H49" s="27">
        <v>7.1</v>
      </c>
      <c r="I49" s="27">
        <v>16</v>
      </c>
      <c r="J49" s="27">
        <v>6</v>
      </c>
    </row>
    <row r="50" spans="2:10" ht="15" customHeight="1" x14ac:dyDescent="0.15">
      <c r="B50" s="24"/>
      <c r="C50" s="86" t="s">
        <v>461</v>
      </c>
      <c r="D50" s="14">
        <v>1583</v>
      </c>
      <c r="E50" s="15">
        <v>474</v>
      </c>
      <c r="F50" s="16">
        <v>461</v>
      </c>
      <c r="G50" s="16">
        <v>267</v>
      </c>
      <c r="H50" s="16">
        <v>102</v>
      </c>
      <c r="I50" s="16">
        <v>158</v>
      </c>
      <c r="J50" s="16">
        <v>121</v>
      </c>
    </row>
    <row r="51" spans="2:10" ht="15" customHeight="1" x14ac:dyDescent="0.15">
      <c r="B51" s="28"/>
      <c r="C51" s="91"/>
      <c r="D51" s="17">
        <v>100</v>
      </c>
      <c r="E51" s="18">
        <v>29.9</v>
      </c>
      <c r="F51" s="19">
        <v>29.1</v>
      </c>
      <c r="G51" s="19">
        <v>16.899999999999999</v>
      </c>
      <c r="H51" s="19">
        <v>6.4</v>
      </c>
      <c r="I51" s="19">
        <v>10</v>
      </c>
      <c r="J51" s="19">
        <v>7.6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686</v>
      </c>
      <c r="F52" s="23">
        <v>816</v>
      </c>
      <c r="G52" s="23">
        <v>562</v>
      </c>
      <c r="H52" s="23">
        <v>185</v>
      </c>
      <c r="I52" s="23">
        <v>469</v>
      </c>
      <c r="J52" s="23">
        <v>263</v>
      </c>
    </row>
    <row r="53" spans="2:10" ht="15" customHeight="1" x14ac:dyDescent="0.15">
      <c r="B53" s="24"/>
      <c r="C53" s="84"/>
      <c r="D53" s="25">
        <v>100</v>
      </c>
      <c r="E53" s="26">
        <v>23</v>
      </c>
      <c r="F53" s="27">
        <v>27.4</v>
      </c>
      <c r="G53" s="27">
        <v>18.899999999999999</v>
      </c>
      <c r="H53" s="27">
        <v>6.2</v>
      </c>
      <c r="I53" s="27">
        <v>15.7</v>
      </c>
      <c r="J53" s="27">
        <v>8.8000000000000007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315</v>
      </c>
      <c r="F54" s="31">
        <v>410</v>
      </c>
      <c r="G54" s="31">
        <v>335</v>
      </c>
      <c r="H54" s="31">
        <v>132</v>
      </c>
      <c r="I54" s="31">
        <v>321</v>
      </c>
      <c r="J54" s="31">
        <v>433</v>
      </c>
    </row>
    <row r="55" spans="2:10" ht="15" customHeight="1" x14ac:dyDescent="0.15">
      <c r="B55" s="24"/>
      <c r="C55" s="84"/>
      <c r="D55" s="25">
        <v>100</v>
      </c>
      <c r="E55" s="26">
        <v>16.2</v>
      </c>
      <c r="F55" s="27">
        <v>21.1</v>
      </c>
      <c r="G55" s="27">
        <v>17.2</v>
      </c>
      <c r="H55" s="27">
        <v>6.8</v>
      </c>
      <c r="I55" s="27">
        <v>16.5</v>
      </c>
      <c r="J55" s="27">
        <v>22.3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149</v>
      </c>
      <c r="F56" s="16">
        <v>253</v>
      </c>
      <c r="G56" s="16">
        <v>190</v>
      </c>
      <c r="H56" s="16">
        <v>63</v>
      </c>
      <c r="I56" s="16">
        <v>140</v>
      </c>
      <c r="J56" s="16">
        <v>59</v>
      </c>
    </row>
    <row r="57" spans="2:10" ht="15" customHeight="1" x14ac:dyDescent="0.15">
      <c r="B57" s="24"/>
      <c r="C57" s="84"/>
      <c r="D57" s="25">
        <v>100</v>
      </c>
      <c r="E57" s="26">
        <v>17.399999999999999</v>
      </c>
      <c r="F57" s="27">
        <v>29.6</v>
      </c>
      <c r="G57" s="27">
        <v>22.2</v>
      </c>
      <c r="H57" s="27">
        <v>7.4</v>
      </c>
      <c r="I57" s="27">
        <v>16.399999999999999</v>
      </c>
      <c r="J57" s="27">
        <v>6.9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220</v>
      </c>
      <c r="F58" s="16">
        <v>339</v>
      </c>
      <c r="G58" s="16">
        <v>318</v>
      </c>
      <c r="H58" s="16">
        <v>123</v>
      </c>
      <c r="I58" s="16">
        <v>224</v>
      </c>
      <c r="J58" s="16">
        <v>87</v>
      </c>
    </row>
    <row r="59" spans="2:10" ht="15" customHeight="1" x14ac:dyDescent="0.15">
      <c r="B59" s="24"/>
      <c r="C59" s="84"/>
      <c r="D59" s="25">
        <v>100</v>
      </c>
      <c r="E59" s="26">
        <v>16.8</v>
      </c>
      <c r="F59" s="27">
        <v>25.9</v>
      </c>
      <c r="G59" s="27">
        <v>24.3</v>
      </c>
      <c r="H59" s="27">
        <v>9.4</v>
      </c>
      <c r="I59" s="27">
        <v>17.100000000000001</v>
      </c>
      <c r="J59" s="27">
        <v>6.6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367</v>
      </c>
      <c r="F60" s="16">
        <v>501</v>
      </c>
      <c r="G60" s="16">
        <v>377</v>
      </c>
      <c r="H60" s="16">
        <v>126</v>
      </c>
      <c r="I60" s="16">
        <v>245</v>
      </c>
      <c r="J60" s="16">
        <v>167</v>
      </c>
    </row>
    <row r="61" spans="2:10" ht="15" customHeight="1" x14ac:dyDescent="0.15">
      <c r="B61" s="24"/>
      <c r="C61" s="84"/>
      <c r="D61" s="25">
        <v>100</v>
      </c>
      <c r="E61" s="26">
        <v>20.6</v>
      </c>
      <c r="F61" s="27">
        <v>28.1</v>
      </c>
      <c r="G61" s="27">
        <v>21.1</v>
      </c>
      <c r="H61" s="27">
        <v>7.1</v>
      </c>
      <c r="I61" s="27">
        <v>13.7</v>
      </c>
      <c r="J61" s="27">
        <v>9.4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272</v>
      </c>
      <c r="F62" s="16">
        <v>384</v>
      </c>
      <c r="G62" s="16">
        <v>239</v>
      </c>
      <c r="H62" s="16">
        <v>83</v>
      </c>
      <c r="I62" s="16">
        <v>214</v>
      </c>
      <c r="J62" s="16">
        <v>42</v>
      </c>
    </row>
    <row r="63" spans="2:10" ht="15" customHeight="1" x14ac:dyDescent="0.15">
      <c r="B63" s="24"/>
      <c r="C63" s="84"/>
      <c r="D63" s="25">
        <v>100</v>
      </c>
      <c r="E63" s="26">
        <v>22</v>
      </c>
      <c r="F63" s="27">
        <v>31.1</v>
      </c>
      <c r="G63" s="27">
        <v>19.399999999999999</v>
      </c>
      <c r="H63" s="27">
        <v>6.7</v>
      </c>
      <c r="I63" s="27">
        <v>17.3</v>
      </c>
      <c r="J63" s="27">
        <v>3.4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442</v>
      </c>
      <c r="F64" s="16">
        <v>614</v>
      </c>
      <c r="G64" s="16">
        <v>533</v>
      </c>
      <c r="H64" s="16">
        <v>193</v>
      </c>
      <c r="I64" s="16">
        <v>348</v>
      </c>
      <c r="J64" s="16">
        <v>123</v>
      </c>
    </row>
    <row r="65" spans="2:10" ht="15" customHeight="1" x14ac:dyDescent="0.15">
      <c r="B65" s="24"/>
      <c r="C65" s="84"/>
      <c r="D65" s="25">
        <v>100</v>
      </c>
      <c r="E65" s="26">
        <v>19.600000000000001</v>
      </c>
      <c r="F65" s="27">
        <v>27.3</v>
      </c>
      <c r="G65" s="27">
        <v>23.7</v>
      </c>
      <c r="H65" s="27">
        <v>8.6</v>
      </c>
      <c r="I65" s="27">
        <v>15.4</v>
      </c>
      <c r="J65" s="27">
        <v>5.5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232</v>
      </c>
      <c r="F66" s="16">
        <v>289</v>
      </c>
      <c r="G66" s="16">
        <v>228</v>
      </c>
      <c r="H66" s="16">
        <v>103</v>
      </c>
      <c r="I66" s="16">
        <v>294</v>
      </c>
      <c r="J66" s="16">
        <v>63</v>
      </c>
    </row>
    <row r="67" spans="2:10" ht="15" customHeight="1" x14ac:dyDescent="0.15">
      <c r="B67" s="24"/>
      <c r="C67" s="84"/>
      <c r="D67" s="25">
        <v>100</v>
      </c>
      <c r="E67" s="26">
        <v>19.2</v>
      </c>
      <c r="F67" s="27">
        <v>23.9</v>
      </c>
      <c r="G67" s="27">
        <v>18.899999999999999</v>
      </c>
      <c r="H67" s="27">
        <v>8.5</v>
      </c>
      <c r="I67" s="27">
        <v>24.3</v>
      </c>
      <c r="J67" s="27">
        <v>5.2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491</v>
      </c>
      <c r="F68" s="16">
        <v>608</v>
      </c>
      <c r="G68" s="16">
        <v>494</v>
      </c>
      <c r="H68" s="16">
        <v>193</v>
      </c>
      <c r="I68" s="16">
        <v>461</v>
      </c>
      <c r="J68" s="16">
        <v>104</v>
      </c>
    </row>
    <row r="69" spans="2:10" ht="15" customHeight="1" x14ac:dyDescent="0.15">
      <c r="B69" s="28"/>
      <c r="C69" s="85"/>
      <c r="D69" s="17">
        <v>100</v>
      </c>
      <c r="E69" s="18">
        <v>20.9</v>
      </c>
      <c r="F69" s="19">
        <v>25.9</v>
      </c>
      <c r="G69" s="19">
        <v>21</v>
      </c>
      <c r="H69" s="19">
        <v>8.1999999999999993</v>
      </c>
      <c r="I69" s="19">
        <v>19.600000000000001</v>
      </c>
      <c r="J69" s="19">
        <v>4.4000000000000004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297</v>
      </c>
      <c r="F70" s="23">
        <v>668</v>
      </c>
      <c r="G70" s="23">
        <v>723</v>
      </c>
      <c r="H70" s="23">
        <v>301</v>
      </c>
      <c r="I70" s="23">
        <v>581</v>
      </c>
      <c r="J70" s="23">
        <v>180</v>
      </c>
    </row>
    <row r="71" spans="2:10" ht="15" customHeight="1" x14ac:dyDescent="0.15">
      <c r="B71" s="24"/>
      <c r="C71" s="89"/>
      <c r="D71" s="25">
        <v>100</v>
      </c>
      <c r="E71" s="26">
        <v>10.8</v>
      </c>
      <c r="F71" s="27">
        <v>24.3</v>
      </c>
      <c r="G71" s="27">
        <v>26.3</v>
      </c>
      <c r="H71" s="27">
        <v>10.9</v>
      </c>
      <c r="I71" s="27">
        <v>21.1</v>
      </c>
      <c r="J71" s="27">
        <v>6.5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377</v>
      </c>
      <c r="F72" s="16">
        <v>739</v>
      </c>
      <c r="G72" s="16">
        <v>723</v>
      </c>
      <c r="H72" s="16">
        <v>283</v>
      </c>
      <c r="I72" s="16">
        <v>654</v>
      </c>
      <c r="J72" s="16">
        <v>224</v>
      </c>
    </row>
    <row r="73" spans="2:10" ht="15" customHeight="1" x14ac:dyDescent="0.15">
      <c r="B73" s="24"/>
      <c r="C73" s="89"/>
      <c r="D73" s="25">
        <v>100</v>
      </c>
      <c r="E73" s="26">
        <v>12.6</v>
      </c>
      <c r="F73" s="27">
        <v>24.6</v>
      </c>
      <c r="G73" s="27">
        <v>24.1</v>
      </c>
      <c r="H73" s="27">
        <v>9.4</v>
      </c>
      <c r="I73" s="27">
        <v>21.8</v>
      </c>
      <c r="J73" s="27">
        <v>7.5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775</v>
      </c>
      <c r="F74" s="16">
        <v>1136</v>
      </c>
      <c r="G74" s="16">
        <v>788</v>
      </c>
      <c r="H74" s="16">
        <v>266</v>
      </c>
      <c r="I74" s="16">
        <v>587</v>
      </c>
      <c r="J74" s="16">
        <v>289</v>
      </c>
    </row>
    <row r="75" spans="2:10" ht="15" customHeight="1" x14ac:dyDescent="0.15">
      <c r="B75" s="24"/>
      <c r="C75" s="89"/>
      <c r="D75" s="25">
        <v>100</v>
      </c>
      <c r="E75" s="26">
        <v>20.2</v>
      </c>
      <c r="F75" s="27">
        <v>29.6</v>
      </c>
      <c r="G75" s="27">
        <v>20.5</v>
      </c>
      <c r="H75" s="27">
        <v>6.9</v>
      </c>
      <c r="I75" s="27">
        <v>15.3</v>
      </c>
      <c r="J75" s="27">
        <v>7.5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670</v>
      </c>
      <c r="F76" s="16">
        <v>804</v>
      </c>
      <c r="G76" s="16">
        <v>510</v>
      </c>
      <c r="H76" s="16">
        <v>171</v>
      </c>
      <c r="I76" s="16">
        <v>457</v>
      </c>
      <c r="J76" s="16">
        <v>205</v>
      </c>
    </row>
    <row r="77" spans="2:10" ht="15" customHeight="1" x14ac:dyDescent="0.15">
      <c r="B77" s="24"/>
      <c r="C77" s="89"/>
      <c r="D77" s="25">
        <v>100</v>
      </c>
      <c r="E77" s="26">
        <v>23.8</v>
      </c>
      <c r="F77" s="27">
        <v>28.5</v>
      </c>
      <c r="G77" s="27">
        <v>18.100000000000001</v>
      </c>
      <c r="H77" s="27">
        <v>6.1</v>
      </c>
      <c r="I77" s="27">
        <v>16.2</v>
      </c>
      <c r="J77" s="27">
        <v>7.3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466</v>
      </c>
      <c r="F78" s="16">
        <v>435</v>
      </c>
      <c r="G78" s="16">
        <v>253</v>
      </c>
      <c r="H78" s="16">
        <v>82</v>
      </c>
      <c r="I78" s="16">
        <v>217</v>
      </c>
      <c r="J78" s="16">
        <v>170</v>
      </c>
    </row>
    <row r="79" spans="2:10" ht="15" customHeight="1" x14ac:dyDescent="0.15">
      <c r="B79" s="24"/>
      <c r="C79" s="89"/>
      <c r="D79" s="25">
        <v>100</v>
      </c>
      <c r="E79" s="26">
        <v>28.7</v>
      </c>
      <c r="F79" s="27">
        <v>26.8</v>
      </c>
      <c r="G79" s="27">
        <v>15.6</v>
      </c>
      <c r="H79" s="27">
        <v>5.0999999999999996</v>
      </c>
      <c r="I79" s="27">
        <v>13.4</v>
      </c>
      <c r="J79" s="27">
        <v>10.5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321</v>
      </c>
      <c r="F80" s="16">
        <v>246</v>
      </c>
      <c r="G80" s="16">
        <v>137</v>
      </c>
      <c r="H80" s="16">
        <v>48</v>
      </c>
      <c r="I80" s="16">
        <v>111</v>
      </c>
      <c r="J80" s="16">
        <v>145</v>
      </c>
    </row>
    <row r="81" spans="2:10" ht="15" customHeight="1" x14ac:dyDescent="0.15">
      <c r="B81" s="24"/>
      <c r="C81" s="89"/>
      <c r="D81" s="25">
        <v>100</v>
      </c>
      <c r="E81" s="26">
        <v>31.8</v>
      </c>
      <c r="F81" s="27">
        <v>24.4</v>
      </c>
      <c r="G81" s="27">
        <v>13.6</v>
      </c>
      <c r="H81" s="27">
        <v>4.8</v>
      </c>
      <c r="I81" s="27">
        <v>11</v>
      </c>
      <c r="J81" s="27">
        <v>14.4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224</v>
      </c>
      <c r="F82" s="16">
        <v>120</v>
      </c>
      <c r="G82" s="16">
        <v>86</v>
      </c>
      <c r="H82" s="16">
        <v>21</v>
      </c>
      <c r="I82" s="16">
        <v>52</v>
      </c>
      <c r="J82" s="16">
        <v>99</v>
      </c>
    </row>
    <row r="83" spans="2:10" ht="15" customHeight="1" x14ac:dyDescent="0.15">
      <c r="B83" s="24"/>
      <c r="C83" s="86"/>
      <c r="D83" s="34">
        <v>100</v>
      </c>
      <c r="E83" s="35">
        <v>37.200000000000003</v>
      </c>
      <c r="F83" s="36">
        <v>19.899999999999999</v>
      </c>
      <c r="G83" s="36">
        <v>14.3</v>
      </c>
      <c r="H83" s="36">
        <v>3.5</v>
      </c>
      <c r="I83" s="36">
        <v>8.6</v>
      </c>
      <c r="J83" s="36">
        <v>16.399999999999999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483</v>
      </c>
      <c r="F84" s="23">
        <v>866</v>
      </c>
      <c r="G84" s="23">
        <v>833</v>
      </c>
      <c r="H84" s="23">
        <v>347</v>
      </c>
      <c r="I84" s="23">
        <v>670</v>
      </c>
      <c r="J84" s="23">
        <v>228</v>
      </c>
    </row>
    <row r="85" spans="2:10" ht="15" customHeight="1" x14ac:dyDescent="0.15">
      <c r="B85" s="24" t="s">
        <v>430</v>
      </c>
      <c r="C85" s="84"/>
      <c r="D85" s="25">
        <v>100</v>
      </c>
      <c r="E85" s="26">
        <v>14.1</v>
      </c>
      <c r="F85" s="27">
        <v>25.3</v>
      </c>
      <c r="G85" s="27">
        <v>24.3</v>
      </c>
      <c r="H85" s="27">
        <v>10.1</v>
      </c>
      <c r="I85" s="27">
        <v>19.600000000000001</v>
      </c>
      <c r="J85" s="27">
        <v>6.7</v>
      </c>
    </row>
    <row r="86" spans="2:10" ht="15" customHeight="1" x14ac:dyDescent="0.15">
      <c r="B86" s="24" t="s">
        <v>431</v>
      </c>
      <c r="C86" s="82" t="s">
        <v>432</v>
      </c>
      <c r="D86" s="14">
        <v>3344</v>
      </c>
      <c r="E86" s="15">
        <v>531</v>
      </c>
      <c r="F86" s="16">
        <v>890</v>
      </c>
      <c r="G86" s="16">
        <v>762</v>
      </c>
      <c r="H86" s="16">
        <v>275</v>
      </c>
      <c r="I86" s="16">
        <v>648</v>
      </c>
      <c r="J86" s="16">
        <v>238</v>
      </c>
    </row>
    <row r="87" spans="2:10" ht="15" customHeight="1" x14ac:dyDescent="0.15">
      <c r="B87" s="24"/>
      <c r="C87" s="84"/>
      <c r="D87" s="25">
        <v>100</v>
      </c>
      <c r="E87" s="26">
        <v>15.9</v>
      </c>
      <c r="F87" s="27">
        <v>26.6</v>
      </c>
      <c r="G87" s="27">
        <v>22.8</v>
      </c>
      <c r="H87" s="27">
        <v>8.1999999999999993</v>
      </c>
      <c r="I87" s="27">
        <v>19.399999999999999</v>
      </c>
      <c r="J87" s="27">
        <v>7.1</v>
      </c>
    </row>
    <row r="88" spans="2:10" ht="15" customHeight="1" x14ac:dyDescent="0.15">
      <c r="B88" s="24"/>
      <c r="C88" s="83" t="s">
        <v>509</v>
      </c>
      <c r="D88" s="29">
        <v>2063</v>
      </c>
      <c r="E88" s="30">
        <v>379</v>
      </c>
      <c r="F88" s="31">
        <v>572</v>
      </c>
      <c r="G88" s="31">
        <v>443</v>
      </c>
      <c r="H88" s="31">
        <v>166</v>
      </c>
      <c r="I88" s="31">
        <v>349</v>
      </c>
      <c r="J88" s="31">
        <v>154</v>
      </c>
    </row>
    <row r="89" spans="2:10" ht="15" customHeight="1" x14ac:dyDescent="0.15">
      <c r="B89" s="24"/>
      <c r="C89" s="84"/>
      <c r="D89" s="25">
        <v>100</v>
      </c>
      <c r="E89" s="26">
        <v>18.399999999999999</v>
      </c>
      <c r="F89" s="27">
        <v>27.7</v>
      </c>
      <c r="G89" s="27">
        <v>21.5</v>
      </c>
      <c r="H89" s="27">
        <v>8</v>
      </c>
      <c r="I89" s="27">
        <v>16.899999999999999</v>
      </c>
      <c r="J89" s="27">
        <v>7.5</v>
      </c>
    </row>
    <row r="90" spans="2:10" ht="15" customHeight="1" x14ac:dyDescent="0.15">
      <c r="B90" s="24"/>
      <c r="C90" s="82" t="s">
        <v>434</v>
      </c>
      <c r="D90" s="14">
        <v>3201</v>
      </c>
      <c r="E90" s="15">
        <v>744</v>
      </c>
      <c r="F90" s="16">
        <v>898</v>
      </c>
      <c r="G90" s="16">
        <v>631</v>
      </c>
      <c r="H90" s="16">
        <v>191</v>
      </c>
      <c r="I90" s="16">
        <v>492</v>
      </c>
      <c r="J90" s="16">
        <v>245</v>
      </c>
    </row>
    <row r="91" spans="2:10" ht="15" customHeight="1" x14ac:dyDescent="0.15">
      <c r="B91" s="24"/>
      <c r="C91" s="84"/>
      <c r="D91" s="25">
        <v>100</v>
      </c>
      <c r="E91" s="26">
        <v>23.2</v>
      </c>
      <c r="F91" s="27">
        <v>28.1</v>
      </c>
      <c r="G91" s="27">
        <v>19.7</v>
      </c>
      <c r="H91" s="27">
        <v>6</v>
      </c>
      <c r="I91" s="27">
        <v>15.4</v>
      </c>
      <c r="J91" s="27">
        <v>7.7</v>
      </c>
    </row>
    <row r="92" spans="2:10" ht="15" customHeight="1" x14ac:dyDescent="0.15">
      <c r="B92" s="24"/>
      <c r="C92" s="82" t="s">
        <v>488</v>
      </c>
      <c r="D92" s="14">
        <v>1503</v>
      </c>
      <c r="E92" s="15">
        <v>456</v>
      </c>
      <c r="F92" s="16">
        <v>376</v>
      </c>
      <c r="G92" s="16">
        <v>209</v>
      </c>
      <c r="H92" s="16">
        <v>85</v>
      </c>
      <c r="I92" s="16">
        <v>213</v>
      </c>
      <c r="J92" s="16">
        <v>164</v>
      </c>
    </row>
    <row r="93" spans="2:10" ht="15" customHeight="1" x14ac:dyDescent="0.15">
      <c r="B93" s="24"/>
      <c r="C93" s="84"/>
      <c r="D93" s="25">
        <v>100</v>
      </c>
      <c r="E93" s="26">
        <v>30.3</v>
      </c>
      <c r="F93" s="27">
        <v>25</v>
      </c>
      <c r="G93" s="27">
        <v>13.9</v>
      </c>
      <c r="H93" s="27">
        <v>5.7</v>
      </c>
      <c r="I93" s="27">
        <v>14.2</v>
      </c>
      <c r="J93" s="27">
        <v>10.9</v>
      </c>
    </row>
    <row r="94" spans="2:10" ht="15" customHeight="1" x14ac:dyDescent="0.15">
      <c r="B94" s="24"/>
      <c r="C94" s="82" t="s">
        <v>457</v>
      </c>
      <c r="D94" s="14">
        <v>330</v>
      </c>
      <c r="E94" s="15">
        <v>102</v>
      </c>
      <c r="F94" s="16">
        <v>86</v>
      </c>
      <c r="G94" s="16">
        <v>47</v>
      </c>
      <c r="H94" s="16">
        <v>14</v>
      </c>
      <c r="I94" s="16">
        <v>47</v>
      </c>
      <c r="J94" s="16">
        <v>34</v>
      </c>
    </row>
    <row r="95" spans="2:10" ht="15" customHeight="1" x14ac:dyDescent="0.15">
      <c r="B95" s="24"/>
      <c r="C95" s="82"/>
      <c r="D95" s="34">
        <v>100</v>
      </c>
      <c r="E95" s="35">
        <v>30.9</v>
      </c>
      <c r="F95" s="36">
        <v>26.1</v>
      </c>
      <c r="G95" s="36">
        <v>14.2</v>
      </c>
      <c r="H95" s="36">
        <v>4.2</v>
      </c>
      <c r="I95" s="36">
        <v>14.2</v>
      </c>
      <c r="J95" s="36">
        <v>10.3</v>
      </c>
    </row>
    <row r="96" spans="2:10" ht="15" customHeight="1" x14ac:dyDescent="0.15">
      <c r="B96" s="24"/>
      <c r="C96" s="83" t="s">
        <v>437</v>
      </c>
      <c r="D96" s="29">
        <v>359</v>
      </c>
      <c r="E96" s="30">
        <v>117</v>
      </c>
      <c r="F96" s="31">
        <v>83</v>
      </c>
      <c r="G96" s="31">
        <v>56</v>
      </c>
      <c r="H96" s="31">
        <v>10</v>
      </c>
      <c r="I96" s="31">
        <v>35</v>
      </c>
      <c r="J96" s="31">
        <v>58</v>
      </c>
    </row>
    <row r="97" spans="2:10" ht="15" customHeight="1" x14ac:dyDescent="0.15">
      <c r="B97" s="24"/>
      <c r="C97" s="84"/>
      <c r="D97" s="25">
        <v>100</v>
      </c>
      <c r="E97" s="26">
        <v>32.6</v>
      </c>
      <c r="F97" s="27">
        <v>23.1</v>
      </c>
      <c r="G97" s="27">
        <v>15.6</v>
      </c>
      <c r="H97" s="27">
        <v>2.8</v>
      </c>
      <c r="I97" s="27">
        <v>9.6999999999999993</v>
      </c>
      <c r="J97" s="27">
        <v>16.2</v>
      </c>
    </row>
    <row r="98" spans="2:10" ht="15" customHeight="1" x14ac:dyDescent="0.15">
      <c r="B98" s="24"/>
      <c r="C98" s="82" t="s">
        <v>448</v>
      </c>
      <c r="D98" s="14">
        <v>47</v>
      </c>
      <c r="E98" s="15">
        <v>15</v>
      </c>
      <c r="F98" s="16">
        <v>10</v>
      </c>
      <c r="G98" s="16">
        <v>6</v>
      </c>
      <c r="H98" s="16">
        <v>2</v>
      </c>
      <c r="I98" s="16">
        <v>4</v>
      </c>
      <c r="J98" s="16">
        <v>10</v>
      </c>
    </row>
    <row r="99" spans="2:10" ht="15" customHeight="1" x14ac:dyDescent="0.15">
      <c r="B99" s="24"/>
      <c r="C99" s="84"/>
      <c r="D99" s="25">
        <v>100</v>
      </c>
      <c r="E99" s="26">
        <v>31.9</v>
      </c>
      <c r="F99" s="27">
        <v>21.3</v>
      </c>
      <c r="G99" s="27">
        <v>12.8</v>
      </c>
      <c r="H99" s="27">
        <v>4.3</v>
      </c>
      <c r="I99" s="27">
        <v>8.5</v>
      </c>
      <c r="J99" s="27">
        <v>21.3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14</v>
      </c>
      <c r="F100" s="16">
        <v>12</v>
      </c>
      <c r="G100" s="16">
        <v>9</v>
      </c>
      <c r="H100" s="16">
        <v>4</v>
      </c>
      <c r="I100" s="16">
        <v>13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26.9</v>
      </c>
      <c r="F101" s="19">
        <v>23.1</v>
      </c>
      <c r="G101" s="19">
        <v>17.3</v>
      </c>
      <c r="H101" s="19">
        <v>7.7</v>
      </c>
      <c r="I101" s="19">
        <v>25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2396" priority="2539" rank="1"/>
  </conditionalFormatting>
  <conditionalFormatting sqref="E11:J11">
    <cfRule type="top10" dxfId="2395" priority="2540" rank="1"/>
  </conditionalFormatting>
  <conditionalFormatting sqref="E13:J13">
    <cfRule type="top10" dxfId="2394" priority="2541" rank="1"/>
  </conditionalFormatting>
  <conditionalFormatting sqref="E15:J15">
    <cfRule type="top10" dxfId="2393" priority="2542" rank="1"/>
  </conditionalFormatting>
  <conditionalFormatting sqref="E17:J17">
    <cfRule type="top10" dxfId="2392" priority="2543" rank="1"/>
  </conditionalFormatting>
  <conditionalFormatting sqref="E19:J19">
    <cfRule type="top10" dxfId="2391" priority="2544" rank="1"/>
  </conditionalFormatting>
  <conditionalFormatting sqref="E21:J21">
    <cfRule type="top10" dxfId="2390" priority="2545" rank="1"/>
  </conditionalFormatting>
  <conditionalFormatting sqref="E23:J23">
    <cfRule type="top10" dxfId="2389" priority="2546" rank="1"/>
  </conditionalFormatting>
  <conditionalFormatting sqref="E25:J25">
    <cfRule type="top10" dxfId="2388" priority="2547" rank="1"/>
  </conditionalFormatting>
  <conditionalFormatting sqref="E27:J27">
    <cfRule type="top10" dxfId="2387" priority="2548" rank="1"/>
  </conditionalFormatting>
  <conditionalFormatting sqref="E29:J29">
    <cfRule type="top10" dxfId="2386" priority="2549" rank="1"/>
  </conditionalFormatting>
  <conditionalFormatting sqref="E31:J31">
    <cfRule type="top10" dxfId="2385" priority="2550" rank="1"/>
  </conditionalFormatting>
  <conditionalFormatting sqref="E33:J33">
    <cfRule type="top10" dxfId="2384" priority="2551" rank="1"/>
  </conditionalFormatting>
  <conditionalFormatting sqref="E35:J35">
    <cfRule type="top10" dxfId="2383" priority="2552" rank="1"/>
  </conditionalFormatting>
  <conditionalFormatting sqref="E37:J37">
    <cfRule type="top10" dxfId="2382" priority="2553" rank="1"/>
  </conditionalFormatting>
  <conditionalFormatting sqref="E39:J39">
    <cfRule type="top10" dxfId="2381" priority="2554" rank="1"/>
  </conditionalFormatting>
  <conditionalFormatting sqref="E41:J41">
    <cfRule type="top10" dxfId="2380" priority="2555" rank="1"/>
  </conditionalFormatting>
  <conditionalFormatting sqref="E43:J43">
    <cfRule type="top10" dxfId="2379" priority="2556" rank="1"/>
  </conditionalFormatting>
  <conditionalFormatting sqref="E45:J45">
    <cfRule type="top10" dxfId="2378" priority="2557" rank="1"/>
  </conditionalFormatting>
  <conditionalFormatting sqref="E47:J47">
    <cfRule type="top10" dxfId="2377" priority="2558" rank="1"/>
  </conditionalFormatting>
  <conditionalFormatting sqref="E49:J49">
    <cfRule type="top10" dxfId="2376" priority="2559" rank="1"/>
  </conditionalFormatting>
  <conditionalFormatting sqref="E51:J51">
    <cfRule type="top10" dxfId="2375" priority="2560" rank="1"/>
  </conditionalFormatting>
  <conditionalFormatting sqref="E53:J53">
    <cfRule type="top10" dxfId="2374" priority="2561" rank="1"/>
  </conditionalFormatting>
  <conditionalFormatting sqref="E55:J55">
    <cfRule type="top10" dxfId="2373" priority="2562" rank="1"/>
  </conditionalFormatting>
  <conditionalFormatting sqref="E57:J57">
    <cfRule type="top10" dxfId="2372" priority="2563" rank="1"/>
  </conditionalFormatting>
  <conditionalFormatting sqref="E59:J59">
    <cfRule type="top10" dxfId="2371" priority="2564" rank="1"/>
  </conditionalFormatting>
  <conditionalFormatting sqref="E61:J61">
    <cfRule type="top10" dxfId="2370" priority="2565" rank="1"/>
  </conditionalFormatting>
  <conditionalFormatting sqref="E63:J63">
    <cfRule type="top10" dxfId="2369" priority="2566" rank="1"/>
  </conditionalFormatting>
  <conditionalFormatting sqref="E65:J65">
    <cfRule type="top10" dxfId="2368" priority="2567" rank="1"/>
  </conditionalFormatting>
  <conditionalFormatting sqref="E67:J67">
    <cfRule type="top10" dxfId="2367" priority="2568" rank="1"/>
  </conditionalFormatting>
  <conditionalFormatting sqref="E69:J69">
    <cfRule type="top10" dxfId="2366" priority="2569" rank="1"/>
  </conditionalFormatting>
  <conditionalFormatting sqref="E71:J71">
    <cfRule type="top10" dxfId="2365" priority="2570" rank="1"/>
  </conditionalFormatting>
  <conditionalFormatting sqref="E73:J73">
    <cfRule type="top10" dxfId="2364" priority="2571" rank="1"/>
  </conditionalFormatting>
  <conditionalFormatting sqref="E75:J75">
    <cfRule type="top10" dxfId="2363" priority="2572" rank="1"/>
  </conditionalFormatting>
  <conditionalFormatting sqref="E77:J77">
    <cfRule type="top10" dxfId="2362" priority="2573" rank="1"/>
  </conditionalFormatting>
  <conditionalFormatting sqref="E79:J79">
    <cfRule type="top10" dxfId="2361" priority="2574" rank="1"/>
  </conditionalFormatting>
  <conditionalFormatting sqref="E81:J81">
    <cfRule type="top10" dxfId="2360" priority="2575" rank="1"/>
  </conditionalFormatting>
  <conditionalFormatting sqref="E83:J83">
    <cfRule type="top10" dxfId="2359" priority="2576" rank="1"/>
  </conditionalFormatting>
  <conditionalFormatting sqref="E85:J85">
    <cfRule type="top10" dxfId="2358" priority="2577" rank="1"/>
  </conditionalFormatting>
  <conditionalFormatting sqref="E87:J87">
    <cfRule type="top10" dxfId="2357" priority="2578" rank="1"/>
  </conditionalFormatting>
  <conditionalFormatting sqref="E89:J89">
    <cfRule type="top10" dxfId="2356" priority="2579" rank="1"/>
  </conditionalFormatting>
  <conditionalFormatting sqref="E91:J91">
    <cfRule type="top10" dxfId="2355" priority="2580" rank="1"/>
  </conditionalFormatting>
  <conditionalFormatting sqref="E93:J93">
    <cfRule type="top10" dxfId="2354" priority="2581" rank="1"/>
  </conditionalFormatting>
  <conditionalFormatting sqref="E95:J95">
    <cfRule type="top10" dxfId="2353" priority="2582" rank="1"/>
  </conditionalFormatting>
  <conditionalFormatting sqref="E97:J97">
    <cfRule type="top10" dxfId="2352" priority="2583" rank="1"/>
  </conditionalFormatting>
  <conditionalFormatting sqref="E99:J99">
    <cfRule type="top10" dxfId="2351" priority="2584" rank="1"/>
  </conditionalFormatting>
  <conditionalFormatting sqref="E101:J101">
    <cfRule type="top10" dxfId="2350" priority="258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685</v>
      </c>
    </row>
    <row r="4" spans="2:24" x14ac:dyDescent="0.15">
      <c r="B4" s="1" t="s">
        <v>686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5</v>
      </c>
      <c r="F7" s="69" t="s">
        <v>6</v>
      </c>
      <c r="G7" s="69" t="s">
        <v>7</v>
      </c>
      <c r="H7" s="68" t="s">
        <v>8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567</v>
      </c>
      <c r="F8" s="16">
        <v>8280</v>
      </c>
      <c r="G8" s="16">
        <v>4863</v>
      </c>
      <c r="H8" s="16">
        <v>1583</v>
      </c>
      <c r="I8" s="16">
        <v>629</v>
      </c>
    </row>
    <row r="9" spans="2:24" ht="15" customHeight="1" x14ac:dyDescent="0.15">
      <c r="B9" s="93"/>
      <c r="C9" s="91"/>
      <c r="D9" s="17">
        <v>100</v>
      </c>
      <c r="E9" s="18">
        <v>3.6</v>
      </c>
      <c r="F9" s="19">
        <v>52</v>
      </c>
      <c r="G9" s="19">
        <v>30.5</v>
      </c>
      <c r="H9" s="19">
        <v>9.9</v>
      </c>
      <c r="I9" s="19">
        <v>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159</v>
      </c>
      <c r="F10" s="23">
        <v>2444</v>
      </c>
      <c r="G10" s="23">
        <v>1528</v>
      </c>
      <c r="H10" s="23">
        <v>603</v>
      </c>
      <c r="I10" s="23">
        <v>211</v>
      </c>
    </row>
    <row r="11" spans="2:24" ht="15" customHeight="1" x14ac:dyDescent="0.15">
      <c r="B11" s="24"/>
      <c r="C11" s="89"/>
      <c r="D11" s="25">
        <v>100</v>
      </c>
      <c r="E11" s="26">
        <v>3.2</v>
      </c>
      <c r="F11" s="27">
        <v>49.4</v>
      </c>
      <c r="G11" s="27">
        <v>30.9</v>
      </c>
      <c r="H11" s="27">
        <v>12.2</v>
      </c>
      <c r="I11" s="27">
        <v>4.3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401</v>
      </c>
      <c r="F12" s="16">
        <v>5767</v>
      </c>
      <c r="G12" s="16">
        <v>3300</v>
      </c>
      <c r="H12" s="16">
        <v>967</v>
      </c>
      <c r="I12" s="16">
        <v>407</v>
      </c>
    </row>
    <row r="13" spans="2:24" ht="15" customHeight="1" x14ac:dyDescent="0.15">
      <c r="B13" s="28"/>
      <c r="C13" s="91"/>
      <c r="D13" s="17">
        <v>100</v>
      </c>
      <c r="E13" s="18">
        <v>3.7</v>
      </c>
      <c r="F13" s="19">
        <v>53.2</v>
      </c>
      <c r="G13" s="19">
        <v>30.4</v>
      </c>
      <c r="H13" s="19">
        <v>8.9</v>
      </c>
      <c r="I13" s="19">
        <v>3.8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11</v>
      </c>
      <c r="F14" s="23">
        <v>188</v>
      </c>
      <c r="G14" s="23">
        <v>97</v>
      </c>
      <c r="H14" s="23">
        <v>38</v>
      </c>
      <c r="I14" s="23">
        <v>19</v>
      </c>
    </row>
    <row r="15" spans="2:24" ht="15" customHeight="1" x14ac:dyDescent="0.15">
      <c r="B15" s="24"/>
      <c r="C15" s="84"/>
      <c r="D15" s="25">
        <v>100</v>
      </c>
      <c r="E15" s="26">
        <v>3.1</v>
      </c>
      <c r="F15" s="27">
        <v>53.3</v>
      </c>
      <c r="G15" s="27">
        <v>27.5</v>
      </c>
      <c r="H15" s="27">
        <v>10.8</v>
      </c>
      <c r="I15" s="27">
        <v>5.4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26</v>
      </c>
      <c r="F16" s="31">
        <v>288</v>
      </c>
      <c r="G16" s="31">
        <v>206</v>
      </c>
      <c r="H16" s="31">
        <v>83</v>
      </c>
      <c r="I16" s="31">
        <v>17</v>
      </c>
    </row>
    <row r="17" spans="2:9" ht="15" customHeight="1" x14ac:dyDescent="0.15">
      <c r="B17" s="24"/>
      <c r="C17" s="84"/>
      <c r="D17" s="25">
        <v>100</v>
      </c>
      <c r="E17" s="26">
        <v>4.2</v>
      </c>
      <c r="F17" s="27">
        <v>46.5</v>
      </c>
      <c r="G17" s="27">
        <v>33.200000000000003</v>
      </c>
      <c r="H17" s="27">
        <v>13.4</v>
      </c>
      <c r="I17" s="27">
        <v>2.7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33</v>
      </c>
      <c r="F18" s="16">
        <v>443</v>
      </c>
      <c r="G18" s="16">
        <v>287</v>
      </c>
      <c r="H18" s="16">
        <v>117</v>
      </c>
      <c r="I18" s="16">
        <v>42</v>
      </c>
    </row>
    <row r="19" spans="2:9" ht="15" customHeight="1" x14ac:dyDescent="0.15">
      <c r="B19" s="24"/>
      <c r="C19" s="84"/>
      <c r="D19" s="25">
        <v>100</v>
      </c>
      <c r="E19" s="26">
        <v>3.6</v>
      </c>
      <c r="F19" s="27">
        <v>48</v>
      </c>
      <c r="G19" s="27">
        <v>31.1</v>
      </c>
      <c r="H19" s="27">
        <v>12.7</v>
      </c>
      <c r="I19" s="27">
        <v>4.5999999999999996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61</v>
      </c>
      <c r="F20" s="16">
        <v>752</v>
      </c>
      <c r="G20" s="16">
        <v>542</v>
      </c>
      <c r="H20" s="16">
        <v>201</v>
      </c>
      <c r="I20" s="16">
        <v>60</v>
      </c>
    </row>
    <row r="21" spans="2:9" ht="15" customHeight="1" x14ac:dyDescent="0.15">
      <c r="B21" s="24"/>
      <c r="C21" s="84"/>
      <c r="D21" s="25">
        <v>100</v>
      </c>
      <c r="E21" s="26">
        <v>3.8</v>
      </c>
      <c r="F21" s="27">
        <v>46.5</v>
      </c>
      <c r="G21" s="27">
        <v>33.5</v>
      </c>
      <c r="H21" s="27">
        <v>12.4</v>
      </c>
      <c r="I21" s="27">
        <v>3.7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94</v>
      </c>
      <c r="F22" s="16">
        <v>1560</v>
      </c>
      <c r="G22" s="16">
        <v>1021</v>
      </c>
      <c r="H22" s="16">
        <v>340</v>
      </c>
      <c r="I22" s="16">
        <v>125</v>
      </c>
    </row>
    <row r="23" spans="2:9" ht="15" customHeight="1" x14ac:dyDescent="0.15">
      <c r="B23" s="24"/>
      <c r="C23" s="84"/>
      <c r="D23" s="25">
        <v>100</v>
      </c>
      <c r="E23" s="26">
        <v>3</v>
      </c>
      <c r="F23" s="27">
        <v>49.7</v>
      </c>
      <c r="G23" s="27">
        <v>32.5</v>
      </c>
      <c r="H23" s="27">
        <v>10.8</v>
      </c>
      <c r="I23" s="27">
        <v>4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148</v>
      </c>
      <c r="F24" s="16">
        <v>2419</v>
      </c>
      <c r="G24" s="16">
        <v>1378</v>
      </c>
      <c r="H24" s="16">
        <v>386</v>
      </c>
      <c r="I24" s="16">
        <v>175</v>
      </c>
    </row>
    <row r="25" spans="2:9" ht="15" customHeight="1" x14ac:dyDescent="0.15">
      <c r="B25" s="24"/>
      <c r="C25" s="84"/>
      <c r="D25" s="25">
        <v>100</v>
      </c>
      <c r="E25" s="26">
        <v>3.3</v>
      </c>
      <c r="F25" s="27">
        <v>53.7</v>
      </c>
      <c r="G25" s="27">
        <v>30.6</v>
      </c>
      <c r="H25" s="27">
        <v>8.6</v>
      </c>
      <c r="I25" s="27">
        <v>3.9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180</v>
      </c>
      <c r="F26" s="16">
        <v>2462</v>
      </c>
      <c r="G26" s="16">
        <v>1229</v>
      </c>
      <c r="H26" s="16">
        <v>390</v>
      </c>
      <c r="I26" s="16">
        <v>177</v>
      </c>
    </row>
    <row r="27" spans="2:9" ht="15" customHeight="1" x14ac:dyDescent="0.15">
      <c r="B27" s="28"/>
      <c r="C27" s="85"/>
      <c r="D27" s="17">
        <v>100</v>
      </c>
      <c r="E27" s="18">
        <v>4.0999999999999996</v>
      </c>
      <c r="F27" s="19">
        <v>55.5</v>
      </c>
      <c r="G27" s="19">
        <v>27.7</v>
      </c>
      <c r="H27" s="19">
        <v>8.8000000000000007</v>
      </c>
      <c r="I27" s="19">
        <v>4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225</v>
      </c>
      <c r="F28" s="16">
        <v>3086</v>
      </c>
      <c r="G28" s="16">
        <v>1741</v>
      </c>
      <c r="H28" s="16">
        <v>470</v>
      </c>
      <c r="I28" s="16">
        <v>144</v>
      </c>
    </row>
    <row r="29" spans="2:9" ht="15" customHeight="1" x14ac:dyDescent="0.15">
      <c r="B29" s="24"/>
      <c r="C29" s="84"/>
      <c r="D29" s="25">
        <v>100</v>
      </c>
      <c r="E29" s="26">
        <v>4</v>
      </c>
      <c r="F29" s="27">
        <v>54.5</v>
      </c>
      <c r="G29" s="27">
        <v>30.7</v>
      </c>
      <c r="H29" s="27">
        <v>8.3000000000000007</v>
      </c>
      <c r="I29" s="27">
        <v>2.5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116</v>
      </c>
      <c r="F30" s="16">
        <v>1823</v>
      </c>
      <c r="G30" s="16">
        <v>1309</v>
      </c>
      <c r="H30" s="16">
        <v>556</v>
      </c>
      <c r="I30" s="16">
        <v>120</v>
      </c>
    </row>
    <row r="31" spans="2:9" ht="15" customHeight="1" x14ac:dyDescent="0.15">
      <c r="B31" s="24"/>
      <c r="C31" s="84"/>
      <c r="D31" s="25">
        <v>100</v>
      </c>
      <c r="E31" s="26">
        <v>3</v>
      </c>
      <c r="F31" s="27">
        <v>46.5</v>
      </c>
      <c r="G31" s="27">
        <v>33.4</v>
      </c>
      <c r="H31" s="27">
        <v>14.2</v>
      </c>
      <c r="I31" s="27">
        <v>3.1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6</v>
      </c>
      <c r="F32" s="31">
        <v>163</v>
      </c>
      <c r="G32" s="31">
        <v>96</v>
      </c>
      <c r="H32" s="31">
        <v>35</v>
      </c>
      <c r="I32" s="31">
        <v>6</v>
      </c>
    </row>
    <row r="33" spans="2:9" ht="15" customHeight="1" x14ac:dyDescent="0.15">
      <c r="B33" s="24"/>
      <c r="C33" s="84"/>
      <c r="D33" s="25">
        <v>100</v>
      </c>
      <c r="E33" s="26">
        <v>2</v>
      </c>
      <c r="F33" s="27">
        <v>53.3</v>
      </c>
      <c r="G33" s="27">
        <v>31.4</v>
      </c>
      <c r="H33" s="27">
        <v>11.4</v>
      </c>
      <c r="I33" s="27">
        <v>2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119</v>
      </c>
      <c r="F34" s="16">
        <v>1717</v>
      </c>
      <c r="G34" s="16">
        <v>884</v>
      </c>
      <c r="H34" s="16">
        <v>261</v>
      </c>
      <c r="I34" s="16">
        <v>61</v>
      </c>
    </row>
    <row r="35" spans="2:9" ht="15" customHeight="1" x14ac:dyDescent="0.15">
      <c r="B35" s="24"/>
      <c r="C35" s="84"/>
      <c r="D35" s="25">
        <v>100</v>
      </c>
      <c r="E35" s="26">
        <v>3.9</v>
      </c>
      <c r="F35" s="27">
        <v>56.4</v>
      </c>
      <c r="G35" s="27">
        <v>29.1</v>
      </c>
      <c r="H35" s="27">
        <v>8.6</v>
      </c>
      <c r="I35" s="27">
        <v>2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94</v>
      </c>
      <c r="F36" s="16">
        <v>1329</v>
      </c>
      <c r="G36" s="16">
        <v>695</v>
      </c>
      <c r="H36" s="16">
        <v>215</v>
      </c>
      <c r="I36" s="16">
        <v>76</v>
      </c>
    </row>
    <row r="37" spans="2:9" ht="15" customHeight="1" x14ac:dyDescent="0.15">
      <c r="B37" s="33"/>
      <c r="C37" s="82"/>
      <c r="D37" s="34">
        <v>100</v>
      </c>
      <c r="E37" s="35">
        <v>3.9</v>
      </c>
      <c r="F37" s="36">
        <v>55.2</v>
      </c>
      <c r="G37" s="36">
        <v>28.9</v>
      </c>
      <c r="H37" s="36">
        <v>8.9</v>
      </c>
      <c r="I37" s="36">
        <v>3.2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93</v>
      </c>
      <c r="F38" s="23">
        <v>810</v>
      </c>
      <c r="G38" s="23">
        <v>294</v>
      </c>
      <c r="H38" s="23">
        <v>31</v>
      </c>
      <c r="I38" s="23">
        <v>30</v>
      </c>
    </row>
    <row r="39" spans="2:9" ht="15" customHeight="1" x14ac:dyDescent="0.15">
      <c r="B39" s="24"/>
      <c r="C39" s="89"/>
      <c r="D39" s="25">
        <v>100</v>
      </c>
      <c r="E39" s="26">
        <v>7.4</v>
      </c>
      <c r="F39" s="27">
        <v>64.400000000000006</v>
      </c>
      <c r="G39" s="27">
        <v>23.4</v>
      </c>
      <c r="H39" s="27">
        <v>2.5</v>
      </c>
      <c r="I39" s="27">
        <v>2.4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33</v>
      </c>
      <c r="F40" s="16">
        <v>665</v>
      </c>
      <c r="G40" s="16">
        <v>474</v>
      </c>
      <c r="H40" s="16">
        <v>138</v>
      </c>
      <c r="I40" s="16">
        <v>49</v>
      </c>
    </row>
    <row r="41" spans="2:9" ht="15" customHeight="1" x14ac:dyDescent="0.15">
      <c r="B41" s="24"/>
      <c r="C41" s="89"/>
      <c r="D41" s="25">
        <v>100</v>
      </c>
      <c r="E41" s="26">
        <v>2.4</v>
      </c>
      <c r="F41" s="27">
        <v>48.9</v>
      </c>
      <c r="G41" s="27">
        <v>34.9</v>
      </c>
      <c r="H41" s="27">
        <v>10.199999999999999</v>
      </c>
      <c r="I41" s="27">
        <v>3.6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434</v>
      </c>
      <c r="F42" s="16">
        <v>6591</v>
      </c>
      <c r="G42" s="16">
        <v>3932</v>
      </c>
      <c r="H42" s="16">
        <v>1371</v>
      </c>
      <c r="I42" s="16">
        <v>308</v>
      </c>
    </row>
    <row r="43" spans="2:9" ht="15" customHeight="1" x14ac:dyDescent="0.15">
      <c r="B43" s="28"/>
      <c r="C43" s="91"/>
      <c r="D43" s="17">
        <v>100</v>
      </c>
      <c r="E43" s="18">
        <v>3.4</v>
      </c>
      <c r="F43" s="19">
        <v>52.2</v>
      </c>
      <c r="G43" s="19">
        <v>31.1</v>
      </c>
      <c r="H43" s="19">
        <v>10.8</v>
      </c>
      <c r="I43" s="19">
        <v>2.4</v>
      </c>
    </row>
    <row r="44" spans="2:9" ht="15" customHeight="1" x14ac:dyDescent="0.15">
      <c r="B44" s="20" t="s">
        <v>70</v>
      </c>
      <c r="C44" s="88" t="s">
        <v>565</v>
      </c>
      <c r="D44" s="21">
        <v>567</v>
      </c>
      <c r="E44" s="22">
        <v>567</v>
      </c>
      <c r="F44" s="23">
        <v>0</v>
      </c>
      <c r="G44" s="23">
        <v>0</v>
      </c>
      <c r="H44" s="23">
        <v>0</v>
      </c>
      <c r="I44" s="23">
        <v>0</v>
      </c>
    </row>
    <row r="45" spans="2:9" ht="15" customHeight="1" x14ac:dyDescent="0.15">
      <c r="B45" s="24"/>
      <c r="C45" s="89"/>
      <c r="D45" s="25">
        <v>100</v>
      </c>
      <c r="E45" s="26">
        <v>100</v>
      </c>
      <c r="F45" s="27">
        <v>0</v>
      </c>
      <c r="G45" s="27">
        <v>0</v>
      </c>
      <c r="H45" s="27">
        <v>0</v>
      </c>
      <c r="I45" s="27">
        <v>0</v>
      </c>
    </row>
    <row r="46" spans="2:9" ht="15" customHeight="1" x14ac:dyDescent="0.15">
      <c r="B46" s="24"/>
      <c r="C46" s="86" t="s">
        <v>566</v>
      </c>
      <c r="D46" s="14">
        <v>8280</v>
      </c>
      <c r="E46" s="15">
        <v>0</v>
      </c>
      <c r="F46" s="16">
        <v>8280</v>
      </c>
      <c r="G46" s="16">
        <v>0</v>
      </c>
      <c r="H46" s="16">
        <v>0</v>
      </c>
      <c r="I46" s="16">
        <v>0</v>
      </c>
    </row>
    <row r="47" spans="2:9" ht="15" customHeight="1" x14ac:dyDescent="0.15">
      <c r="B47" s="24"/>
      <c r="C47" s="89"/>
      <c r="D47" s="25">
        <v>100</v>
      </c>
      <c r="E47" s="26">
        <v>0</v>
      </c>
      <c r="F47" s="27">
        <v>100</v>
      </c>
      <c r="G47" s="27">
        <v>0</v>
      </c>
      <c r="H47" s="27">
        <v>0</v>
      </c>
      <c r="I47" s="27">
        <v>0</v>
      </c>
    </row>
    <row r="48" spans="2:9" ht="15" customHeight="1" x14ac:dyDescent="0.15">
      <c r="B48" s="24"/>
      <c r="C48" s="86" t="s">
        <v>484</v>
      </c>
      <c r="D48" s="14">
        <v>4863</v>
      </c>
      <c r="E48" s="15">
        <v>0</v>
      </c>
      <c r="F48" s="16">
        <v>0</v>
      </c>
      <c r="G48" s="16">
        <v>4863</v>
      </c>
      <c r="H48" s="16">
        <v>0</v>
      </c>
      <c r="I48" s="16">
        <v>0</v>
      </c>
    </row>
    <row r="49" spans="2:9" ht="15" customHeight="1" x14ac:dyDescent="0.15">
      <c r="B49" s="24"/>
      <c r="C49" s="89"/>
      <c r="D49" s="25">
        <v>100</v>
      </c>
      <c r="E49" s="26">
        <v>0</v>
      </c>
      <c r="F49" s="27">
        <v>0</v>
      </c>
      <c r="G49" s="27">
        <v>100</v>
      </c>
      <c r="H49" s="27">
        <v>0</v>
      </c>
      <c r="I49" s="27">
        <v>0</v>
      </c>
    </row>
    <row r="50" spans="2:9" ht="15" customHeight="1" x14ac:dyDescent="0.15">
      <c r="B50" s="24"/>
      <c r="C50" s="86" t="s">
        <v>567</v>
      </c>
      <c r="D50" s="14">
        <v>1583</v>
      </c>
      <c r="E50" s="15">
        <v>0</v>
      </c>
      <c r="F50" s="16">
        <v>0</v>
      </c>
      <c r="G50" s="16">
        <v>0</v>
      </c>
      <c r="H50" s="16">
        <v>1583</v>
      </c>
      <c r="I50" s="16">
        <v>0</v>
      </c>
    </row>
    <row r="51" spans="2:9" ht="15" customHeight="1" x14ac:dyDescent="0.15">
      <c r="B51" s="28"/>
      <c r="C51" s="91"/>
      <c r="D51" s="17">
        <v>100</v>
      </c>
      <c r="E51" s="18">
        <v>0</v>
      </c>
      <c r="F51" s="19">
        <v>0</v>
      </c>
      <c r="G51" s="19">
        <v>0</v>
      </c>
      <c r="H51" s="19">
        <v>100</v>
      </c>
      <c r="I51" s="19">
        <v>0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107</v>
      </c>
      <c r="F52" s="23">
        <v>1552</v>
      </c>
      <c r="G52" s="23">
        <v>874</v>
      </c>
      <c r="H52" s="23">
        <v>234</v>
      </c>
      <c r="I52" s="23">
        <v>214</v>
      </c>
    </row>
    <row r="53" spans="2:9" ht="15" customHeight="1" x14ac:dyDescent="0.15">
      <c r="B53" s="24"/>
      <c r="C53" s="84"/>
      <c r="D53" s="25">
        <v>100</v>
      </c>
      <c r="E53" s="26">
        <v>3.6</v>
      </c>
      <c r="F53" s="27">
        <v>52.1</v>
      </c>
      <c r="G53" s="27">
        <v>29.3</v>
      </c>
      <c r="H53" s="27">
        <v>7.8</v>
      </c>
      <c r="I53" s="27">
        <v>7.2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59</v>
      </c>
      <c r="F54" s="31">
        <v>1105</v>
      </c>
      <c r="G54" s="31">
        <v>569</v>
      </c>
      <c r="H54" s="31">
        <v>173</v>
      </c>
      <c r="I54" s="31">
        <v>40</v>
      </c>
    </row>
    <row r="55" spans="2:9" ht="15" customHeight="1" x14ac:dyDescent="0.15">
      <c r="B55" s="24"/>
      <c r="C55" s="84"/>
      <c r="D55" s="25">
        <v>100</v>
      </c>
      <c r="E55" s="26">
        <v>3</v>
      </c>
      <c r="F55" s="27">
        <v>56.8</v>
      </c>
      <c r="G55" s="27">
        <v>29.2</v>
      </c>
      <c r="H55" s="27">
        <v>8.9</v>
      </c>
      <c r="I55" s="27">
        <v>2.1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33</v>
      </c>
      <c r="F56" s="16">
        <v>454</v>
      </c>
      <c r="G56" s="16">
        <v>255</v>
      </c>
      <c r="H56" s="16">
        <v>84</v>
      </c>
      <c r="I56" s="16">
        <v>28</v>
      </c>
    </row>
    <row r="57" spans="2:9" ht="15" customHeight="1" x14ac:dyDescent="0.15">
      <c r="B57" s="24"/>
      <c r="C57" s="84"/>
      <c r="D57" s="25">
        <v>100</v>
      </c>
      <c r="E57" s="26">
        <v>3.9</v>
      </c>
      <c r="F57" s="27">
        <v>53.2</v>
      </c>
      <c r="G57" s="27">
        <v>29.9</v>
      </c>
      <c r="H57" s="27">
        <v>9.8000000000000007</v>
      </c>
      <c r="I57" s="27">
        <v>3.3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43</v>
      </c>
      <c r="F58" s="16">
        <v>635</v>
      </c>
      <c r="G58" s="16">
        <v>445</v>
      </c>
      <c r="H58" s="16">
        <v>149</v>
      </c>
      <c r="I58" s="16">
        <v>39</v>
      </c>
    </row>
    <row r="59" spans="2:9" ht="15" customHeight="1" x14ac:dyDescent="0.15">
      <c r="B59" s="24"/>
      <c r="C59" s="84"/>
      <c r="D59" s="25">
        <v>100</v>
      </c>
      <c r="E59" s="26">
        <v>3.3</v>
      </c>
      <c r="F59" s="27">
        <v>48.4</v>
      </c>
      <c r="G59" s="27">
        <v>33.9</v>
      </c>
      <c r="H59" s="27">
        <v>11.4</v>
      </c>
      <c r="I59" s="27">
        <v>3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37</v>
      </c>
      <c r="F60" s="16">
        <v>794</v>
      </c>
      <c r="G60" s="16">
        <v>601</v>
      </c>
      <c r="H60" s="16">
        <v>229</v>
      </c>
      <c r="I60" s="16">
        <v>122</v>
      </c>
    </row>
    <row r="61" spans="2:9" ht="15" customHeight="1" x14ac:dyDescent="0.15">
      <c r="B61" s="24"/>
      <c r="C61" s="84"/>
      <c r="D61" s="25">
        <v>100</v>
      </c>
      <c r="E61" s="26">
        <v>2.1</v>
      </c>
      <c r="F61" s="27">
        <v>44.5</v>
      </c>
      <c r="G61" s="27">
        <v>33.700000000000003</v>
      </c>
      <c r="H61" s="27">
        <v>12.8</v>
      </c>
      <c r="I61" s="27">
        <v>6.8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53</v>
      </c>
      <c r="F62" s="16">
        <v>751</v>
      </c>
      <c r="G62" s="16">
        <v>325</v>
      </c>
      <c r="H62" s="16">
        <v>75</v>
      </c>
      <c r="I62" s="16">
        <v>30</v>
      </c>
    </row>
    <row r="63" spans="2:9" ht="15" customHeight="1" x14ac:dyDescent="0.15">
      <c r="B63" s="24"/>
      <c r="C63" s="84"/>
      <c r="D63" s="25">
        <v>100</v>
      </c>
      <c r="E63" s="26">
        <v>4.3</v>
      </c>
      <c r="F63" s="27">
        <v>60.9</v>
      </c>
      <c r="G63" s="27">
        <v>26.3</v>
      </c>
      <c r="H63" s="27">
        <v>6.1</v>
      </c>
      <c r="I63" s="27">
        <v>2.4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79</v>
      </c>
      <c r="F64" s="16">
        <v>1165</v>
      </c>
      <c r="G64" s="16">
        <v>713</v>
      </c>
      <c r="H64" s="16">
        <v>226</v>
      </c>
      <c r="I64" s="16">
        <v>70</v>
      </c>
    </row>
    <row r="65" spans="2:9" ht="15" customHeight="1" x14ac:dyDescent="0.15">
      <c r="B65" s="24"/>
      <c r="C65" s="84"/>
      <c r="D65" s="25">
        <v>100</v>
      </c>
      <c r="E65" s="26">
        <v>3.5</v>
      </c>
      <c r="F65" s="27">
        <v>51.7</v>
      </c>
      <c r="G65" s="27">
        <v>31.6</v>
      </c>
      <c r="H65" s="27">
        <v>10</v>
      </c>
      <c r="I65" s="27">
        <v>3.1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41</v>
      </c>
      <c r="F66" s="16">
        <v>635</v>
      </c>
      <c r="G66" s="16">
        <v>350</v>
      </c>
      <c r="H66" s="16">
        <v>158</v>
      </c>
      <c r="I66" s="16">
        <v>25</v>
      </c>
    </row>
    <row r="67" spans="2:9" ht="15" customHeight="1" x14ac:dyDescent="0.15">
      <c r="B67" s="24"/>
      <c r="C67" s="84"/>
      <c r="D67" s="25">
        <v>100</v>
      </c>
      <c r="E67" s="26">
        <v>3.4</v>
      </c>
      <c r="F67" s="27">
        <v>52.5</v>
      </c>
      <c r="G67" s="27">
        <v>28.9</v>
      </c>
      <c r="H67" s="27">
        <v>13.1</v>
      </c>
      <c r="I67" s="27">
        <v>2.1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115</v>
      </c>
      <c r="F68" s="16">
        <v>1189</v>
      </c>
      <c r="G68" s="16">
        <v>731</v>
      </c>
      <c r="H68" s="16">
        <v>255</v>
      </c>
      <c r="I68" s="16">
        <v>61</v>
      </c>
    </row>
    <row r="69" spans="2:9" ht="15" customHeight="1" x14ac:dyDescent="0.15">
      <c r="B69" s="28"/>
      <c r="C69" s="85"/>
      <c r="D69" s="17">
        <v>100</v>
      </c>
      <c r="E69" s="18">
        <v>4.9000000000000004</v>
      </c>
      <c r="F69" s="19">
        <v>50.6</v>
      </c>
      <c r="G69" s="19">
        <v>31.1</v>
      </c>
      <c r="H69" s="19">
        <v>10.8</v>
      </c>
      <c r="I69" s="19">
        <v>2.6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92</v>
      </c>
      <c r="F70" s="23">
        <v>1486</v>
      </c>
      <c r="G70" s="23">
        <v>862</v>
      </c>
      <c r="H70" s="23">
        <v>207</v>
      </c>
      <c r="I70" s="23">
        <v>103</v>
      </c>
    </row>
    <row r="71" spans="2:9" ht="15" customHeight="1" x14ac:dyDescent="0.15">
      <c r="B71" s="24"/>
      <c r="C71" s="89"/>
      <c r="D71" s="25">
        <v>100</v>
      </c>
      <c r="E71" s="26">
        <v>3.3</v>
      </c>
      <c r="F71" s="27">
        <v>54</v>
      </c>
      <c r="G71" s="27">
        <v>31.3</v>
      </c>
      <c r="H71" s="27">
        <v>7.5</v>
      </c>
      <c r="I71" s="27">
        <v>3.7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86</v>
      </c>
      <c r="F72" s="16">
        <v>1462</v>
      </c>
      <c r="G72" s="16">
        <v>1091</v>
      </c>
      <c r="H72" s="16">
        <v>281</v>
      </c>
      <c r="I72" s="16">
        <v>80</v>
      </c>
    </row>
    <row r="73" spans="2:9" ht="15" customHeight="1" x14ac:dyDescent="0.15">
      <c r="B73" s="24"/>
      <c r="C73" s="89"/>
      <c r="D73" s="25">
        <v>100</v>
      </c>
      <c r="E73" s="26">
        <v>2.9</v>
      </c>
      <c r="F73" s="27">
        <v>48.7</v>
      </c>
      <c r="G73" s="27">
        <v>36.4</v>
      </c>
      <c r="H73" s="27">
        <v>9.4</v>
      </c>
      <c r="I73" s="27">
        <v>2.7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189</v>
      </c>
      <c r="F74" s="16">
        <v>2171</v>
      </c>
      <c r="G74" s="16">
        <v>1087</v>
      </c>
      <c r="H74" s="16">
        <v>291</v>
      </c>
      <c r="I74" s="16">
        <v>103</v>
      </c>
    </row>
    <row r="75" spans="2:9" ht="15" customHeight="1" x14ac:dyDescent="0.15">
      <c r="B75" s="24"/>
      <c r="C75" s="89"/>
      <c r="D75" s="25">
        <v>100</v>
      </c>
      <c r="E75" s="26">
        <v>4.9000000000000004</v>
      </c>
      <c r="F75" s="27">
        <v>56.5</v>
      </c>
      <c r="G75" s="27">
        <v>28.3</v>
      </c>
      <c r="H75" s="27">
        <v>7.6</v>
      </c>
      <c r="I75" s="27">
        <v>2.7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99</v>
      </c>
      <c r="F76" s="16">
        <v>1517</v>
      </c>
      <c r="G76" s="16">
        <v>822</v>
      </c>
      <c r="H76" s="16">
        <v>287</v>
      </c>
      <c r="I76" s="16">
        <v>92</v>
      </c>
    </row>
    <row r="77" spans="2:9" ht="15" customHeight="1" x14ac:dyDescent="0.15">
      <c r="B77" s="24"/>
      <c r="C77" s="89"/>
      <c r="D77" s="25">
        <v>100</v>
      </c>
      <c r="E77" s="26">
        <v>3.5</v>
      </c>
      <c r="F77" s="27">
        <v>53.9</v>
      </c>
      <c r="G77" s="27">
        <v>29.2</v>
      </c>
      <c r="H77" s="27">
        <v>10.199999999999999</v>
      </c>
      <c r="I77" s="27">
        <v>3.3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53</v>
      </c>
      <c r="F78" s="16">
        <v>814</v>
      </c>
      <c r="G78" s="16">
        <v>476</v>
      </c>
      <c r="H78" s="16">
        <v>192</v>
      </c>
      <c r="I78" s="16">
        <v>88</v>
      </c>
    </row>
    <row r="79" spans="2:9" ht="15" customHeight="1" x14ac:dyDescent="0.15">
      <c r="B79" s="24"/>
      <c r="C79" s="89"/>
      <c r="D79" s="25">
        <v>100</v>
      </c>
      <c r="E79" s="26">
        <v>3.3</v>
      </c>
      <c r="F79" s="27">
        <v>50.2</v>
      </c>
      <c r="G79" s="27">
        <v>29.3</v>
      </c>
      <c r="H79" s="27">
        <v>11.8</v>
      </c>
      <c r="I79" s="27">
        <v>5.4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22</v>
      </c>
      <c r="F80" s="16">
        <v>459</v>
      </c>
      <c r="G80" s="16">
        <v>278</v>
      </c>
      <c r="H80" s="16">
        <v>171</v>
      </c>
      <c r="I80" s="16">
        <v>78</v>
      </c>
    </row>
    <row r="81" spans="2:9" ht="15" customHeight="1" x14ac:dyDescent="0.15">
      <c r="B81" s="24"/>
      <c r="C81" s="89"/>
      <c r="D81" s="25">
        <v>100</v>
      </c>
      <c r="E81" s="26">
        <v>2.2000000000000002</v>
      </c>
      <c r="F81" s="27">
        <v>45.5</v>
      </c>
      <c r="G81" s="27">
        <v>27.6</v>
      </c>
      <c r="H81" s="27">
        <v>17</v>
      </c>
      <c r="I81" s="27">
        <v>7.7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10</v>
      </c>
      <c r="F82" s="16">
        <v>237</v>
      </c>
      <c r="G82" s="16">
        <v>162</v>
      </c>
      <c r="H82" s="16">
        <v>122</v>
      </c>
      <c r="I82" s="16">
        <v>71</v>
      </c>
    </row>
    <row r="83" spans="2:9" ht="15" customHeight="1" x14ac:dyDescent="0.15">
      <c r="B83" s="24"/>
      <c r="C83" s="86"/>
      <c r="D83" s="34">
        <v>100</v>
      </c>
      <c r="E83" s="35">
        <v>1.7</v>
      </c>
      <c r="F83" s="36">
        <v>39.4</v>
      </c>
      <c r="G83" s="36">
        <v>26.9</v>
      </c>
      <c r="H83" s="36">
        <v>20.3</v>
      </c>
      <c r="I83" s="36">
        <v>11.8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95</v>
      </c>
      <c r="F84" s="23">
        <v>1684</v>
      </c>
      <c r="G84" s="23">
        <v>1179</v>
      </c>
      <c r="H84" s="23">
        <v>377</v>
      </c>
      <c r="I84" s="23">
        <v>92</v>
      </c>
    </row>
    <row r="85" spans="2:9" ht="15" customHeight="1" x14ac:dyDescent="0.15">
      <c r="B85" s="24" t="s">
        <v>557</v>
      </c>
      <c r="C85" s="84"/>
      <c r="D85" s="25">
        <v>100</v>
      </c>
      <c r="E85" s="26">
        <v>2.8</v>
      </c>
      <c r="F85" s="27">
        <v>49.1</v>
      </c>
      <c r="G85" s="27">
        <v>34.4</v>
      </c>
      <c r="H85" s="27">
        <v>11</v>
      </c>
      <c r="I85" s="27">
        <v>2.7</v>
      </c>
    </row>
    <row r="86" spans="2:9" ht="15" customHeight="1" x14ac:dyDescent="0.15">
      <c r="B86" s="24" t="s">
        <v>568</v>
      </c>
      <c r="C86" s="82" t="s">
        <v>432</v>
      </c>
      <c r="D86" s="14">
        <v>3344</v>
      </c>
      <c r="E86" s="15">
        <v>99</v>
      </c>
      <c r="F86" s="16">
        <v>1678</v>
      </c>
      <c r="G86" s="16">
        <v>1150</v>
      </c>
      <c r="H86" s="16">
        <v>330</v>
      </c>
      <c r="I86" s="16">
        <v>87</v>
      </c>
    </row>
    <row r="87" spans="2:9" ht="15" customHeight="1" x14ac:dyDescent="0.15">
      <c r="B87" s="24"/>
      <c r="C87" s="84"/>
      <c r="D87" s="25">
        <v>100</v>
      </c>
      <c r="E87" s="26">
        <v>3</v>
      </c>
      <c r="F87" s="27">
        <v>50.2</v>
      </c>
      <c r="G87" s="27">
        <v>34.4</v>
      </c>
      <c r="H87" s="27">
        <v>9.9</v>
      </c>
      <c r="I87" s="27">
        <v>2.6</v>
      </c>
    </row>
    <row r="88" spans="2:9" ht="15" customHeight="1" x14ac:dyDescent="0.15">
      <c r="B88" s="24"/>
      <c r="C88" s="83" t="s">
        <v>569</v>
      </c>
      <c r="D88" s="29">
        <v>2063</v>
      </c>
      <c r="E88" s="30">
        <v>94</v>
      </c>
      <c r="F88" s="31">
        <v>1157</v>
      </c>
      <c r="G88" s="31">
        <v>593</v>
      </c>
      <c r="H88" s="31">
        <v>161</v>
      </c>
      <c r="I88" s="31">
        <v>58</v>
      </c>
    </row>
    <row r="89" spans="2:9" ht="15" customHeight="1" x14ac:dyDescent="0.15">
      <c r="B89" s="24"/>
      <c r="C89" s="84"/>
      <c r="D89" s="25">
        <v>100</v>
      </c>
      <c r="E89" s="26">
        <v>4.5999999999999996</v>
      </c>
      <c r="F89" s="27">
        <v>56.1</v>
      </c>
      <c r="G89" s="27">
        <v>28.7</v>
      </c>
      <c r="H89" s="27">
        <v>7.8</v>
      </c>
      <c r="I89" s="27">
        <v>2.8</v>
      </c>
    </row>
    <row r="90" spans="2:9" ht="15" customHeight="1" x14ac:dyDescent="0.15">
      <c r="B90" s="24"/>
      <c r="C90" s="82" t="s">
        <v>570</v>
      </c>
      <c r="D90" s="14">
        <v>3201</v>
      </c>
      <c r="E90" s="15">
        <v>152</v>
      </c>
      <c r="F90" s="16">
        <v>1834</v>
      </c>
      <c r="G90" s="16">
        <v>865</v>
      </c>
      <c r="H90" s="16">
        <v>259</v>
      </c>
      <c r="I90" s="16">
        <v>91</v>
      </c>
    </row>
    <row r="91" spans="2:9" ht="15" customHeight="1" x14ac:dyDescent="0.15">
      <c r="B91" s="24"/>
      <c r="C91" s="84"/>
      <c r="D91" s="25">
        <v>100</v>
      </c>
      <c r="E91" s="26">
        <v>4.7</v>
      </c>
      <c r="F91" s="27">
        <v>57.3</v>
      </c>
      <c r="G91" s="27">
        <v>27</v>
      </c>
      <c r="H91" s="27">
        <v>8.1</v>
      </c>
      <c r="I91" s="27">
        <v>2.8</v>
      </c>
    </row>
    <row r="92" spans="2:9" ht="15" customHeight="1" x14ac:dyDescent="0.15">
      <c r="B92" s="24"/>
      <c r="C92" s="82" t="s">
        <v>488</v>
      </c>
      <c r="D92" s="14">
        <v>1503</v>
      </c>
      <c r="E92" s="15">
        <v>63</v>
      </c>
      <c r="F92" s="16">
        <v>807</v>
      </c>
      <c r="G92" s="16">
        <v>392</v>
      </c>
      <c r="H92" s="16">
        <v>173</v>
      </c>
      <c r="I92" s="16">
        <v>68</v>
      </c>
    </row>
    <row r="93" spans="2:9" ht="15" customHeight="1" x14ac:dyDescent="0.15">
      <c r="B93" s="24"/>
      <c r="C93" s="84"/>
      <c r="D93" s="25">
        <v>100</v>
      </c>
      <c r="E93" s="26">
        <v>4.2</v>
      </c>
      <c r="F93" s="27">
        <v>53.7</v>
      </c>
      <c r="G93" s="27">
        <v>26.1</v>
      </c>
      <c r="H93" s="27">
        <v>11.5</v>
      </c>
      <c r="I93" s="27">
        <v>4.5</v>
      </c>
    </row>
    <row r="94" spans="2:9" ht="15" customHeight="1" x14ac:dyDescent="0.15">
      <c r="B94" s="24"/>
      <c r="C94" s="82" t="s">
        <v>473</v>
      </c>
      <c r="D94" s="14">
        <v>330</v>
      </c>
      <c r="E94" s="15">
        <v>10</v>
      </c>
      <c r="F94" s="16">
        <v>180</v>
      </c>
      <c r="G94" s="16">
        <v>92</v>
      </c>
      <c r="H94" s="16">
        <v>34</v>
      </c>
      <c r="I94" s="16">
        <v>14</v>
      </c>
    </row>
    <row r="95" spans="2:9" ht="15" customHeight="1" x14ac:dyDescent="0.15">
      <c r="B95" s="24"/>
      <c r="C95" s="82"/>
      <c r="D95" s="34">
        <v>100</v>
      </c>
      <c r="E95" s="35">
        <v>3</v>
      </c>
      <c r="F95" s="36">
        <v>54.5</v>
      </c>
      <c r="G95" s="36">
        <v>27.9</v>
      </c>
      <c r="H95" s="36">
        <v>10.3</v>
      </c>
      <c r="I95" s="36">
        <v>4.2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7</v>
      </c>
      <c r="F96" s="31">
        <v>185</v>
      </c>
      <c r="G96" s="31">
        <v>73</v>
      </c>
      <c r="H96" s="31">
        <v>61</v>
      </c>
      <c r="I96" s="31">
        <v>33</v>
      </c>
    </row>
    <row r="97" spans="2:9" ht="15" customHeight="1" x14ac:dyDescent="0.15">
      <c r="B97" s="24"/>
      <c r="C97" s="84"/>
      <c r="D97" s="25">
        <v>100</v>
      </c>
      <c r="E97" s="26">
        <v>1.9</v>
      </c>
      <c r="F97" s="27">
        <v>51.5</v>
      </c>
      <c r="G97" s="27">
        <v>20.3</v>
      </c>
      <c r="H97" s="27">
        <v>17</v>
      </c>
      <c r="I97" s="27">
        <v>9.1999999999999993</v>
      </c>
    </row>
    <row r="98" spans="2:9" ht="15" customHeight="1" x14ac:dyDescent="0.15">
      <c r="B98" s="24"/>
      <c r="C98" s="82" t="s">
        <v>495</v>
      </c>
      <c r="D98" s="14">
        <v>47</v>
      </c>
      <c r="E98" s="15">
        <v>1</v>
      </c>
      <c r="F98" s="16">
        <v>16</v>
      </c>
      <c r="G98" s="16">
        <v>13</v>
      </c>
      <c r="H98" s="16">
        <v>8</v>
      </c>
      <c r="I98" s="16">
        <v>9</v>
      </c>
    </row>
    <row r="99" spans="2:9" ht="15" customHeight="1" x14ac:dyDescent="0.15">
      <c r="B99" s="24"/>
      <c r="C99" s="84"/>
      <c r="D99" s="25">
        <v>100</v>
      </c>
      <c r="E99" s="26">
        <v>2.1</v>
      </c>
      <c r="F99" s="27">
        <v>34</v>
      </c>
      <c r="G99" s="27">
        <v>27.7</v>
      </c>
      <c r="H99" s="27">
        <v>17</v>
      </c>
      <c r="I99" s="27">
        <v>19.100000000000001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3</v>
      </c>
      <c r="F100" s="16">
        <v>27</v>
      </c>
      <c r="G100" s="16">
        <v>16</v>
      </c>
      <c r="H100" s="16">
        <v>6</v>
      </c>
      <c r="I100" s="16">
        <v>0</v>
      </c>
    </row>
    <row r="101" spans="2:9" ht="15" customHeight="1" x14ac:dyDescent="0.15">
      <c r="B101" s="28"/>
      <c r="C101" s="85"/>
      <c r="D101" s="17">
        <v>100</v>
      </c>
      <c r="E101" s="18">
        <v>5.8</v>
      </c>
      <c r="F101" s="19">
        <v>51.9</v>
      </c>
      <c r="G101" s="19">
        <v>30.8</v>
      </c>
      <c r="H101" s="19">
        <v>11.5</v>
      </c>
      <c r="I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2349" priority="2586" rank="1"/>
  </conditionalFormatting>
  <conditionalFormatting sqref="E11:I11">
    <cfRule type="top10" dxfId="2348" priority="2587" rank="1"/>
  </conditionalFormatting>
  <conditionalFormatting sqref="E13:I13">
    <cfRule type="top10" dxfId="2347" priority="2588" rank="1"/>
  </conditionalFormatting>
  <conditionalFormatting sqref="E15:I15">
    <cfRule type="top10" dxfId="2346" priority="2589" rank="1"/>
  </conditionalFormatting>
  <conditionalFormatting sqref="E17:I17">
    <cfRule type="top10" dxfId="2345" priority="2590" rank="1"/>
  </conditionalFormatting>
  <conditionalFormatting sqref="E19:I19">
    <cfRule type="top10" dxfId="2344" priority="2591" rank="1"/>
  </conditionalFormatting>
  <conditionalFormatting sqref="E21:I21">
    <cfRule type="top10" dxfId="2343" priority="2592" rank="1"/>
  </conditionalFormatting>
  <conditionalFormatting sqref="E23:I23">
    <cfRule type="top10" dxfId="2342" priority="2593" rank="1"/>
  </conditionalFormatting>
  <conditionalFormatting sqref="E25:I25">
    <cfRule type="top10" dxfId="2341" priority="2594" rank="1"/>
  </conditionalFormatting>
  <conditionalFormatting sqref="E27:I27">
    <cfRule type="top10" dxfId="2340" priority="2595" rank="1"/>
  </conditionalFormatting>
  <conditionalFormatting sqref="E29:I29">
    <cfRule type="top10" dxfId="2339" priority="2596" rank="1"/>
  </conditionalFormatting>
  <conditionalFormatting sqref="E31:I31">
    <cfRule type="top10" dxfId="2338" priority="2597" rank="1"/>
  </conditionalFormatting>
  <conditionalFormatting sqref="E33:I33">
    <cfRule type="top10" dxfId="2337" priority="2598" rank="1"/>
  </conditionalFormatting>
  <conditionalFormatting sqref="E35:I35">
    <cfRule type="top10" dxfId="2336" priority="2599" rank="1"/>
  </conditionalFormatting>
  <conditionalFormatting sqref="E37:I37">
    <cfRule type="top10" dxfId="2335" priority="2600" rank="1"/>
  </conditionalFormatting>
  <conditionalFormatting sqref="E39:I39">
    <cfRule type="top10" dxfId="2334" priority="2601" rank="1"/>
  </conditionalFormatting>
  <conditionalFormatting sqref="E41:I41">
    <cfRule type="top10" dxfId="2333" priority="2602" rank="1"/>
  </conditionalFormatting>
  <conditionalFormatting sqref="E43:I43">
    <cfRule type="top10" dxfId="2332" priority="2603" rank="1"/>
  </conditionalFormatting>
  <conditionalFormatting sqref="E45:I45">
    <cfRule type="top10" dxfId="2331" priority="2604" rank="1"/>
  </conditionalFormatting>
  <conditionalFormatting sqref="E47:I47">
    <cfRule type="top10" dxfId="2330" priority="2605" rank="1"/>
  </conditionalFormatting>
  <conditionalFormatting sqref="E49:I49">
    <cfRule type="top10" dxfId="2329" priority="2606" rank="1"/>
  </conditionalFormatting>
  <conditionalFormatting sqref="E51:I51">
    <cfRule type="top10" dxfId="2328" priority="2607" rank="1"/>
  </conditionalFormatting>
  <conditionalFormatting sqref="E53:I53">
    <cfRule type="top10" dxfId="2327" priority="2608" rank="1"/>
  </conditionalFormatting>
  <conditionalFormatting sqref="E55:I55">
    <cfRule type="top10" dxfId="2326" priority="2609" rank="1"/>
  </conditionalFormatting>
  <conditionalFormatting sqref="E57:I57">
    <cfRule type="top10" dxfId="2325" priority="2610" rank="1"/>
  </conditionalFormatting>
  <conditionalFormatting sqref="E59:I59">
    <cfRule type="top10" dxfId="2324" priority="2611" rank="1"/>
  </conditionalFormatting>
  <conditionalFormatting sqref="E61:I61">
    <cfRule type="top10" dxfId="2323" priority="2612" rank="1"/>
  </conditionalFormatting>
  <conditionalFormatting sqref="E63:I63">
    <cfRule type="top10" dxfId="2322" priority="2613" rank="1"/>
  </conditionalFormatting>
  <conditionalFormatting sqref="E65:I65">
    <cfRule type="top10" dxfId="2321" priority="2614" rank="1"/>
  </conditionalFormatting>
  <conditionalFormatting sqref="E67:I67">
    <cfRule type="top10" dxfId="2320" priority="2615" rank="1"/>
  </conditionalFormatting>
  <conditionalFormatting sqref="E69:I69">
    <cfRule type="top10" dxfId="2319" priority="2616" rank="1"/>
  </conditionalFormatting>
  <conditionalFormatting sqref="E71:I71">
    <cfRule type="top10" dxfId="2318" priority="2617" rank="1"/>
  </conditionalFormatting>
  <conditionalFormatting sqref="E73:I73">
    <cfRule type="top10" dxfId="2317" priority="2618" rank="1"/>
  </conditionalFormatting>
  <conditionalFormatting sqref="E75:I75">
    <cfRule type="top10" dxfId="2316" priority="2619" rank="1"/>
  </conditionalFormatting>
  <conditionalFormatting sqref="E77:I77">
    <cfRule type="top10" dxfId="2315" priority="2620" rank="1"/>
  </conditionalFormatting>
  <conditionalFormatting sqref="E79:I79">
    <cfRule type="top10" dxfId="2314" priority="2621" rank="1"/>
  </conditionalFormatting>
  <conditionalFormatting sqref="E81:I81">
    <cfRule type="top10" dxfId="2313" priority="2622" rank="1"/>
  </conditionalFormatting>
  <conditionalFormatting sqref="E83:I83">
    <cfRule type="top10" dxfId="2312" priority="2623" rank="1"/>
  </conditionalFormatting>
  <conditionalFormatting sqref="E85:I85">
    <cfRule type="top10" dxfId="2311" priority="2624" rank="1"/>
  </conditionalFormatting>
  <conditionalFormatting sqref="E87:I87">
    <cfRule type="top10" dxfId="2310" priority="2625" rank="1"/>
  </conditionalFormatting>
  <conditionalFormatting sqref="E89:I89">
    <cfRule type="top10" dxfId="2309" priority="2626" rank="1"/>
  </conditionalFormatting>
  <conditionalFormatting sqref="E91:I91">
    <cfRule type="top10" dxfId="2308" priority="2627" rank="1"/>
  </conditionalFormatting>
  <conditionalFormatting sqref="E93:I93">
    <cfRule type="top10" dxfId="2307" priority="2628" rank="1"/>
  </conditionalFormatting>
  <conditionalFormatting sqref="E95:I95">
    <cfRule type="top10" dxfId="2306" priority="2629" rank="1"/>
  </conditionalFormatting>
  <conditionalFormatting sqref="E97:I97">
    <cfRule type="top10" dxfId="2305" priority="2630" rank="1"/>
  </conditionalFormatting>
  <conditionalFormatting sqref="E99:I99">
    <cfRule type="top10" dxfId="2304" priority="2631" rank="1"/>
  </conditionalFormatting>
  <conditionalFormatting sqref="E101:I101">
    <cfRule type="top10" dxfId="2303" priority="263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883</v>
      </c>
    </row>
    <row r="3" spans="2:24" x14ac:dyDescent="0.15">
      <c r="B3" s="1" t="s">
        <v>688</v>
      </c>
    </row>
    <row r="4" spans="2:24" x14ac:dyDescent="0.15">
      <c r="B4" s="1" t="s">
        <v>689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0" t="s">
        <v>318</v>
      </c>
      <c r="F7" s="76" t="s">
        <v>319</v>
      </c>
      <c r="G7" s="76" t="s">
        <v>320</v>
      </c>
      <c r="H7" s="60" t="s">
        <v>321</v>
      </c>
      <c r="I7" s="76" t="s">
        <v>322</v>
      </c>
      <c r="J7" s="76" t="s">
        <v>687</v>
      </c>
      <c r="K7" s="76" t="s">
        <v>323</v>
      </c>
      <c r="L7" s="76" t="s">
        <v>324</v>
      </c>
      <c r="M7" s="76" t="s">
        <v>325</v>
      </c>
      <c r="N7" s="76" t="s">
        <v>326</v>
      </c>
      <c r="O7" s="55" t="s">
        <v>833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199</v>
      </c>
      <c r="F8" s="16">
        <v>154</v>
      </c>
      <c r="G8" s="16">
        <v>279</v>
      </c>
      <c r="H8" s="16">
        <v>680</v>
      </c>
      <c r="I8" s="16">
        <v>621</v>
      </c>
      <c r="J8" s="16">
        <v>4261</v>
      </c>
      <c r="K8" s="16">
        <v>1303</v>
      </c>
      <c r="L8" s="16">
        <v>1585</v>
      </c>
      <c r="M8" s="16">
        <v>2526</v>
      </c>
      <c r="N8" s="16">
        <v>708</v>
      </c>
      <c r="O8" s="16">
        <v>2123</v>
      </c>
      <c r="P8" s="16">
        <v>1483</v>
      </c>
    </row>
    <row r="9" spans="2:24" ht="15" customHeight="1" x14ac:dyDescent="0.15">
      <c r="B9" s="93"/>
      <c r="C9" s="91"/>
      <c r="D9" s="17">
        <v>100</v>
      </c>
      <c r="E9" s="18">
        <v>1.2</v>
      </c>
      <c r="F9" s="19">
        <v>1</v>
      </c>
      <c r="G9" s="19">
        <v>1.8</v>
      </c>
      <c r="H9" s="19">
        <v>4.3</v>
      </c>
      <c r="I9" s="19">
        <v>3.9</v>
      </c>
      <c r="J9" s="19">
        <v>26.8</v>
      </c>
      <c r="K9" s="19">
        <v>8.1999999999999993</v>
      </c>
      <c r="L9" s="19">
        <v>10</v>
      </c>
      <c r="M9" s="19">
        <v>15.9</v>
      </c>
      <c r="N9" s="19">
        <v>4.4000000000000004</v>
      </c>
      <c r="O9" s="19">
        <v>13.3</v>
      </c>
      <c r="P9" s="19">
        <v>9.3000000000000007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78</v>
      </c>
      <c r="F10" s="23">
        <v>81</v>
      </c>
      <c r="G10" s="23">
        <v>116</v>
      </c>
      <c r="H10" s="23">
        <v>266</v>
      </c>
      <c r="I10" s="23">
        <v>223</v>
      </c>
      <c r="J10" s="23">
        <v>1447</v>
      </c>
      <c r="K10" s="23">
        <v>391</v>
      </c>
      <c r="L10" s="23">
        <v>489</v>
      </c>
      <c r="M10" s="23">
        <v>644</v>
      </c>
      <c r="N10" s="23">
        <v>194</v>
      </c>
      <c r="O10" s="23">
        <v>524</v>
      </c>
      <c r="P10" s="23">
        <v>492</v>
      </c>
    </row>
    <row r="11" spans="2:24" ht="15" customHeight="1" x14ac:dyDescent="0.15">
      <c r="B11" s="24"/>
      <c r="C11" s="89"/>
      <c r="D11" s="25">
        <v>100</v>
      </c>
      <c r="E11" s="26">
        <v>1.6</v>
      </c>
      <c r="F11" s="27">
        <v>1.6</v>
      </c>
      <c r="G11" s="27">
        <v>2.2999999999999998</v>
      </c>
      <c r="H11" s="27">
        <v>5.4</v>
      </c>
      <c r="I11" s="27">
        <v>4.5</v>
      </c>
      <c r="J11" s="27">
        <v>29.3</v>
      </c>
      <c r="K11" s="27">
        <v>7.9</v>
      </c>
      <c r="L11" s="27">
        <v>9.9</v>
      </c>
      <c r="M11" s="27">
        <v>13</v>
      </c>
      <c r="N11" s="27">
        <v>3.9</v>
      </c>
      <c r="O11" s="27">
        <v>10.6</v>
      </c>
      <c r="P11" s="27">
        <v>9.9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118</v>
      </c>
      <c r="F12" s="16">
        <v>73</v>
      </c>
      <c r="G12" s="16">
        <v>157</v>
      </c>
      <c r="H12" s="16">
        <v>408</v>
      </c>
      <c r="I12" s="16">
        <v>390</v>
      </c>
      <c r="J12" s="16">
        <v>2785</v>
      </c>
      <c r="K12" s="16">
        <v>894</v>
      </c>
      <c r="L12" s="16">
        <v>1090</v>
      </c>
      <c r="M12" s="16">
        <v>1867</v>
      </c>
      <c r="N12" s="16">
        <v>511</v>
      </c>
      <c r="O12" s="16">
        <v>1578</v>
      </c>
      <c r="P12" s="16">
        <v>971</v>
      </c>
    </row>
    <row r="13" spans="2:24" ht="15" customHeight="1" x14ac:dyDescent="0.15">
      <c r="B13" s="28"/>
      <c r="C13" s="91"/>
      <c r="D13" s="17">
        <v>100</v>
      </c>
      <c r="E13" s="18">
        <v>1.1000000000000001</v>
      </c>
      <c r="F13" s="19">
        <v>0.7</v>
      </c>
      <c r="G13" s="19">
        <v>1.4</v>
      </c>
      <c r="H13" s="19">
        <v>3.8</v>
      </c>
      <c r="I13" s="19">
        <v>3.6</v>
      </c>
      <c r="J13" s="19">
        <v>25.7</v>
      </c>
      <c r="K13" s="19">
        <v>8.1999999999999993</v>
      </c>
      <c r="L13" s="19">
        <v>10.1</v>
      </c>
      <c r="M13" s="19">
        <v>17.2</v>
      </c>
      <c r="N13" s="19">
        <v>4.7</v>
      </c>
      <c r="O13" s="19">
        <v>14.6</v>
      </c>
      <c r="P13" s="19">
        <v>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7</v>
      </c>
      <c r="F14" s="23">
        <v>3</v>
      </c>
      <c r="G14" s="23">
        <v>12</v>
      </c>
      <c r="H14" s="23">
        <v>25</v>
      </c>
      <c r="I14" s="23">
        <v>9</v>
      </c>
      <c r="J14" s="23">
        <v>98</v>
      </c>
      <c r="K14" s="23">
        <v>27</v>
      </c>
      <c r="L14" s="23">
        <v>39</v>
      </c>
      <c r="M14" s="23">
        <v>54</v>
      </c>
      <c r="N14" s="23">
        <v>12</v>
      </c>
      <c r="O14" s="23">
        <v>27</v>
      </c>
      <c r="P14" s="23">
        <v>40</v>
      </c>
    </row>
    <row r="15" spans="2:24" ht="15" customHeight="1" x14ac:dyDescent="0.15">
      <c r="B15" s="24"/>
      <c r="C15" s="84"/>
      <c r="D15" s="25">
        <v>100</v>
      </c>
      <c r="E15" s="26">
        <v>2</v>
      </c>
      <c r="F15" s="27">
        <v>0.8</v>
      </c>
      <c r="G15" s="27">
        <v>3.4</v>
      </c>
      <c r="H15" s="27">
        <v>7.1</v>
      </c>
      <c r="I15" s="27">
        <v>2.5</v>
      </c>
      <c r="J15" s="27">
        <v>27.8</v>
      </c>
      <c r="K15" s="27">
        <v>7.6</v>
      </c>
      <c r="L15" s="27">
        <v>11</v>
      </c>
      <c r="M15" s="27">
        <v>15.3</v>
      </c>
      <c r="N15" s="27">
        <v>3.4</v>
      </c>
      <c r="O15" s="27">
        <v>7.6</v>
      </c>
      <c r="P15" s="27">
        <v>11.3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18</v>
      </c>
      <c r="F16" s="31">
        <v>18</v>
      </c>
      <c r="G16" s="31">
        <v>21</v>
      </c>
      <c r="H16" s="31">
        <v>59</v>
      </c>
      <c r="I16" s="31">
        <v>31</v>
      </c>
      <c r="J16" s="31">
        <v>186</v>
      </c>
      <c r="K16" s="31">
        <v>47</v>
      </c>
      <c r="L16" s="31">
        <v>57</v>
      </c>
      <c r="M16" s="31">
        <v>58</v>
      </c>
      <c r="N16" s="31">
        <v>26</v>
      </c>
      <c r="O16" s="31">
        <v>48</v>
      </c>
      <c r="P16" s="31">
        <v>51</v>
      </c>
    </row>
    <row r="17" spans="2:16" ht="15" customHeight="1" x14ac:dyDescent="0.15">
      <c r="B17" s="24"/>
      <c r="C17" s="84"/>
      <c r="D17" s="25">
        <v>100</v>
      </c>
      <c r="E17" s="26">
        <v>2.9</v>
      </c>
      <c r="F17" s="27">
        <v>2.9</v>
      </c>
      <c r="G17" s="27">
        <v>3.4</v>
      </c>
      <c r="H17" s="27">
        <v>9.5</v>
      </c>
      <c r="I17" s="27">
        <v>5</v>
      </c>
      <c r="J17" s="27">
        <v>30</v>
      </c>
      <c r="K17" s="27">
        <v>7.6</v>
      </c>
      <c r="L17" s="27">
        <v>9.1999999999999993</v>
      </c>
      <c r="M17" s="27">
        <v>9.4</v>
      </c>
      <c r="N17" s="27">
        <v>4.2</v>
      </c>
      <c r="O17" s="27">
        <v>7.7</v>
      </c>
      <c r="P17" s="27">
        <v>8.1999999999999993</v>
      </c>
    </row>
    <row r="18" spans="2:16" ht="15" customHeight="1" x14ac:dyDescent="0.15">
      <c r="B18" s="24"/>
      <c r="C18" s="82" t="s">
        <v>411</v>
      </c>
      <c r="D18" s="14">
        <v>922</v>
      </c>
      <c r="E18" s="15">
        <v>27</v>
      </c>
      <c r="F18" s="16">
        <v>20</v>
      </c>
      <c r="G18" s="16">
        <v>22</v>
      </c>
      <c r="H18" s="16">
        <v>48</v>
      </c>
      <c r="I18" s="16">
        <v>54</v>
      </c>
      <c r="J18" s="16">
        <v>245</v>
      </c>
      <c r="K18" s="16">
        <v>76</v>
      </c>
      <c r="L18" s="16">
        <v>104</v>
      </c>
      <c r="M18" s="16">
        <v>128</v>
      </c>
      <c r="N18" s="16">
        <v>35</v>
      </c>
      <c r="O18" s="16">
        <v>85</v>
      </c>
      <c r="P18" s="16">
        <v>78</v>
      </c>
    </row>
    <row r="19" spans="2:16" ht="15" customHeight="1" x14ac:dyDescent="0.15">
      <c r="B19" s="24"/>
      <c r="C19" s="84"/>
      <c r="D19" s="25">
        <v>100</v>
      </c>
      <c r="E19" s="26">
        <v>2.9</v>
      </c>
      <c r="F19" s="27">
        <v>2.2000000000000002</v>
      </c>
      <c r="G19" s="27">
        <v>2.4</v>
      </c>
      <c r="H19" s="27">
        <v>5.2</v>
      </c>
      <c r="I19" s="27">
        <v>5.9</v>
      </c>
      <c r="J19" s="27">
        <v>26.6</v>
      </c>
      <c r="K19" s="27">
        <v>8.1999999999999993</v>
      </c>
      <c r="L19" s="27">
        <v>11.3</v>
      </c>
      <c r="M19" s="27">
        <v>13.9</v>
      </c>
      <c r="N19" s="27">
        <v>3.8</v>
      </c>
      <c r="O19" s="27">
        <v>9.1999999999999993</v>
      </c>
      <c r="P19" s="27">
        <v>8.5</v>
      </c>
    </row>
    <row r="20" spans="2:16" ht="15" customHeight="1" x14ac:dyDescent="0.15">
      <c r="B20" s="24"/>
      <c r="C20" s="82" t="s">
        <v>412</v>
      </c>
      <c r="D20" s="14">
        <v>1616</v>
      </c>
      <c r="E20" s="15">
        <v>30</v>
      </c>
      <c r="F20" s="16">
        <v>21</v>
      </c>
      <c r="G20" s="16">
        <v>41</v>
      </c>
      <c r="H20" s="16">
        <v>81</v>
      </c>
      <c r="I20" s="16">
        <v>82</v>
      </c>
      <c r="J20" s="16">
        <v>468</v>
      </c>
      <c r="K20" s="16">
        <v>156</v>
      </c>
      <c r="L20" s="16">
        <v>153</v>
      </c>
      <c r="M20" s="16">
        <v>220</v>
      </c>
      <c r="N20" s="16">
        <v>48</v>
      </c>
      <c r="O20" s="16">
        <v>178</v>
      </c>
      <c r="P20" s="16">
        <v>138</v>
      </c>
    </row>
    <row r="21" spans="2:16" ht="15" customHeight="1" x14ac:dyDescent="0.15">
      <c r="B21" s="24"/>
      <c r="C21" s="84"/>
      <c r="D21" s="25">
        <v>100</v>
      </c>
      <c r="E21" s="26">
        <v>1.9</v>
      </c>
      <c r="F21" s="27">
        <v>1.3</v>
      </c>
      <c r="G21" s="27">
        <v>2.5</v>
      </c>
      <c r="H21" s="27">
        <v>5</v>
      </c>
      <c r="I21" s="27">
        <v>5.0999999999999996</v>
      </c>
      <c r="J21" s="27">
        <v>29</v>
      </c>
      <c r="K21" s="27">
        <v>9.6999999999999993</v>
      </c>
      <c r="L21" s="27">
        <v>9.5</v>
      </c>
      <c r="M21" s="27">
        <v>13.6</v>
      </c>
      <c r="N21" s="27">
        <v>3</v>
      </c>
      <c r="O21" s="27">
        <v>11</v>
      </c>
      <c r="P21" s="27">
        <v>8.5</v>
      </c>
    </row>
    <row r="22" spans="2:16" ht="15" customHeight="1" x14ac:dyDescent="0.15">
      <c r="B22" s="24"/>
      <c r="C22" s="82" t="s">
        <v>413</v>
      </c>
      <c r="D22" s="14">
        <v>3140</v>
      </c>
      <c r="E22" s="15">
        <v>40</v>
      </c>
      <c r="F22" s="16">
        <v>27</v>
      </c>
      <c r="G22" s="16">
        <v>59</v>
      </c>
      <c r="H22" s="16">
        <v>160</v>
      </c>
      <c r="I22" s="16">
        <v>125</v>
      </c>
      <c r="J22" s="16">
        <v>899</v>
      </c>
      <c r="K22" s="16">
        <v>255</v>
      </c>
      <c r="L22" s="16">
        <v>316</v>
      </c>
      <c r="M22" s="16">
        <v>470</v>
      </c>
      <c r="N22" s="16">
        <v>115</v>
      </c>
      <c r="O22" s="16">
        <v>392</v>
      </c>
      <c r="P22" s="16">
        <v>282</v>
      </c>
    </row>
    <row r="23" spans="2:16" ht="15" customHeight="1" x14ac:dyDescent="0.15">
      <c r="B23" s="24"/>
      <c r="C23" s="84"/>
      <c r="D23" s="25">
        <v>100</v>
      </c>
      <c r="E23" s="26">
        <v>1.3</v>
      </c>
      <c r="F23" s="27">
        <v>0.9</v>
      </c>
      <c r="G23" s="27">
        <v>1.9</v>
      </c>
      <c r="H23" s="27">
        <v>5.0999999999999996</v>
      </c>
      <c r="I23" s="27">
        <v>4</v>
      </c>
      <c r="J23" s="27">
        <v>28.6</v>
      </c>
      <c r="K23" s="27">
        <v>8.1</v>
      </c>
      <c r="L23" s="27">
        <v>10.1</v>
      </c>
      <c r="M23" s="27">
        <v>15</v>
      </c>
      <c r="N23" s="27">
        <v>3.7</v>
      </c>
      <c r="O23" s="27">
        <v>12.5</v>
      </c>
      <c r="P23" s="27">
        <v>9</v>
      </c>
    </row>
    <row r="24" spans="2:16" ht="15" customHeight="1" x14ac:dyDescent="0.15">
      <c r="B24" s="24"/>
      <c r="C24" s="82" t="s">
        <v>414</v>
      </c>
      <c r="D24" s="14">
        <v>4506</v>
      </c>
      <c r="E24" s="15">
        <v>42</v>
      </c>
      <c r="F24" s="16">
        <v>32</v>
      </c>
      <c r="G24" s="16">
        <v>57</v>
      </c>
      <c r="H24" s="16">
        <v>154</v>
      </c>
      <c r="I24" s="16">
        <v>163</v>
      </c>
      <c r="J24" s="16">
        <v>1211</v>
      </c>
      <c r="K24" s="16">
        <v>368</v>
      </c>
      <c r="L24" s="16">
        <v>452</v>
      </c>
      <c r="M24" s="16">
        <v>772</v>
      </c>
      <c r="N24" s="16">
        <v>231</v>
      </c>
      <c r="O24" s="16">
        <v>633</v>
      </c>
      <c r="P24" s="16">
        <v>391</v>
      </c>
    </row>
    <row r="25" spans="2:16" ht="15" customHeight="1" x14ac:dyDescent="0.15">
      <c r="B25" s="24"/>
      <c r="C25" s="84"/>
      <c r="D25" s="25">
        <v>100</v>
      </c>
      <c r="E25" s="26">
        <v>0.9</v>
      </c>
      <c r="F25" s="27">
        <v>0.7</v>
      </c>
      <c r="G25" s="27">
        <v>1.3</v>
      </c>
      <c r="H25" s="27">
        <v>3.4</v>
      </c>
      <c r="I25" s="27">
        <v>3.6</v>
      </c>
      <c r="J25" s="27">
        <v>26.9</v>
      </c>
      <c r="K25" s="27">
        <v>8.1999999999999993</v>
      </c>
      <c r="L25" s="27">
        <v>10</v>
      </c>
      <c r="M25" s="27">
        <v>17.100000000000001</v>
      </c>
      <c r="N25" s="27">
        <v>5.0999999999999996</v>
      </c>
      <c r="O25" s="27">
        <v>14</v>
      </c>
      <c r="P25" s="27">
        <v>8.6999999999999993</v>
      </c>
    </row>
    <row r="26" spans="2:16" ht="15" customHeight="1" x14ac:dyDescent="0.15">
      <c r="B26" s="24"/>
      <c r="C26" s="82" t="s">
        <v>415</v>
      </c>
      <c r="D26" s="14">
        <v>4438</v>
      </c>
      <c r="E26" s="15">
        <v>30</v>
      </c>
      <c r="F26" s="16">
        <v>30</v>
      </c>
      <c r="G26" s="16">
        <v>59</v>
      </c>
      <c r="H26" s="16">
        <v>138</v>
      </c>
      <c r="I26" s="16">
        <v>140</v>
      </c>
      <c r="J26" s="16">
        <v>1048</v>
      </c>
      <c r="K26" s="16">
        <v>343</v>
      </c>
      <c r="L26" s="16">
        <v>448</v>
      </c>
      <c r="M26" s="16">
        <v>781</v>
      </c>
      <c r="N26" s="16">
        <v>231</v>
      </c>
      <c r="O26" s="16">
        <v>715</v>
      </c>
      <c r="P26" s="16">
        <v>475</v>
      </c>
    </row>
    <row r="27" spans="2:16" ht="15" customHeight="1" x14ac:dyDescent="0.15">
      <c r="B27" s="28"/>
      <c r="C27" s="85"/>
      <c r="D27" s="17">
        <v>100</v>
      </c>
      <c r="E27" s="18">
        <v>0.7</v>
      </c>
      <c r="F27" s="19">
        <v>0.7</v>
      </c>
      <c r="G27" s="19">
        <v>1.3</v>
      </c>
      <c r="H27" s="19">
        <v>3.1</v>
      </c>
      <c r="I27" s="19">
        <v>3.2</v>
      </c>
      <c r="J27" s="19">
        <v>23.6</v>
      </c>
      <c r="K27" s="19">
        <v>7.7</v>
      </c>
      <c r="L27" s="19">
        <v>10.1</v>
      </c>
      <c r="M27" s="19">
        <v>17.600000000000001</v>
      </c>
      <c r="N27" s="19">
        <v>5.2</v>
      </c>
      <c r="O27" s="19">
        <v>16.100000000000001</v>
      </c>
      <c r="P27" s="19">
        <v>10.7</v>
      </c>
    </row>
    <row r="28" spans="2:16" ht="15" customHeight="1" x14ac:dyDescent="0.15">
      <c r="B28" s="20" t="s">
        <v>61</v>
      </c>
      <c r="C28" s="82" t="s">
        <v>62</v>
      </c>
      <c r="D28" s="14">
        <v>5666</v>
      </c>
      <c r="E28" s="15">
        <v>63</v>
      </c>
      <c r="F28" s="16">
        <v>54</v>
      </c>
      <c r="G28" s="16">
        <v>93</v>
      </c>
      <c r="H28" s="16">
        <v>249</v>
      </c>
      <c r="I28" s="16">
        <v>259</v>
      </c>
      <c r="J28" s="16">
        <v>1620</v>
      </c>
      <c r="K28" s="16">
        <v>504</v>
      </c>
      <c r="L28" s="16">
        <v>582</v>
      </c>
      <c r="M28" s="16">
        <v>922</v>
      </c>
      <c r="N28" s="16">
        <v>249</v>
      </c>
      <c r="O28" s="16">
        <v>720</v>
      </c>
      <c r="P28" s="16">
        <v>351</v>
      </c>
    </row>
    <row r="29" spans="2:16" ht="15" customHeight="1" x14ac:dyDescent="0.15">
      <c r="B29" s="24"/>
      <c r="C29" s="84"/>
      <c r="D29" s="25">
        <v>100</v>
      </c>
      <c r="E29" s="26">
        <v>1.1000000000000001</v>
      </c>
      <c r="F29" s="27">
        <v>1</v>
      </c>
      <c r="G29" s="27">
        <v>1.6</v>
      </c>
      <c r="H29" s="27">
        <v>4.4000000000000004</v>
      </c>
      <c r="I29" s="27">
        <v>4.5999999999999996</v>
      </c>
      <c r="J29" s="27">
        <v>28.6</v>
      </c>
      <c r="K29" s="27">
        <v>8.9</v>
      </c>
      <c r="L29" s="27">
        <v>10.3</v>
      </c>
      <c r="M29" s="27">
        <v>16.3</v>
      </c>
      <c r="N29" s="27">
        <v>4.4000000000000004</v>
      </c>
      <c r="O29" s="27">
        <v>12.7</v>
      </c>
      <c r="P29" s="27">
        <v>6.2</v>
      </c>
    </row>
    <row r="30" spans="2:16" ht="15" customHeight="1" x14ac:dyDescent="0.15">
      <c r="B30" s="24"/>
      <c r="C30" s="82" t="s">
        <v>63</v>
      </c>
      <c r="D30" s="14">
        <v>3924</v>
      </c>
      <c r="E30" s="15">
        <v>69</v>
      </c>
      <c r="F30" s="16">
        <v>44</v>
      </c>
      <c r="G30" s="16">
        <v>76</v>
      </c>
      <c r="H30" s="16">
        <v>190</v>
      </c>
      <c r="I30" s="16">
        <v>141</v>
      </c>
      <c r="J30" s="16">
        <v>1081</v>
      </c>
      <c r="K30" s="16">
        <v>309</v>
      </c>
      <c r="L30" s="16">
        <v>401</v>
      </c>
      <c r="M30" s="16">
        <v>594</v>
      </c>
      <c r="N30" s="16">
        <v>171</v>
      </c>
      <c r="O30" s="16">
        <v>519</v>
      </c>
      <c r="P30" s="16">
        <v>329</v>
      </c>
    </row>
    <row r="31" spans="2:16" ht="15" customHeight="1" x14ac:dyDescent="0.15">
      <c r="B31" s="24"/>
      <c r="C31" s="84"/>
      <c r="D31" s="25">
        <v>100</v>
      </c>
      <c r="E31" s="26">
        <v>1.8</v>
      </c>
      <c r="F31" s="27">
        <v>1.1000000000000001</v>
      </c>
      <c r="G31" s="27">
        <v>1.9</v>
      </c>
      <c r="H31" s="27">
        <v>4.8</v>
      </c>
      <c r="I31" s="27">
        <v>3.6</v>
      </c>
      <c r="J31" s="27">
        <v>27.5</v>
      </c>
      <c r="K31" s="27">
        <v>7.9</v>
      </c>
      <c r="L31" s="27">
        <v>10.199999999999999</v>
      </c>
      <c r="M31" s="27">
        <v>15.1</v>
      </c>
      <c r="N31" s="27">
        <v>4.4000000000000004</v>
      </c>
      <c r="O31" s="27">
        <v>13.2</v>
      </c>
      <c r="P31" s="27">
        <v>8.4</v>
      </c>
    </row>
    <row r="32" spans="2:16" ht="15" customHeight="1" x14ac:dyDescent="0.15">
      <c r="B32" s="24"/>
      <c r="C32" s="83" t="s">
        <v>64</v>
      </c>
      <c r="D32" s="29">
        <v>306</v>
      </c>
      <c r="E32" s="30">
        <v>3</v>
      </c>
      <c r="F32" s="31">
        <v>3</v>
      </c>
      <c r="G32" s="31">
        <v>9</v>
      </c>
      <c r="H32" s="31">
        <v>19</v>
      </c>
      <c r="I32" s="31">
        <v>17</v>
      </c>
      <c r="J32" s="31">
        <v>88</v>
      </c>
      <c r="K32" s="31">
        <v>25</v>
      </c>
      <c r="L32" s="31">
        <v>19</v>
      </c>
      <c r="M32" s="31">
        <v>49</v>
      </c>
      <c r="N32" s="31">
        <v>13</v>
      </c>
      <c r="O32" s="31">
        <v>38</v>
      </c>
      <c r="P32" s="31">
        <v>23</v>
      </c>
    </row>
    <row r="33" spans="2:16" ht="15" customHeight="1" x14ac:dyDescent="0.15">
      <c r="B33" s="24"/>
      <c r="C33" s="84"/>
      <c r="D33" s="25">
        <v>100</v>
      </c>
      <c r="E33" s="26">
        <v>1</v>
      </c>
      <c r="F33" s="27">
        <v>1</v>
      </c>
      <c r="G33" s="27">
        <v>2.9</v>
      </c>
      <c r="H33" s="27">
        <v>6.2</v>
      </c>
      <c r="I33" s="27">
        <v>5.6</v>
      </c>
      <c r="J33" s="27">
        <v>28.8</v>
      </c>
      <c r="K33" s="27">
        <v>8.1999999999999993</v>
      </c>
      <c r="L33" s="27">
        <v>6.2</v>
      </c>
      <c r="M33" s="27">
        <v>16</v>
      </c>
      <c r="N33" s="27">
        <v>4.2</v>
      </c>
      <c r="O33" s="27">
        <v>12.4</v>
      </c>
      <c r="P33" s="27">
        <v>7.5</v>
      </c>
    </row>
    <row r="34" spans="2:16" ht="15" customHeight="1" x14ac:dyDescent="0.15">
      <c r="B34" s="24"/>
      <c r="C34" s="82" t="s">
        <v>65</v>
      </c>
      <c r="D34" s="14">
        <v>3042</v>
      </c>
      <c r="E34" s="15">
        <v>21</v>
      </c>
      <c r="F34" s="16">
        <v>29</v>
      </c>
      <c r="G34" s="16">
        <v>53</v>
      </c>
      <c r="H34" s="16">
        <v>103</v>
      </c>
      <c r="I34" s="16">
        <v>96</v>
      </c>
      <c r="J34" s="16">
        <v>797</v>
      </c>
      <c r="K34" s="16">
        <v>238</v>
      </c>
      <c r="L34" s="16">
        <v>284</v>
      </c>
      <c r="M34" s="16">
        <v>529</v>
      </c>
      <c r="N34" s="16">
        <v>165</v>
      </c>
      <c r="O34" s="16">
        <v>464</v>
      </c>
      <c r="P34" s="16">
        <v>263</v>
      </c>
    </row>
    <row r="35" spans="2:16" ht="15" customHeight="1" x14ac:dyDescent="0.15">
      <c r="B35" s="24"/>
      <c r="C35" s="84"/>
      <c r="D35" s="25">
        <v>100</v>
      </c>
      <c r="E35" s="26">
        <v>0.7</v>
      </c>
      <c r="F35" s="27">
        <v>1</v>
      </c>
      <c r="G35" s="27">
        <v>1.7</v>
      </c>
      <c r="H35" s="27">
        <v>3.4</v>
      </c>
      <c r="I35" s="27">
        <v>3.2</v>
      </c>
      <c r="J35" s="27">
        <v>26.2</v>
      </c>
      <c r="K35" s="27">
        <v>7.8</v>
      </c>
      <c r="L35" s="27">
        <v>9.3000000000000007</v>
      </c>
      <c r="M35" s="27">
        <v>17.399999999999999</v>
      </c>
      <c r="N35" s="27">
        <v>5.4</v>
      </c>
      <c r="O35" s="27">
        <v>15.3</v>
      </c>
      <c r="P35" s="27">
        <v>8.6</v>
      </c>
    </row>
    <row r="36" spans="2:16" ht="15" customHeight="1" x14ac:dyDescent="0.15">
      <c r="B36" s="32"/>
      <c r="C36" s="82" t="s">
        <v>408</v>
      </c>
      <c r="D36" s="14">
        <v>2409</v>
      </c>
      <c r="E36" s="15">
        <v>32</v>
      </c>
      <c r="F36" s="16">
        <v>21</v>
      </c>
      <c r="G36" s="16">
        <v>41</v>
      </c>
      <c r="H36" s="16">
        <v>103</v>
      </c>
      <c r="I36" s="16">
        <v>92</v>
      </c>
      <c r="J36" s="16">
        <v>585</v>
      </c>
      <c r="K36" s="16">
        <v>199</v>
      </c>
      <c r="L36" s="16">
        <v>264</v>
      </c>
      <c r="M36" s="16">
        <v>387</v>
      </c>
      <c r="N36" s="16">
        <v>98</v>
      </c>
      <c r="O36" s="16">
        <v>326</v>
      </c>
      <c r="P36" s="16">
        <v>261</v>
      </c>
    </row>
    <row r="37" spans="2:16" ht="15" customHeight="1" x14ac:dyDescent="0.15">
      <c r="B37" s="33"/>
      <c r="C37" s="82"/>
      <c r="D37" s="34">
        <v>100</v>
      </c>
      <c r="E37" s="35">
        <v>1.3</v>
      </c>
      <c r="F37" s="36">
        <v>0.9</v>
      </c>
      <c r="G37" s="36">
        <v>1.7</v>
      </c>
      <c r="H37" s="36">
        <v>4.3</v>
      </c>
      <c r="I37" s="36">
        <v>3.8</v>
      </c>
      <c r="J37" s="36">
        <v>24.3</v>
      </c>
      <c r="K37" s="36">
        <v>8.3000000000000007</v>
      </c>
      <c r="L37" s="36">
        <v>11</v>
      </c>
      <c r="M37" s="36">
        <v>16.100000000000001</v>
      </c>
      <c r="N37" s="36">
        <v>4.0999999999999996</v>
      </c>
      <c r="O37" s="36">
        <v>13.5</v>
      </c>
      <c r="P37" s="36">
        <v>10.8</v>
      </c>
    </row>
    <row r="38" spans="2:16" ht="15" customHeight="1" x14ac:dyDescent="0.15">
      <c r="B38" s="20" t="s">
        <v>66</v>
      </c>
      <c r="C38" s="88" t="s">
        <v>67</v>
      </c>
      <c r="D38" s="21">
        <v>1258</v>
      </c>
      <c r="E38" s="22">
        <v>9</v>
      </c>
      <c r="F38" s="23">
        <v>5</v>
      </c>
      <c r="G38" s="23">
        <v>12</v>
      </c>
      <c r="H38" s="23">
        <v>35</v>
      </c>
      <c r="I38" s="23">
        <v>35</v>
      </c>
      <c r="J38" s="23">
        <v>317</v>
      </c>
      <c r="K38" s="23">
        <v>95</v>
      </c>
      <c r="L38" s="23">
        <v>110</v>
      </c>
      <c r="M38" s="23">
        <v>251</v>
      </c>
      <c r="N38" s="23">
        <v>79</v>
      </c>
      <c r="O38" s="23">
        <v>244</v>
      </c>
      <c r="P38" s="23">
        <v>66</v>
      </c>
    </row>
    <row r="39" spans="2:16" ht="15" customHeight="1" x14ac:dyDescent="0.15">
      <c r="B39" s="24"/>
      <c r="C39" s="89"/>
      <c r="D39" s="25">
        <v>100</v>
      </c>
      <c r="E39" s="26">
        <v>0.7</v>
      </c>
      <c r="F39" s="27">
        <v>0.4</v>
      </c>
      <c r="G39" s="27">
        <v>1</v>
      </c>
      <c r="H39" s="27">
        <v>2.8</v>
      </c>
      <c r="I39" s="27">
        <v>2.8</v>
      </c>
      <c r="J39" s="27">
        <v>25.2</v>
      </c>
      <c r="K39" s="27">
        <v>7.6</v>
      </c>
      <c r="L39" s="27">
        <v>8.6999999999999993</v>
      </c>
      <c r="M39" s="27">
        <v>20</v>
      </c>
      <c r="N39" s="27">
        <v>6.3</v>
      </c>
      <c r="O39" s="27">
        <v>19.399999999999999</v>
      </c>
      <c r="P39" s="27">
        <v>5.2</v>
      </c>
    </row>
    <row r="40" spans="2:16" ht="15" customHeight="1" x14ac:dyDescent="0.15">
      <c r="B40" s="24"/>
      <c r="C40" s="90" t="s">
        <v>68</v>
      </c>
      <c r="D40" s="14">
        <v>1359</v>
      </c>
      <c r="E40" s="15">
        <v>22</v>
      </c>
      <c r="F40" s="16">
        <v>14</v>
      </c>
      <c r="G40" s="16">
        <v>32</v>
      </c>
      <c r="H40" s="16">
        <v>63</v>
      </c>
      <c r="I40" s="16">
        <v>67</v>
      </c>
      <c r="J40" s="16">
        <v>370</v>
      </c>
      <c r="K40" s="16">
        <v>137</v>
      </c>
      <c r="L40" s="16">
        <v>136</v>
      </c>
      <c r="M40" s="16">
        <v>191</v>
      </c>
      <c r="N40" s="16">
        <v>64</v>
      </c>
      <c r="O40" s="16">
        <v>169</v>
      </c>
      <c r="P40" s="16">
        <v>94</v>
      </c>
    </row>
    <row r="41" spans="2:16" ht="15" customHeight="1" x14ac:dyDescent="0.15">
      <c r="B41" s="24"/>
      <c r="C41" s="89"/>
      <c r="D41" s="25">
        <v>100</v>
      </c>
      <c r="E41" s="26">
        <v>1.6</v>
      </c>
      <c r="F41" s="27">
        <v>1</v>
      </c>
      <c r="G41" s="27">
        <v>2.4</v>
      </c>
      <c r="H41" s="27">
        <v>4.5999999999999996</v>
      </c>
      <c r="I41" s="27">
        <v>4.9000000000000004</v>
      </c>
      <c r="J41" s="27">
        <v>27.2</v>
      </c>
      <c r="K41" s="27">
        <v>10.1</v>
      </c>
      <c r="L41" s="27">
        <v>10</v>
      </c>
      <c r="M41" s="27">
        <v>14.1</v>
      </c>
      <c r="N41" s="27">
        <v>4.7</v>
      </c>
      <c r="O41" s="27">
        <v>12.4</v>
      </c>
      <c r="P41" s="27">
        <v>6.9</v>
      </c>
    </row>
    <row r="42" spans="2:16" ht="15" customHeight="1" x14ac:dyDescent="0.15">
      <c r="B42" s="24"/>
      <c r="C42" s="86" t="s">
        <v>69</v>
      </c>
      <c r="D42" s="14">
        <v>12636</v>
      </c>
      <c r="E42" s="15">
        <v>163</v>
      </c>
      <c r="F42" s="16">
        <v>129</v>
      </c>
      <c r="G42" s="16">
        <v>220</v>
      </c>
      <c r="H42" s="16">
        <v>569</v>
      </c>
      <c r="I42" s="16">
        <v>500</v>
      </c>
      <c r="J42" s="16">
        <v>3469</v>
      </c>
      <c r="K42" s="16">
        <v>1038</v>
      </c>
      <c r="L42" s="16">
        <v>1295</v>
      </c>
      <c r="M42" s="16">
        <v>2025</v>
      </c>
      <c r="N42" s="16">
        <v>551</v>
      </c>
      <c r="O42" s="16">
        <v>1631</v>
      </c>
      <c r="P42" s="16">
        <v>1046</v>
      </c>
    </row>
    <row r="43" spans="2:16" ht="15" customHeight="1" x14ac:dyDescent="0.15">
      <c r="B43" s="28"/>
      <c r="C43" s="91"/>
      <c r="D43" s="17">
        <v>100</v>
      </c>
      <c r="E43" s="18">
        <v>1.3</v>
      </c>
      <c r="F43" s="19">
        <v>1</v>
      </c>
      <c r="G43" s="19">
        <v>1.7</v>
      </c>
      <c r="H43" s="19">
        <v>4.5</v>
      </c>
      <c r="I43" s="19">
        <v>4</v>
      </c>
      <c r="J43" s="19">
        <v>27.5</v>
      </c>
      <c r="K43" s="19">
        <v>8.1999999999999993</v>
      </c>
      <c r="L43" s="19">
        <v>10.199999999999999</v>
      </c>
      <c r="M43" s="19">
        <v>16</v>
      </c>
      <c r="N43" s="19">
        <v>4.4000000000000004</v>
      </c>
      <c r="O43" s="19">
        <v>12.9</v>
      </c>
      <c r="P43" s="19">
        <v>8.3000000000000007</v>
      </c>
    </row>
    <row r="44" spans="2:16" ht="15" customHeight="1" x14ac:dyDescent="0.15">
      <c r="B44" s="20" t="s">
        <v>70</v>
      </c>
      <c r="C44" s="88" t="s">
        <v>467</v>
      </c>
      <c r="D44" s="21">
        <v>567</v>
      </c>
      <c r="E44" s="22">
        <v>0</v>
      </c>
      <c r="F44" s="23">
        <v>1</v>
      </c>
      <c r="G44" s="23">
        <v>0</v>
      </c>
      <c r="H44" s="23">
        <v>5</v>
      </c>
      <c r="I44" s="23">
        <v>8</v>
      </c>
      <c r="J44" s="23">
        <v>84</v>
      </c>
      <c r="K44" s="23">
        <v>23</v>
      </c>
      <c r="L44" s="23">
        <v>41</v>
      </c>
      <c r="M44" s="23">
        <v>91</v>
      </c>
      <c r="N44" s="23">
        <v>46</v>
      </c>
      <c r="O44" s="23">
        <v>242</v>
      </c>
      <c r="P44" s="23">
        <v>26</v>
      </c>
    </row>
    <row r="45" spans="2:16" ht="15" customHeight="1" x14ac:dyDescent="0.15">
      <c r="B45" s="24"/>
      <c r="C45" s="89"/>
      <c r="D45" s="25">
        <v>100</v>
      </c>
      <c r="E45" s="26">
        <v>0</v>
      </c>
      <c r="F45" s="27">
        <v>0.2</v>
      </c>
      <c r="G45" s="27">
        <v>0</v>
      </c>
      <c r="H45" s="27">
        <v>0.9</v>
      </c>
      <c r="I45" s="27">
        <v>1.4</v>
      </c>
      <c r="J45" s="27">
        <v>14.8</v>
      </c>
      <c r="K45" s="27">
        <v>4.0999999999999996</v>
      </c>
      <c r="L45" s="27">
        <v>7.2</v>
      </c>
      <c r="M45" s="27">
        <v>16</v>
      </c>
      <c r="N45" s="27">
        <v>8.1</v>
      </c>
      <c r="O45" s="27">
        <v>42.7</v>
      </c>
      <c r="P45" s="27">
        <v>4.5999999999999996</v>
      </c>
    </row>
    <row r="46" spans="2:16" ht="15" customHeight="1" x14ac:dyDescent="0.15">
      <c r="B46" s="24"/>
      <c r="C46" s="86" t="s">
        <v>480</v>
      </c>
      <c r="D46" s="14">
        <v>8280</v>
      </c>
      <c r="E46" s="15">
        <v>21</v>
      </c>
      <c r="F46" s="16">
        <v>18</v>
      </c>
      <c r="G46" s="16">
        <v>53</v>
      </c>
      <c r="H46" s="16">
        <v>172</v>
      </c>
      <c r="I46" s="16">
        <v>210</v>
      </c>
      <c r="J46" s="16">
        <v>2116</v>
      </c>
      <c r="K46" s="16">
        <v>735</v>
      </c>
      <c r="L46" s="16">
        <v>1013</v>
      </c>
      <c r="M46" s="16">
        <v>1689</v>
      </c>
      <c r="N46" s="16">
        <v>463</v>
      </c>
      <c r="O46" s="16">
        <v>1334</v>
      </c>
      <c r="P46" s="16">
        <v>456</v>
      </c>
    </row>
    <row r="47" spans="2:16" ht="15" customHeight="1" x14ac:dyDescent="0.15">
      <c r="B47" s="24"/>
      <c r="C47" s="89"/>
      <c r="D47" s="25">
        <v>100</v>
      </c>
      <c r="E47" s="26">
        <v>0.3</v>
      </c>
      <c r="F47" s="27">
        <v>0.2</v>
      </c>
      <c r="G47" s="27">
        <v>0.6</v>
      </c>
      <c r="H47" s="27">
        <v>2.1</v>
      </c>
      <c r="I47" s="27">
        <v>2.5</v>
      </c>
      <c r="J47" s="27">
        <v>25.6</v>
      </c>
      <c r="K47" s="27">
        <v>8.9</v>
      </c>
      <c r="L47" s="27">
        <v>12.2</v>
      </c>
      <c r="M47" s="27">
        <v>20.399999999999999</v>
      </c>
      <c r="N47" s="27">
        <v>5.6</v>
      </c>
      <c r="O47" s="27">
        <v>16.100000000000001</v>
      </c>
      <c r="P47" s="27">
        <v>5.5</v>
      </c>
    </row>
    <row r="48" spans="2:16" ht="15" customHeight="1" x14ac:dyDescent="0.15">
      <c r="B48" s="24"/>
      <c r="C48" s="86" t="s">
        <v>484</v>
      </c>
      <c r="D48" s="14">
        <v>4863</v>
      </c>
      <c r="E48" s="15">
        <v>68</v>
      </c>
      <c r="F48" s="16">
        <v>57</v>
      </c>
      <c r="G48" s="16">
        <v>121</v>
      </c>
      <c r="H48" s="16">
        <v>352</v>
      </c>
      <c r="I48" s="16">
        <v>307</v>
      </c>
      <c r="J48" s="16">
        <v>1572</v>
      </c>
      <c r="K48" s="16">
        <v>446</v>
      </c>
      <c r="L48" s="16">
        <v>423</v>
      </c>
      <c r="M48" s="16">
        <v>619</v>
      </c>
      <c r="N48" s="16">
        <v>156</v>
      </c>
      <c r="O48" s="16">
        <v>401</v>
      </c>
      <c r="P48" s="16">
        <v>341</v>
      </c>
    </row>
    <row r="49" spans="2:16" ht="15" customHeight="1" x14ac:dyDescent="0.15">
      <c r="B49" s="24"/>
      <c r="C49" s="89"/>
      <c r="D49" s="25">
        <v>100</v>
      </c>
      <c r="E49" s="26">
        <v>1.4</v>
      </c>
      <c r="F49" s="27">
        <v>1.2</v>
      </c>
      <c r="G49" s="27">
        <v>2.5</v>
      </c>
      <c r="H49" s="27">
        <v>7.2</v>
      </c>
      <c r="I49" s="27">
        <v>6.3</v>
      </c>
      <c r="J49" s="27">
        <v>32.299999999999997</v>
      </c>
      <c r="K49" s="27">
        <v>9.1999999999999993</v>
      </c>
      <c r="L49" s="27">
        <v>8.6999999999999993</v>
      </c>
      <c r="M49" s="27">
        <v>12.7</v>
      </c>
      <c r="N49" s="27">
        <v>3.2</v>
      </c>
      <c r="O49" s="27">
        <v>8.1999999999999993</v>
      </c>
      <c r="P49" s="27">
        <v>7</v>
      </c>
    </row>
    <row r="50" spans="2:16" ht="15" customHeight="1" x14ac:dyDescent="0.15">
      <c r="B50" s="24"/>
      <c r="C50" s="86" t="s">
        <v>461</v>
      </c>
      <c r="D50" s="14">
        <v>1583</v>
      </c>
      <c r="E50" s="15">
        <v>109</v>
      </c>
      <c r="F50" s="16">
        <v>76</v>
      </c>
      <c r="G50" s="16">
        <v>101</v>
      </c>
      <c r="H50" s="16">
        <v>145</v>
      </c>
      <c r="I50" s="16">
        <v>91</v>
      </c>
      <c r="J50" s="16">
        <v>459</v>
      </c>
      <c r="K50" s="16">
        <v>86</v>
      </c>
      <c r="L50" s="16">
        <v>98</v>
      </c>
      <c r="M50" s="16">
        <v>105</v>
      </c>
      <c r="N50" s="16">
        <v>40</v>
      </c>
      <c r="O50" s="16">
        <v>122</v>
      </c>
      <c r="P50" s="16">
        <v>151</v>
      </c>
    </row>
    <row r="51" spans="2:16" ht="15" customHeight="1" x14ac:dyDescent="0.15">
      <c r="B51" s="28"/>
      <c r="C51" s="91"/>
      <c r="D51" s="17">
        <v>100</v>
      </c>
      <c r="E51" s="18">
        <v>6.9</v>
      </c>
      <c r="F51" s="19">
        <v>4.8</v>
      </c>
      <c r="G51" s="19">
        <v>6.4</v>
      </c>
      <c r="H51" s="19">
        <v>9.1999999999999993</v>
      </c>
      <c r="I51" s="19">
        <v>5.7</v>
      </c>
      <c r="J51" s="19">
        <v>29</v>
      </c>
      <c r="K51" s="19">
        <v>5.4</v>
      </c>
      <c r="L51" s="19">
        <v>6.2</v>
      </c>
      <c r="M51" s="19">
        <v>6.6</v>
      </c>
      <c r="N51" s="19">
        <v>2.5</v>
      </c>
      <c r="O51" s="19">
        <v>7.7</v>
      </c>
      <c r="P51" s="19">
        <v>9.5</v>
      </c>
    </row>
    <row r="52" spans="2:16" ht="15" customHeight="1" x14ac:dyDescent="0.15">
      <c r="B52" s="20" t="s">
        <v>75</v>
      </c>
      <c r="C52" s="87" t="s">
        <v>76</v>
      </c>
      <c r="D52" s="21">
        <v>2981</v>
      </c>
      <c r="E52" s="22">
        <v>37</v>
      </c>
      <c r="F52" s="23">
        <v>24</v>
      </c>
      <c r="G52" s="23">
        <v>44</v>
      </c>
      <c r="H52" s="23">
        <v>114</v>
      </c>
      <c r="I52" s="23">
        <v>94</v>
      </c>
      <c r="J52" s="23">
        <v>739</v>
      </c>
      <c r="K52" s="23">
        <v>243</v>
      </c>
      <c r="L52" s="23">
        <v>314</v>
      </c>
      <c r="M52" s="23">
        <v>487</v>
      </c>
      <c r="N52" s="23">
        <v>140</v>
      </c>
      <c r="O52" s="23">
        <v>410</v>
      </c>
      <c r="P52" s="23">
        <v>335</v>
      </c>
    </row>
    <row r="53" spans="2:16" ht="15" customHeight="1" x14ac:dyDescent="0.15">
      <c r="B53" s="24"/>
      <c r="C53" s="84"/>
      <c r="D53" s="25">
        <v>100</v>
      </c>
      <c r="E53" s="26">
        <v>1.2</v>
      </c>
      <c r="F53" s="27">
        <v>0.8</v>
      </c>
      <c r="G53" s="27">
        <v>1.5</v>
      </c>
      <c r="H53" s="27">
        <v>3.8</v>
      </c>
      <c r="I53" s="27">
        <v>3.2</v>
      </c>
      <c r="J53" s="27">
        <v>24.8</v>
      </c>
      <c r="K53" s="27">
        <v>8.1999999999999993</v>
      </c>
      <c r="L53" s="27">
        <v>10.5</v>
      </c>
      <c r="M53" s="27">
        <v>16.3</v>
      </c>
      <c r="N53" s="27">
        <v>4.7</v>
      </c>
      <c r="O53" s="27">
        <v>13.8</v>
      </c>
      <c r="P53" s="27">
        <v>11.2</v>
      </c>
    </row>
    <row r="54" spans="2:16" ht="15" customHeight="1" x14ac:dyDescent="0.15">
      <c r="B54" s="24"/>
      <c r="C54" s="83" t="s">
        <v>77</v>
      </c>
      <c r="D54" s="29">
        <v>1946</v>
      </c>
      <c r="E54" s="30">
        <v>10</v>
      </c>
      <c r="F54" s="31">
        <v>15</v>
      </c>
      <c r="G54" s="31">
        <v>23</v>
      </c>
      <c r="H54" s="31">
        <v>90</v>
      </c>
      <c r="I54" s="31">
        <v>80</v>
      </c>
      <c r="J54" s="31">
        <v>568</v>
      </c>
      <c r="K54" s="31">
        <v>163</v>
      </c>
      <c r="L54" s="31">
        <v>182</v>
      </c>
      <c r="M54" s="31">
        <v>347</v>
      </c>
      <c r="N54" s="31">
        <v>81</v>
      </c>
      <c r="O54" s="31">
        <v>267</v>
      </c>
      <c r="P54" s="31">
        <v>120</v>
      </c>
    </row>
    <row r="55" spans="2:16" ht="15" customHeight="1" x14ac:dyDescent="0.15">
      <c r="B55" s="24"/>
      <c r="C55" s="84"/>
      <c r="D55" s="25">
        <v>100</v>
      </c>
      <c r="E55" s="26">
        <v>0.5</v>
      </c>
      <c r="F55" s="27">
        <v>0.8</v>
      </c>
      <c r="G55" s="27">
        <v>1.2</v>
      </c>
      <c r="H55" s="27">
        <v>4.5999999999999996</v>
      </c>
      <c r="I55" s="27">
        <v>4.0999999999999996</v>
      </c>
      <c r="J55" s="27">
        <v>29.2</v>
      </c>
      <c r="K55" s="27">
        <v>8.4</v>
      </c>
      <c r="L55" s="27">
        <v>9.4</v>
      </c>
      <c r="M55" s="27">
        <v>17.8</v>
      </c>
      <c r="N55" s="27">
        <v>4.2</v>
      </c>
      <c r="O55" s="27">
        <v>13.7</v>
      </c>
      <c r="P55" s="27">
        <v>6.2</v>
      </c>
    </row>
    <row r="56" spans="2:16" ht="15" customHeight="1" x14ac:dyDescent="0.15">
      <c r="B56" s="24"/>
      <c r="C56" s="82" t="s">
        <v>78</v>
      </c>
      <c r="D56" s="14">
        <v>854</v>
      </c>
      <c r="E56" s="15">
        <v>18</v>
      </c>
      <c r="F56" s="16">
        <v>14</v>
      </c>
      <c r="G56" s="16">
        <v>18</v>
      </c>
      <c r="H56" s="16">
        <v>36</v>
      </c>
      <c r="I56" s="16">
        <v>38</v>
      </c>
      <c r="J56" s="16">
        <v>239</v>
      </c>
      <c r="K56" s="16">
        <v>53</v>
      </c>
      <c r="L56" s="16">
        <v>76</v>
      </c>
      <c r="M56" s="16">
        <v>134</v>
      </c>
      <c r="N56" s="16">
        <v>29</v>
      </c>
      <c r="O56" s="16">
        <v>120</v>
      </c>
      <c r="P56" s="16">
        <v>79</v>
      </c>
    </row>
    <row r="57" spans="2:16" ht="15" customHeight="1" x14ac:dyDescent="0.15">
      <c r="B57" s="24"/>
      <c r="C57" s="84"/>
      <c r="D57" s="25">
        <v>100</v>
      </c>
      <c r="E57" s="26">
        <v>2.1</v>
      </c>
      <c r="F57" s="27">
        <v>1.6</v>
      </c>
      <c r="G57" s="27">
        <v>2.1</v>
      </c>
      <c r="H57" s="27">
        <v>4.2</v>
      </c>
      <c r="I57" s="27">
        <v>4.4000000000000004</v>
      </c>
      <c r="J57" s="27">
        <v>28</v>
      </c>
      <c r="K57" s="27">
        <v>6.2</v>
      </c>
      <c r="L57" s="27">
        <v>8.9</v>
      </c>
      <c r="M57" s="27">
        <v>15.7</v>
      </c>
      <c r="N57" s="27">
        <v>3.4</v>
      </c>
      <c r="O57" s="27">
        <v>14.1</v>
      </c>
      <c r="P57" s="27">
        <v>9.3000000000000007</v>
      </c>
    </row>
    <row r="58" spans="2:16" ht="15" customHeight="1" x14ac:dyDescent="0.15">
      <c r="B58" s="24"/>
      <c r="C58" s="82" t="s">
        <v>79</v>
      </c>
      <c r="D58" s="14">
        <v>1311</v>
      </c>
      <c r="E58" s="15">
        <v>12</v>
      </c>
      <c r="F58" s="16">
        <v>11</v>
      </c>
      <c r="G58" s="16">
        <v>27</v>
      </c>
      <c r="H58" s="16">
        <v>55</v>
      </c>
      <c r="I58" s="16">
        <v>50</v>
      </c>
      <c r="J58" s="16">
        <v>342</v>
      </c>
      <c r="K58" s="16">
        <v>104</v>
      </c>
      <c r="L58" s="16">
        <v>134</v>
      </c>
      <c r="M58" s="16">
        <v>216</v>
      </c>
      <c r="N58" s="16">
        <v>61</v>
      </c>
      <c r="O58" s="16">
        <v>172</v>
      </c>
      <c r="P58" s="16">
        <v>127</v>
      </c>
    </row>
    <row r="59" spans="2:16" ht="15" customHeight="1" x14ac:dyDescent="0.15">
      <c r="B59" s="24"/>
      <c r="C59" s="84"/>
      <c r="D59" s="25">
        <v>100</v>
      </c>
      <c r="E59" s="26">
        <v>0.9</v>
      </c>
      <c r="F59" s="27">
        <v>0.8</v>
      </c>
      <c r="G59" s="27">
        <v>2.1</v>
      </c>
      <c r="H59" s="27">
        <v>4.2</v>
      </c>
      <c r="I59" s="27">
        <v>3.8</v>
      </c>
      <c r="J59" s="27">
        <v>26.1</v>
      </c>
      <c r="K59" s="27">
        <v>7.9</v>
      </c>
      <c r="L59" s="27">
        <v>10.199999999999999</v>
      </c>
      <c r="M59" s="27">
        <v>16.5</v>
      </c>
      <c r="N59" s="27">
        <v>4.7</v>
      </c>
      <c r="O59" s="27">
        <v>13.1</v>
      </c>
      <c r="P59" s="27">
        <v>9.6999999999999993</v>
      </c>
    </row>
    <row r="60" spans="2:16" ht="15" customHeight="1" x14ac:dyDescent="0.15">
      <c r="B60" s="24"/>
      <c r="C60" s="82" t="s">
        <v>80</v>
      </c>
      <c r="D60" s="14">
        <v>1783</v>
      </c>
      <c r="E60" s="15">
        <v>37</v>
      </c>
      <c r="F60" s="16">
        <v>13</v>
      </c>
      <c r="G60" s="16">
        <v>41</v>
      </c>
      <c r="H60" s="16">
        <v>86</v>
      </c>
      <c r="I60" s="16">
        <v>86</v>
      </c>
      <c r="J60" s="16">
        <v>476</v>
      </c>
      <c r="K60" s="16">
        <v>140</v>
      </c>
      <c r="L60" s="16">
        <v>161</v>
      </c>
      <c r="M60" s="16">
        <v>264</v>
      </c>
      <c r="N60" s="16">
        <v>79</v>
      </c>
      <c r="O60" s="16">
        <v>196</v>
      </c>
      <c r="P60" s="16">
        <v>204</v>
      </c>
    </row>
    <row r="61" spans="2:16" ht="15" customHeight="1" x14ac:dyDescent="0.15">
      <c r="B61" s="24"/>
      <c r="C61" s="84"/>
      <c r="D61" s="25">
        <v>100</v>
      </c>
      <c r="E61" s="26">
        <v>2.1</v>
      </c>
      <c r="F61" s="27">
        <v>0.7</v>
      </c>
      <c r="G61" s="27">
        <v>2.2999999999999998</v>
      </c>
      <c r="H61" s="27">
        <v>4.8</v>
      </c>
      <c r="I61" s="27">
        <v>4.8</v>
      </c>
      <c r="J61" s="27">
        <v>26.7</v>
      </c>
      <c r="K61" s="27">
        <v>7.9</v>
      </c>
      <c r="L61" s="27">
        <v>9</v>
      </c>
      <c r="M61" s="27">
        <v>14.8</v>
      </c>
      <c r="N61" s="27">
        <v>4.4000000000000004</v>
      </c>
      <c r="O61" s="27">
        <v>11</v>
      </c>
      <c r="P61" s="27">
        <v>11.4</v>
      </c>
    </row>
    <row r="62" spans="2:16" ht="15" customHeight="1" x14ac:dyDescent="0.15">
      <c r="B62" s="24"/>
      <c r="C62" s="82" t="s">
        <v>81</v>
      </c>
      <c r="D62" s="14">
        <v>1234</v>
      </c>
      <c r="E62" s="15">
        <v>13</v>
      </c>
      <c r="F62" s="16">
        <v>14</v>
      </c>
      <c r="G62" s="16">
        <v>12</v>
      </c>
      <c r="H62" s="16">
        <v>40</v>
      </c>
      <c r="I62" s="16">
        <v>45</v>
      </c>
      <c r="J62" s="16">
        <v>348</v>
      </c>
      <c r="K62" s="16">
        <v>105</v>
      </c>
      <c r="L62" s="16">
        <v>129</v>
      </c>
      <c r="M62" s="16">
        <v>214</v>
      </c>
      <c r="N62" s="16">
        <v>62</v>
      </c>
      <c r="O62" s="16">
        <v>166</v>
      </c>
      <c r="P62" s="16">
        <v>86</v>
      </c>
    </row>
    <row r="63" spans="2:16" ht="15" customHeight="1" x14ac:dyDescent="0.15">
      <c r="B63" s="24"/>
      <c r="C63" s="84"/>
      <c r="D63" s="25">
        <v>100</v>
      </c>
      <c r="E63" s="26">
        <v>1.1000000000000001</v>
      </c>
      <c r="F63" s="27">
        <v>1.1000000000000001</v>
      </c>
      <c r="G63" s="27">
        <v>1</v>
      </c>
      <c r="H63" s="27">
        <v>3.2</v>
      </c>
      <c r="I63" s="27">
        <v>3.6</v>
      </c>
      <c r="J63" s="27">
        <v>28.2</v>
      </c>
      <c r="K63" s="27">
        <v>8.5</v>
      </c>
      <c r="L63" s="27">
        <v>10.5</v>
      </c>
      <c r="M63" s="27">
        <v>17.3</v>
      </c>
      <c r="N63" s="27">
        <v>5</v>
      </c>
      <c r="O63" s="27">
        <v>13.5</v>
      </c>
      <c r="P63" s="27">
        <v>7</v>
      </c>
    </row>
    <row r="64" spans="2:16" ht="15" customHeight="1" x14ac:dyDescent="0.15">
      <c r="B64" s="24"/>
      <c r="C64" s="82" t="s">
        <v>82</v>
      </c>
      <c r="D64" s="14">
        <v>2253</v>
      </c>
      <c r="E64" s="15">
        <v>29</v>
      </c>
      <c r="F64" s="16">
        <v>19</v>
      </c>
      <c r="G64" s="16">
        <v>51</v>
      </c>
      <c r="H64" s="16">
        <v>101</v>
      </c>
      <c r="I64" s="16">
        <v>102</v>
      </c>
      <c r="J64" s="16">
        <v>639</v>
      </c>
      <c r="K64" s="16">
        <v>177</v>
      </c>
      <c r="L64" s="16">
        <v>252</v>
      </c>
      <c r="M64" s="16">
        <v>311</v>
      </c>
      <c r="N64" s="16">
        <v>105</v>
      </c>
      <c r="O64" s="16">
        <v>282</v>
      </c>
      <c r="P64" s="16">
        <v>185</v>
      </c>
    </row>
    <row r="65" spans="2:16" ht="15" customHeight="1" x14ac:dyDescent="0.15">
      <c r="B65" s="24"/>
      <c r="C65" s="84"/>
      <c r="D65" s="25">
        <v>100</v>
      </c>
      <c r="E65" s="26">
        <v>1.3</v>
      </c>
      <c r="F65" s="27">
        <v>0.8</v>
      </c>
      <c r="G65" s="27">
        <v>2.2999999999999998</v>
      </c>
      <c r="H65" s="27">
        <v>4.5</v>
      </c>
      <c r="I65" s="27">
        <v>4.5</v>
      </c>
      <c r="J65" s="27">
        <v>28.4</v>
      </c>
      <c r="K65" s="27">
        <v>7.9</v>
      </c>
      <c r="L65" s="27">
        <v>11.2</v>
      </c>
      <c r="M65" s="27">
        <v>13.8</v>
      </c>
      <c r="N65" s="27">
        <v>4.7</v>
      </c>
      <c r="O65" s="27">
        <v>12.5</v>
      </c>
      <c r="P65" s="27">
        <v>8.1999999999999993</v>
      </c>
    </row>
    <row r="66" spans="2:16" ht="15" customHeight="1" x14ac:dyDescent="0.15">
      <c r="B66" s="24"/>
      <c r="C66" s="82" t="s">
        <v>83</v>
      </c>
      <c r="D66" s="14">
        <v>1209</v>
      </c>
      <c r="E66" s="15">
        <v>15</v>
      </c>
      <c r="F66" s="16">
        <v>14</v>
      </c>
      <c r="G66" s="16">
        <v>26</v>
      </c>
      <c r="H66" s="16">
        <v>50</v>
      </c>
      <c r="I66" s="16">
        <v>54</v>
      </c>
      <c r="J66" s="16">
        <v>305</v>
      </c>
      <c r="K66" s="16">
        <v>137</v>
      </c>
      <c r="L66" s="16">
        <v>79</v>
      </c>
      <c r="M66" s="16">
        <v>173</v>
      </c>
      <c r="N66" s="16">
        <v>58</v>
      </c>
      <c r="O66" s="16">
        <v>154</v>
      </c>
      <c r="P66" s="16">
        <v>144</v>
      </c>
    </row>
    <row r="67" spans="2:16" ht="15" customHeight="1" x14ac:dyDescent="0.15">
      <c r="B67" s="24"/>
      <c r="C67" s="84"/>
      <c r="D67" s="25">
        <v>100</v>
      </c>
      <c r="E67" s="26">
        <v>1.2</v>
      </c>
      <c r="F67" s="27">
        <v>1.2</v>
      </c>
      <c r="G67" s="27">
        <v>2.2000000000000002</v>
      </c>
      <c r="H67" s="27">
        <v>4.0999999999999996</v>
      </c>
      <c r="I67" s="27">
        <v>4.5</v>
      </c>
      <c r="J67" s="27">
        <v>25.2</v>
      </c>
      <c r="K67" s="27">
        <v>11.3</v>
      </c>
      <c r="L67" s="27">
        <v>6.5</v>
      </c>
      <c r="M67" s="27">
        <v>14.3</v>
      </c>
      <c r="N67" s="27">
        <v>4.8</v>
      </c>
      <c r="O67" s="27">
        <v>12.7</v>
      </c>
      <c r="P67" s="27">
        <v>11.9</v>
      </c>
    </row>
    <row r="68" spans="2:16" ht="15" customHeight="1" x14ac:dyDescent="0.15">
      <c r="B68" s="24"/>
      <c r="C68" s="82" t="s">
        <v>84</v>
      </c>
      <c r="D68" s="14">
        <v>2351</v>
      </c>
      <c r="E68" s="15">
        <v>28</v>
      </c>
      <c r="F68" s="16">
        <v>30</v>
      </c>
      <c r="G68" s="16">
        <v>37</v>
      </c>
      <c r="H68" s="16">
        <v>108</v>
      </c>
      <c r="I68" s="16">
        <v>72</v>
      </c>
      <c r="J68" s="16">
        <v>605</v>
      </c>
      <c r="K68" s="16">
        <v>181</v>
      </c>
      <c r="L68" s="16">
        <v>258</v>
      </c>
      <c r="M68" s="16">
        <v>380</v>
      </c>
      <c r="N68" s="16">
        <v>93</v>
      </c>
      <c r="O68" s="16">
        <v>356</v>
      </c>
      <c r="P68" s="16">
        <v>203</v>
      </c>
    </row>
    <row r="69" spans="2:16" ht="15" customHeight="1" x14ac:dyDescent="0.15">
      <c r="B69" s="28"/>
      <c r="C69" s="85"/>
      <c r="D69" s="17">
        <v>100</v>
      </c>
      <c r="E69" s="18">
        <v>1.2</v>
      </c>
      <c r="F69" s="19">
        <v>1.3</v>
      </c>
      <c r="G69" s="19">
        <v>1.6</v>
      </c>
      <c r="H69" s="19">
        <v>4.5999999999999996</v>
      </c>
      <c r="I69" s="19">
        <v>3.1</v>
      </c>
      <c r="J69" s="19">
        <v>25.7</v>
      </c>
      <c r="K69" s="19">
        <v>7.7</v>
      </c>
      <c r="L69" s="19">
        <v>11</v>
      </c>
      <c r="M69" s="19">
        <v>16.2</v>
      </c>
      <c r="N69" s="19">
        <v>4</v>
      </c>
      <c r="O69" s="19">
        <v>15.1</v>
      </c>
      <c r="P69" s="19">
        <v>8.6</v>
      </c>
    </row>
    <row r="70" spans="2:16" ht="15" customHeight="1" x14ac:dyDescent="0.15">
      <c r="B70" s="20" t="s">
        <v>85</v>
      </c>
      <c r="C70" s="88" t="s">
        <v>86</v>
      </c>
      <c r="D70" s="21">
        <v>2750</v>
      </c>
      <c r="E70" s="22">
        <v>27</v>
      </c>
      <c r="F70" s="23">
        <v>20</v>
      </c>
      <c r="G70" s="23">
        <v>42</v>
      </c>
      <c r="H70" s="23">
        <v>90</v>
      </c>
      <c r="I70" s="23">
        <v>100</v>
      </c>
      <c r="J70" s="23">
        <v>698</v>
      </c>
      <c r="K70" s="23">
        <v>244</v>
      </c>
      <c r="L70" s="23">
        <v>271</v>
      </c>
      <c r="M70" s="23">
        <v>525</v>
      </c>
      <c r="N70" s="23">
        <v>140</v>
      </c>
      <c r="O70" s="23">
        <v>428</v>
      </c>
      <c r="P70" s="23">
        <v>165</v>
      </c>
    </row>
    <row r="71" spans="2:16" ht="15" customHeight="1" x14ac:dyDescent="0.15">
      <c r="B71" s="24"/>
      <c r="C71" s="89"/>
      <c r="D71" s="25">
        <v>100</v>
      </c>
      <c r="E71" s="26">
        <v>1</v>
      </c>
      <c r="F71" s="27">
        <v>0.7</v>
      </c>
      <c r="G71" s="27">
        <v>1.5</v>
      </c>
      <c r="H71" s="27">
        <v>3.3</v>
      </c>
      <c r="I71" s="27">
        <v>3.6</v>
      </c>
      <c r="J71" s="27">
        <v>25.4</v>
      </c>
      <c r="K71" s="27">
        <v>8.9</v>
      </c>
      <c r="L71" s="27">
        <v>9.9</v>
      </c>
      <c r="M71" s="27">
        <v>19.100000000000001</v>
      </c>
      <c r="N71" s="27">
        <v>5.0999999999999996</v>
      </c>
      <c r="O71" s="27">
        <v>15.6</v>
      </c>
      <c r="P71" s="27">
        <v>6</v>
      </c>
    </row>
    <row r="72" spans="2:16" ht="15" customHeight="1" x14ac:dyDescent="0.15">
      <c r="B72" s="24"/>
      <c r="C72" s="86" t="s">
        <v>87</v>
      </c>
      <c r="D72" s="14">
        <v>3000</v>
      </c>
      <c r="E72" s="15">
        <v>34</v>
      </c>
      <c r="F72" s="16">
        <v>22</v>
      </c>
      <c r="G72" s="16">
        <v>49</v>
      </c>
      <c r="H72" s="16">
        <v>148</v>
      </c>
      <c r="I72" s="16">
        <v>123</v>
      </c>
      <c r="J72" s="16">
        <v>763</v>
      </c>
      <c r="K72" s="16">
        <v>260</v>
      </c>
      <c r="L72" s="16">
        <v>336</v>
      </c>
      <c r="M72" s="16">
        <v>497</v>
      </c>
      <c r="N72" s="16">
        <v>160</v>
      </c>
      <c r="O72" s="16">
        <v>446</v>
      </c>
      <c r="P72" s="16">
        <v>162</v>
      </c>
    </row>
    <row r="73" spans="2:16" ht="15" customHeight="1" x14ac:dyDescent="0.15">
      <c r="B73" s="24"/>
      <c r="C73" s="89"/>
      <c r="D73" s="25">
        <v>100</v>
      </c>
      <c r="E73" s="26">
        <v>1.1000000000000001</v>
      </c>
      <c r="F73" s="27">
        <v>0.7</v>
      </c>
      <c r="G73" s="27">
        <v>1.6</v>
      </c>
      <c r="H73" s="27">
        <v>4.9000000000000004</v>
      </c>
      <c r="I73" s="27">
        <v>4.0999999999999996</v>
      </c>
      <c r="J73" s="27">
        <v>25.4</v>
      </c>
      <c r="K73" s="27">
        <v>8.6999999999999993</v>
      </c>
      <c r="L73" s="27">
        <v>11.2</v>
      </c>
      <c r="M73" s="27">
        <v>16.600000000000001</v>
      </c>
      <c r="N73" s="27">
        <v>5.3</v>
      </c>
      <c r="O73" s="27">
        <v>14.9</v>
      </c>
      <c r="P73" s="27">
        <v>5.4</v>
      </c>
    </row>
    <row r="74" spans="2:16" ht="15" customHeight="1" x14ac:dyDescent="0.15">
      <c r="B74" s="24"/>
      <c r="C74" s="86" t="s">
        <v>88</v>
      </c>
      <c r="D74" s="14">
        <v>3841</v>
      </c>
      <c r="E74" s="15">
        <v>35</v>
      </c>
      <c r="F74" s="16">
        <v>39</v>
      </c>
      <c r="G74" s="16">
        <v>53</v>
      </c>
      <c r="H74" s="16">
        <v>148</v>
      </c>
      <c r="I74" s="16">
        <v>152</v>
      </c>
      <c r="J74" s="16">
        <v>1091</v>
      </c>
      <c r="K74" s="16">
        <v>332</v>
      </c>
      <c r="L74" s="16">
        <v>393</v>
      </c>
      <c r="M74" s="16">
        <v>618</v>
      </c>
      <c r="N74" s="16">
        <v>164</v>
      </c>
      <c r="O74" s="16">
        <v>518</v>
      </c>
      <c r="P74" s="16">
        <v>298</v>
      </c>
    </row>
    <row r="75" spans="2:16" ht="15" customHeight="1" x14ac:dyDescent="0.15">
      <c r="B75" s="24"/>
      <c r="C75" s="89"/>
      <c r="D75" s="25">
        <v>100</v>
      </c>
      <c r="E75" s="26">
        <v>0.9</v>
      </c>
      <c r="F75" s="27">
        <v>1</v>
      </c>
      <c r="G75" s="27">
        <v>1.4</v>
      </c>
      <c r="H75" s="27">
        <v>3.9</v>
      </c>
      <c r="I75" s="27">
        <v>4</v>
      </c>
      <c r="J75" s="27">
        <v>28.4</v>
      </c>
      <c r="K75" s="27">
        <v>8.6</v>
      </c>
      <c r="L75" s="27">
        <v>10.199999999999999</v>
      </c>
      <c r="M75" s="27">
        <v>16.100000000000001</v>
      </c>
      <c r="N75" s="27">
        <v>4.3</v>
      </c>
      <c r="O75" s="27">
        <v>13.5</v>
      </c>
      <c r="P75" s="27">
        <v>7.8</v>
      </c>
    </row>
    <row r="76" spans="2:16" ht="15" customHeight="1" x14ac:dyDescent="0.15">
      <c r="B76" s="24"/>
      <c r="C76" s="86" t="s">
        <v>89</v>
      </c>
      <c r="D76" s="14">
        <v>2817</v>
      </c>
      <c r="E76" s="15">
        <v>40</v>
      </c>
      <c r="F76" s="16">
        <v>17</v>
      </c>
      <c r="G76" s="16">
        <v>47</v>
      </c>
      <c r="H76" s="16">
        <v>133</v>
      </c>
      <c r="I76" s="16">
        <v>118</v>
      </c>
      <c r="J76" s="16">
        <v>778</v>
      </c>
      <c r="K76" s="16">
        <v>211</v>
      </c>
      <c r="L76" s="16">
        <v>290</v>
      </c>
      <c r="M76" s="16">
        <v>455</v>
      </c>
      <c r="N76" s="16">
        <v>122</v>
      </c>
      <c r="O76" s="16">
        <v>348</v>
      </c>
      <c r="P76" s="16">
        <v>258</v>
      </c>
    </row>
    <row r="77" spans="2:16" ht="15" customHeight="1" x14ac:dyDescent="0.15">
      <c r="B77" s="24"/>
      <c r="C77" s="89"/>
      <c r="D77" s="25">
        <v>100</v>
      </c>
      <c r="E77" s="26">
        <v>1.4</v>
      </c>
      <c r="F77" s="27">
        <v>0.6</v>
      </c>
      <c r="G77" s="27">
        <v>1.7</v>
      </c>
      <c r="H77" s="27">
        <v>4.7</v>
      </c>
      <c r="I77" s="27">
        <v>4.2</v>
      </c>
      <c r="J77" s="27">
        <v>27.6</v>
      </c>
      <c r="K77" s="27">
        <v>7.5</v>
      </c>
      <c r="L77" s="27">
        <v>10.3</v>
      </c>
      <c r="M77" s="27">
        <v>16.2</v>
      </c>
      <c r="N77" s="27">
        <v>4.3</v>
      </c>
      <c r="O77" s="27">
        <v>12.4</v>
      </c>
      <c r="P77" s="27">
        <v>9.1999999999999993</v>
      </c>
    </row>
    <row r="78" spans="2:16" ht="15" customHeight="1" x14ac:dyDescent="0.15">
      <c r="B78" s="24"/>
      <c r="C78" s="86" t="s">
        <v>90</v>
      </c>
      <c r="D78" s="14">
        <v>1623</v>
      </c>
      <c r="E78" s="15">
        <v>18</v>
      </c>
      <c r="F78" s="16">
        <v>25</v>
      </c>
      <c r="G78" s="16">
        <v>34</v>
      </c>
      <c r="H78" s="16">
        <v>80</v>
      </c>
      <c r="I78" s="16">
        <v>53</v>
      </c>
      <c r="J78" s="16">
        <v>447</v>
      </c>
      <c r="K78" s="16">
        <v>128</v>
      </c>
      <c r="L78" s="16">
        <v>146</v>
      </c>
      <c r="M78" s="16">
        <v>225</v>
      </c>
      <c r="N78" s="16">
        <v>66</v>
      </c>
      <c r="O78" s="16">
        <v>193</v>
      </c>
      <c r="P78" s="16">
        <v>208</v>
      </c>
    </row>
    <row r="79" spans="2:16" ht="15" customHeight="1" x14ac:dyDescent="0.15">
      <c r="B79" s="24"/>
      <c r="C79" s="89"/>
      <c r="D79" s="25">
        <v>100</v>
      </c>
      <c r="E79" s="26">
        <v>1.1000000000000001</v>
      </c>
      <c r="F79" s="27">
        <v>1.5</v>
      </c>
      <c r="G79" s="27">
        <v>2.1</v>
      </c>
      <c r="H79" s="27">
        <v>4.9000000000000004</v>
      </c>
      <c r="I79" s="27">
        <v>3.3</v>
      </c>
      <c r="J79" s="27">
        <v>27.5</v>
      </c>
      <c r="K79" s="27">
        <v>7.9</v>
      </c>
      <c r="L79" s="27">
        <v>9</v>
      </c>
      <c r="M79" s="27">
        <v>13.9</v>
      </c>
      <c r="N79" s="27">
        <v>4.0999999999999996</v>
      </c>
      <c r="O79" s="27">
        <v>11.9</v>
      </c>
      <c r="P79" s="27">
        <v>12.8</v>
      </c>
    </row>
    <row r="80" spans="2:16" ht="15" customHeight="1" x14ac:dyDescent="0.15">
      <c r="B80" s="24"/>
      <c r="C80" s="86" t="s">
        <v>91</v>
      </c>
      <c r="D80" s="14">
        <v>1008</v>
      </c>
      <c r="E80" s="15">
        <v>22</v>
      </c>
      <c r="F80" s="16">
        <v>19</v>
      </c>
      <c r="G80" s="16">
        <v>26</v>
      </c>
      <c r="H80" s="16">
        <v>46</v>
      </c>
      <c r="I80" s="16">
        <v>42</v>
      </c>
      <c r="J80" s="16">
        <v>273</v>
      </c>
      <c r="K80" s="16">
        <v>76</v>
      </c>
      <c r="L80" s="16">
        <v>86</v>
      </c>
      <c r="M80" s="16">
        <v>114</v>
      </c>
      <c r="N80" s="16">
        <v>29</v>
      </c>
      <c r="O80" s="16">
        <v>97</v>
      </c>
      <c r="P80" s="16">
        <v>178</v>
      </c>
    </row>
    <row r="81" spans="2:16" ht="15" customHeight="1" x14ac:dyDescent="0.15">
      <c r="B81" s="24"/>
      <c r="C81" s="89"/>
      <c r="D81" s="25">
        <v>100</v>
      </c>
      <c r="E81" s="26">
        <v>2.2000000000000002</v>
      </c>
      <c r="F81" s="27">
        <v>1.9</v>
      </c>
      <c r="G81" s="27">
        <v>2.6</v>
      </c>
      <c r="H81" s="27">
        <v>4.5999999999999996</v>
      </c>
      <c r="I81" s="27">
        <v>4.2</v>
      </c>
      <c r="J81" s="27">
        <v>27.1</v>
      </c>
      <c r="K81" s="27">
        <v>7.5</v>
      </c>
      <c r="L81" s="27">
        <v>8.5</v>
      </c>
      <c r="M81" s="27">
        <v>11.3</v>
      </c>
      <c r="N81" s="27">
        <v>2.9</v>
      </c>
      <c r="O81" s="27">
        <v>9.6</v>
      </c>
      <c r="P81" s="27">
        <v>17.7</v>
      </c>
    </row>
    <row r="82" spans="2:16" ht="15" customHeight="1" x14ac:dyDescent="0.15">
      <c r="B82" s="24"/>
      <c r="C82" s="86" t="s">
        <v>92</v>
      </c>
      <c r="D82" s="14">
        <v>602</v>
      </c>
      <c r="E82" s="15">
        <v>19</v>
      </c>
      <c r="F82" s="16">
        <v>12</v>
      </c>
      <c r="G82" s="16">
        <v>19</v>
      </c>
      <c r="H82" s="16">
        <v>25</v>
      </c>
      <c r="I82" s="16">
        <v>25</v>
      </c>
      <c r="J82" s="16">
        <v>137</v>
      </c>
      <c r="K82" s="16">
        <v>34</v>
      </c>
      <c r="L82" s="16">
        <v>42</v>
      </c>
      <c r="M82" s="16">
        <v>62</v>
      </c>
      <c r="N82" s="16">
        <v>13</v>
      </c>
      <c r="O82" s="16">
        <v>41</v>
      </c>
      <c r="P82" s="16">
        <v>173</v>
      </c>
    </row>
    <row r="83" spans="2:16" ht="15" customHeight="1" x14ac:dyDescent="0.15">
      <c r="B83" s="24"/>
      <c r="C83" s="86"/>
      <c r="D83" s="34">
        <v>100</v>
      </c>
      <c r="E83" s="35">
        <v>3.2</v>
      </c>
      <c r="F83" s="36">
        <v>2</v>
      </c>
      <c r="G83" s="36">
        <v>3.2</v>
      </c>
      <c r="H83" s="36">
        <v>4.2</v>
      </c>
      <c r="I83" s="36">
        <v>4.2</v>
      </c>
      <c r="J83" s="36">
        <v>22.8</v>
      </c>
      <c r="K83" s="36">
        <v>5.6</v>
      </c>
      <c r="L83" s="36">
        <v>7</v>
      </c>
      <c r="M83" s="36">
        <v>10.3</v>
      </c>
      <c r="N83" s="36">
        <v>2.2000000000000002</v>
      </c>
      <c r="O83" s="36">
        <v>6.8</v>
      </c>
      <c r="P83" s="36">
        <v>28.7</v>
      </c>
    </row>
    <row r="84" spans="2:16" ht="15" customHeight="1" x14ac:dyDescent="0.15">
      <c r="B84" s="20" t="s">
        <v>93</v>
      </c>
      <c r="C84" s="87" t="s">
        <v>94</v>
      </c>
      <c r="D84" s="21">
        <v>3427</v>
      </c>
      <c r="E84" s="22">
        <v>40</v>
      </c>
      <c r="F84" s="23">
        <v>35</v>
      </c>
      <c r="G84" s="23">
        <v>64</v>
      </c>
      <c r="H84" s="23">
        <v>175</v>
      </c>
      <c r="I84" s="23">
        <v>127</v>
      </c>
      <c r="J84" s="23">
        <v>902</v>
      </c>
      <c r="K84" s="23">
        <v>293</v>
      </c>
      <c r="L84" s="23">
        <v>349</v>
      </c>
      <c r="M84" s="23">
        <v>575</v>
      </c>
      <c r="N84" s="23">
        <v>177</v>
      </c>
      <c r="O84" s="23">
        <v>499</v>
      </c>
      <c r="P84" s="23">
        <v>191</v>
      </c>
    </row>
    <row r="85" spans="2:16" ht="15" customHeight="1" x14ac:dyDescent="0.15">
      <c r="B85" s="24" t="s">
        <v>485</v>
      </c>
      <c r="C85" s="84"/>
      <c r="D85" s="25">
        <v>100</v>
      </c>
      <c r="E85" s="26">
        <v>1.2</v>
      </c>
      <c r="F85" s="27">
        <v>1</v>
      </c>
      <c r="G85" s="27">
        <v>1.9</v>
      </c>
      <c r="H85" s="27">
        <v>5.0999999999999996</v>
      </c>
      <c r="I85" s="27">
        <v>3.7</v>
      </c>
      <c r="J85" s="27">
        <v>26.3</v>
      </c>
      <c r="K85" s="27">
        <v>8.5</v>
      </c>
      <c r="L85" s="27">
        <v>10.199999999999999</v>
      </c>
      <c r="M85" s="27">
        <v>16.8</v>
      </c>
      <c r="N85" s="27">
        <v>5.2</v>
      </c>
      <c r="O85" s="27">
        <v>14.6</v>
      </c>
      <c r="P85" s="27">
        <v>5.6</v>
      </c>
    </row>
    <row r="86" spans="2:16" ht="15" customHeight="1" x14ac:dyDescent="0.15">
      <c r="B86" s="24" t="s">
        <v>512</v>
      </c>
      <c r="C86" s="82" t="s">
        <v>481</v>
      </c>
      <c r="D86" s="14">
        <v>3344</v>
      </c>
      <c r="E86" s="15">
        <v>39</v>
      </c>
      <c r="F86" s="16">
        <v>29</v>
      </c>
      <c r="G86" s="16">
        <v>63</v>
      </c>
      <c r="H86" s="16">
        <v>157</v>
      </c>
      <c r="I86" s="16">
        <v>143</v>
      </c>
      <c r="J86" s="16">
        <v>897</v>
      </c>
      <c r="K86" s="16">
        <v>255</v>
      </c>
      <c r="L86" s="16">
        <v>335</v>
      </c>
      <c r="M86" s="16">
        <v>579</v>
      </c>
      <c r="N86" s="16">
        <v>148</v>
      </c>
      <c r="O86" s="16">
        <v>480</v>
      </c>
      <c r="P86" s="16">
        <v>219</v>
      </c>
    </row>
    <row r="87" spans="2:16" ht="15" customHeight="1" x14ac:dyDescent="0.15">
      <c r="B87" s="24"/>
      <c r="C87" s="84"/>
      <c r="D87" s="25">
        <v>100</v>
      </c>
      <c r="E87" s="26">
        <v>1.2</v>
      </c>
      <c r="F87" s="27">
        <v>0.9</v>
      </c>
      <c r="G87" s="27">
        <v>1.9</v>
      </c>
      <c r="H87" s="27">
        <v>4.7</v>
      </c>
      <c r="I87" s="27">
        <v>4.3</v>
      </c>
      <c r="J87" s="27">
        <v>26.8</v>
      </c>
      <c r="K87" s="27">
        <v>7.6</v>
      </c>
      <c r="L87" s="27">
        <v>10</v>
      </c>
      <c r="M87" s="27">
        <v>17.3</v>
      </c>
      <c r="N87" s="27">
        <v>4.4000000000000004</v>
      </c>
      <c r="O87" s="27">
        <v>14.4</v>
      </c>
      <c r="P87" s="27">
        <v>6.5</v>
      </c>
    </row>
    <row r="88" spans="2:16" ht="15" customHeight="1" x14ac:dyDescent="0.15">
      <c r="B88" s="24"/>
      <c r="C88" s="83" t="s">
        <v>509</v>
      </c>
      <c r="D88" s="29">
        <v>2063</v>
      </c>
      <c r="E88" s="30">
        <v>23</v>
      </c>
      <c r="F88" s="31">
        <v>12</v>
      </c>
      <c r="G88" s="31">
        <v>37</v>
      </c>
      <c r="H88" s="31">
        <v>93</v>
      </c>
      <c r="I88" s="31">
        <v>73</v>
      </c>
      <c r="J88" s="31">
        <v>590</v>
      </c>
      <c r="K88" s="31">
        <v>164</v>
      </c>
      <c r="L88" s="31">
        <v>216</v>
      </c>
      <c r="M88" s="31">
        <v>302</v>
      </c>
      <c r="N88" s="31">
        <v>99</v>
      </c>
      <c r="O88" s="31">
        <v>296</v>
      </c>
      <c r="P88" s="31">
        <v>158</v>
      </c>
    </row>
    <row r="89" spans="2:16" ht="15" customHeight="1" x14ac:dyDescent="0.15">
      <c r="B89" s="24"/>
      <c r="C89" s="84"/>
      <c r="D89" s="25">
        <v>100</v>
      </c>
      <c r="E89" s="26">
        <v>1.1000000000000001</v>
      </c>
      <c r="F89" s="27">
        <v>0.6</v>
      </c>
      <c r="G89" s="27">
        <v>1.8</v>
      </c>
      <c r="H89" s="27">
        <v>4.5</v>
      </c>
      <c r="I89" s="27">
        <v>3.5</v>
      </c>
      <c r="J89" s="27">
        <v>28.6</v>
      </c>
      <c r="K89" s="27">
        <v>7.9</v>
      </c>
      <c r="L89" s="27">
        <v>10.5</v>
      </c>
      <c r="M89" s="27">
        <v>14.6</v>
      </c>
      <c r="N89" s="27">
        <v>4.8</v>
      </c>
      <c r="O89" s="27">
        <v>14.3</v>
      </c>
      <c r="P89" s="27">
        <v>7.7</v>
      </c>
    </row>
    <row r="90" spans="2:16" ht="15" customHeight="1" x14ac:dyDescent="0.15">
      <c r="B90" s="24"/>
      <c r="C90" s="82" t="s">
        <v>534</v>
      </c>
      <c r="D90" s="14">
        <v>3201</v>
      </c>
      <c r="E90" s="15">
        <v>39</v>
      </c>
      <c r="F90" s="16">
        <v>23</v>
      </c>
      <c r="G90" s="16">
        <v>40</v>
      </c>
      <c r="H90" s="16">
        <v>112</v>
      </c>
      <c r="I90" s="16">
        <v>126</v>
      </c>
      <c r="J90" s="16">
        <v>862</v>
      </c>
      <c r="K90" s="16">
        <v>296</v>
      </c>
      <c r="L90" s="16">
        <v>315</v>
      </c>
      <c r="M90" s="16">
        <v>516</v>
      </c>
      <c r="N90" s="16">
        <v>134</v>
      </c>
      <c r="O90" s="16">
        <v>451</v>
      </c>
      <c r="P90" s="16">
        <v>287</v>
      </c>
    </row>
    <row r="91" spans="2:16" ht="15" customHeight="1" x14ac:dyDescent="0.15">
      <c r="B91" s="24"/>
      <c r="C91" s="84"/>
      <c r="D91" s="25">
        <v>100</v>
      </c>
      <c r="E91" s="26">
        <v>1.2</v>
      </c>
      <c r="F91" s="27">
        <v>0.7</v>
      </c>
      <c r="G91" s="27">
        <v>1.2</v>
      </c>
      <c r="H91" s="27">
        <v>3.5</v>
      </c>
      <c r="I91" s="27">
        <v>3.9</v>
      </c>
      <c r="J91" s="27">
        <v>26.9</v>
      </c>
      <c r="K91" s="27">
        <v>9.1999999999999993</v>
      </c>
      <c r="L91" s="27">
        <v>9.8000000000000007</v>
      </c>
      <c r="M91" s="27">
        <v>16.100000000000001</v>
      </c>
      <c r="N91" s="27">
        <v>4.2</v>
      </c>
      <c r="O91" s="27">
        <v>14.1</v>
      </c>
      <c r="P91" s="27">
        <v>9</v>
      </c>
    </row>
    <row r="92" spans="2:16" ht="15" customHeight="1" x14ac:dyDescent="0.15">
      <c r="B92" s="24"/>
      <c r="C92" s="82" t="s">
        <v>504</v>
      </c>
      <c r="D92" s="14">
        <v>1503</v>
      </c>
      <c r="E92" s="15">
        <v>16</v>
      </c>
      <c r="F92" s="16">
        <v>32</v>
      </c>
      <c r="G92" s="16">
        <v>28</v>
      </c>
      <c r="H92" s="16">
        <v>49</v>
      </c>
      <c r="I92" s="16">
        <v>68</v>
      </c>
      <c r="J92" s="16">
        <v>431</v>
      </c>
      <c r="K92" s="16">
        <v>117</v>
      </c>
      <c r="L92" s="16">
        <v>131</v>
      </c>
      <c r="M92" s="16">
        <v>215</v>
      </c>
      <c r="N92" s="16">
        <v>62</v>
      </c>
      <c r="O92" s="16">
        <v>142</v>
      </c>
      <c r="P92" s="16">
        <v>212</v>
      </c>
    </row>
    <row r="93" spans="2:16" ht="15" customHeight="1" x14ac:dyDescent="0.15">
      <c r="B93" s="24"/>
      <c r="C93" s="84"/>
      <c r="D93" s="25">
        <v>100</v>
      </c>
      <c r="E93" s="26">
        <v>1.1000000000000001</v>
      </c>
      <c r="F93" s="27">
        <v>2.1</v>
      </c>
      <c r="G93" s="27">
        <v>1.9</v>
      </c>
      <c r="H93" s="27">
        <v>3.3</v>
      </c>
      <c r="I93" s="27">
        <v>4.5</v>
      </c>
      <c r="J93" s="27">
        <v>28.7</v>
      </c>
      <c r="K93" s="27">
        <v>7.8</v>
      </c>
      <c r="L93" s="27">
        <v>8.6999999999999993</v>
      </c>
      <c r="M93" s="27">
        <v>14.3</v>
      </c>
      <c r="N93" s="27">
        <v>4.0999999999999996</v>
      </c>
      <c r="O93" s="27">
        <v>9.4</v>
      </c>
      <c r="P93" s="27">
        <v>14.1</v>
      </c>
    </row>
    <row r="94" spans="2:16" ht="15" customHeight="1" x14ac:dyDescent="0.15">
      <c r="B94" s="24"/>
      <c r="C94" s="82" t="s">
        <v>457</v>
      </c>
      <c r="D94" s="14">
        <v>330</v>
      </c>
      <c r="E94" s="15">
        <v>6</v>
      </c>
      <c r="F94" s="16">
        <v>5</v>
      </c>
      <c r="G94" s="16">
        <v>5</v>
      </c>
      <c r="H94" s="16">
        <v>12</v>
      </c>
      <c r="I94" s="16">
        <v>11</v>
      </c>
      <c r="J94" s="16">
        <v>85</v>
      </c>
      <c r="K94" s="16">
        <v>30</v>
      </c>
      <c r="L94" s="16">
        <v>34</v>
      </c>
      <c r="M94" s="16">
        <v>55</v>
      </c>
      <c r="N94" s="16">
        <v>11</v>
      </c>
      <c r="O94" s="16">
        <v>29</v>
      </c>
      <c r="P94" s="16">
        <v>47</v>
      </c>
    </row>
    <row r="95" spans="2:16" ht="15" customHeight="1" x14ac:dyDescent="0.15">
      <c r="B95" s="24"/>
      <c r="C95" s="82"/>
      <c r="D95" s="34">
        <v>100</v>
      </c>
      <c r="E95" s="35">
        <v>1.8</v>
      </c>
      <c r="F95" s="36">
        <v>1.5</v>
      </c>
      <c r="G95" s="36">
        <v>1.5</v>
      </c>
      <c r="H95" s="36">
        <v>3.6</v>
      </c>
      <c r="I95" s="36">
        <v>3.3</v>
      </c>
      <c r="J95" s="36">
        <v>25.8</v>
      </c>
      <c r="K95" s="36">
        <v>9.1</v>
      </c>
      <c r="L95" s="36">
        <v>10.3</v>
      </c>
      <c r="M95" s="36">
        <v>16.7</v>
      </c>
      <c r="N95" s="36">
        <v>3.3</v>
      </c>
      <c r="O95" s="36">
        <v>8.8000000000000007</v>
      </c>
      <c r="P95" s="36">
        <v>14.2</v>
      </c>
    </row>
    <row r="96" spans="2:16" ht="15" customHeight="1" x14ac:dyDescent="0.15">
      <c r="B96" s="24"/>
      <c r="C96" s="83" t="s">
        <v>490</v>
      </c>
      <c r="D96" s="29">
        <v>359</v>
      </c>
      <c r="E96" s="30">
        <v>9</v>
      </c>
      <c r="F96" s="31">
        <v>4</v>
      </c>
      <c r="G96" s="31">
        <v>6</v>
      </c>
      <c r="H96" s="31">
        <v>12</v>
      </c>
      <c r="I96" s="31">
        <v>15</v>
      </c>
      <c r="J96" s="31">
        <v>82</v>
      </c>
      <c r="K96" s="31">
        <v>21</v>
      </c>
      <c r="L96" s="31">
        <v>38</v>
      </c>
      <c r="M96" s="31">
        <v>41</v>
      </c>
      <c r="N96" s="31">
        <v>9</v>
      </c>
      <c r="O96" s="31">
        <v>35</v>
      </c>
      <c r="P96" s="31">
        <v>87</v>
      </c>
    </row>
    <row r="97" spans="2:16" ht="15" customHeight="1" x14ac:dyDescent="0.15">
      <c r="B97" s="24"/>
      <c r="C97" s="84"/>
      <c r="D97" s="25">
        <v>100</v>
      </c>
      <c r="E97" s="26">
        <v>2.5</v>
      </c>
      <c r="F97" s="27">
        <v>1.1000000000000001</v>
      </c>
      <c r="G97" s="27">
        <v>1.7</v>
      </c>
      <c r="H97" s="27">
        <v>3.3</v>
      </c>
      <c r="I97" s="27">
        <v>4.2</v>
      </c>
      <c r="J97" s="27">
        <v>22.8</v>
      </c>
      <c r="K97" s="27">
        <v>5.8</v>
      </c>
      <c r="L97" s="27">
        <v>10.6</v>
      </c>
      <c r="M97" s="27">
        <v>11.4</v>
      </c>
      <c r="N97" s="27">
        <v>2.5</v>
      </c>
      <c r="O97" s="27">
        <v>9.6999999999999993</v>
      </c>
      <c r="P97" s="27">
        <v>24.2</v>
      </c>
    </row>
    <row r="98" spans="2:16" ht="15" customHeight="1" x14ac:dyDescent="0.15">
      <c r="B98" s="24"/>
      <c r="C98" s="82" t="s">
        <v>474</v>
      </c>
      <c r="D98" s="14">
        <v>47</v>
      </c>
      <c r="E98" s="15">
        <v>1</v>
      </c>
      <c r="F98" s="16">
        <v>1</v>
      </c>
      <c r="G98" s="16">
        <v>3</v>
      </c>
      <c r="H98" s="16">
        <v>2</v>
      </c>
      <c r="I98" s="16">
        <v>1</v>
      </c>
      <c r="J98" s="16">
        <v>9</v>
      </c>
      <c r="K98" s="16">
        <v>2</v>
      </c>
      <c r="L98" s="16">
        <v>6</v>
      </c>
      <c r="M98" s="16">
        <v>3</v>
      </c>
      <c r="N98" s="16">
        <v>2</v>
      </c>
      <c r="O98" s="16">
        <v>2</v>
      </c>
      <c r="P98" s="16">
        <v>15</v>
      </c>
    </row>
    <row r="99" spans="2:16" ht="15" customHeight="1" x14ac:dyDescent="0.15">
      <c r="B99" s="24"/>
      <c r="C99" s="84"/>
      <c r="D99" s="25">
        <v>100</v>
      </c>
      <c r="E99" s="26">
        <v>2.1</v>
      </c>
      <c r="F99" s="27">
        <v>2.1</v>
      </c>
      <c r="G99" s="27">
        <v>6.4</v>
      </c>
      <c r="H99" s="27">
        <v>4.3</v>
      </c>
      <c r="I99" s="27">
        <v>2.1</v>
      </c>
      <c r="J99" s="27">
        <v>19.100000000000001</v>
      </c>
      <c r="K99" s="27">
        <v>4.3</v>
      </c>
      <c r="L99" s="27">
        <v>12.8</v>
      </c>
      <c r="M99" s="27">
        <v>6.4</v>
      </c>
      <c r="N99" s="27">
        <v>4.3</v>
      </c>
      <c r="O99" s="27">
        <v>4.3</v>
      </c>
      <c r="P99" s="27">
        <v>31.9</v>
      </c>
    </row>
    <row r="100" spans="2:16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0</v>
      </c>
      <c r="G100" s="16">
        <v>0</v>
      </c>
      <c r="H100" s="16">
        <v>0</v>
      </c>
      <c r="I100" s="16">
        <v>4</v>
      </c>
      <c r="J100" s="16">
        <v>15</v>
      </c>
      <c r="K100" s="16">
        <v>7</v>
      </c>
      <c r="L100" s="16">
        <v>9</v>
      </c>
      <c r="M100" s="16">
        <v>7</v>
      </c>
      <c r="N100" s="16">
        <v>1</v>
      </c>
      <c r="O100" s="16">
        <v>6</v>
      </c>
      <c r="P100" s="16">
        <v>2</v>
      </c>
    </row>
    <row r="101" spans="2:16" ht="15" customHeight="1" x14ac:dyDescent="0.15">
      <c r="B101" s="28"/>
      <c r="C101" s="85"/>
      <c r="D101" s="17">
        <v>100</v>
      </c>
      <c r="E101" s="18">
        <v>1.9</v>
      </c>
      <c r="F101" s="19">
        <v>0</v>
      </c>
      <c r="G101" s="19">
        <v>0</v>
      </c>
      <c r="H101" s="19">
        <v>0</v>
      </c>
      <c r="I101" s="19">
        <v>7.7</v>
      </c>
      <c r="J101" s="19">
        <v>28.8</v>
      </c>
      <c r="K101" s="19">
        <v>13.5</v>
      </c>
      <c r="L101" s="19">
        <v>17.3</v>
      </c>
      <c r="M101" s="19">
        <v>13.5</v>
      </c>
      <c r="N101" s="19">
        <v>1.9</v>
      </c>
      <c r="O101" s="19">
        <v>11.5</v>
      </c>
      <c r="P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2302" priority="2633" rank="1"/>
  </conditionalFormatting>
  <conditionalFormatting sqref="E11:P11">
    <cfRule type="top10" dxfId="2301" priority="2634" rank="1"/>
  </conditionalFormatting>
  <conditionalFormatting sqref="E13:P13">
    <cfRule type="top10" dxfId="2300" priority="2635" rank="1"/>
  </conditionalFormatting>
  <conditionalFormatting sqref="E15:P15">
    <cfRule type="top10" dxfId="2299" priority="2636" rank="1"/>
  </conditionalFormatting>
  <conditionalFormatting sqref="E17:P17">
    <cfRule type="top10" dxfId="2298" priority="2637" rank="1"/>
  </conditionalFormatting>
  <conditionalFormatting sqref="E19:P19">
    <cfRule type="top10" dxfId="2297" priority="2638" rank="1"/>
  </conditionalFormatting>
  <conditionalFormatting sqref="E21:P21">
    <cfRule type="top10" dxfId="2296" priority="2639" rank="1"/>
  </conditionalFormatting>
  <conditionalFormatting sqref="E23:P23">
    <cfRule type="top10" dxfId="2295" priority="2640" rank="1"/>
  </conditionalFormatting>
  <conditionalFormatting sqref="E25:P25">
    <cfRule type="top10" dxfId="2294" priority="2641" rank="1"/>
  </conditionalFormatting>
  <conditionalFormatting sqref="E27:P27">
    <cfRule type="top10" dxfId="2293" priority="2642" rank="1"/>
  </conditionalFormatting>
  <conditionalFormatting sqref="E29:P29">
    <cfRule type="top10" dxfId="2292" priority="2643" rank="1"/>
  </conditionalFormatting>
  <conditionalFormatting sqref="E31:P31">
    <cfRule type="top10" dxfId="2291" priority="2644" rank="1"/>
  </conditionalFormatting>
  <conditionalFormatting sqref="E33:P33">
    <cfRule type="top10" dxfId="2290" priority="2645" rank="1"/>
  </conditionalFormatting>
  <conditionalFormatting sqref="E35:P35">
    <cfRule type="top10" dxfId="2289" priority="2646" rank="1"/>
  </conditionalFormatting>
  <conditionalFormatting sqref="E37:P37">
    <cfRule type="top10" dxfId="2288" priority="2647" rank="1"/>
  </conditionalFormatting>
  <conditionalFormatting sqref="E39:P39">
    <cfRule type="top10" dxfId="2287" priority="2648" rank="1"/>
  </conditionalFormatting>
  <conditionalFormatting sqref="E41:P41">
    <cfRule type="top10" dxfId="2286" priority="2649" rank="1"/>
  </conditionalFormatting>
  <conditionalFormatting sqref="E43:P43">
    <cfRule type="top10" dxfId="2285" priority="2650" rank="1"/>
  </conditionalFormatting>
  <conditionalFormatting sqref="E45:P45">
    <cfRule type="top10" dxfId="2284" priority="2651" rank="1"/>
  </conditionalFormatting>
  <conditionalFormatting sqref="E47:P47">
    <cfRule type="top10" dxfId="2283" priority="2652" rank="1"/>
  </conditionalFormatting>
  <conditionalFormatting sqref="E49:P49">
    <cfRule type="top10" dxfId="2282" priority="2653" rank="1"/>
  </conditionalFormatting>
  <conditionalFormatting sqref="E51:P51">
    <cfRule type="top10" dxfId="2281" priority="2654" rank="1"/>
  </conditionalFormatting>
  <conditionalFormatting sqref="E53:P53">
    <cfRule type="top10" dxfId="2280" priority="2655" rank="1"/>
  </conditionalFormatting>
  <conditionalFormatting sqref="E55:P55">
    <cfRule type="top10" dxfId="2279" priority="2656" rank="1"/>
  </conditionalFormatting>
  <conditionalFormatting sqref="E57:P57">
    <cfRule type="top10" dxfId="2278" priority="2657" rank="1"/>
  </conditionalFormatting>
  <conditionalFormatting sqref="E59:P59">
    <cfRule type="top10" dxfId="2277" priority="2658" rank="1"/>
  </conditionalFormatting>
  <conditionalFormatting sqref="E61:P61">
    <cfRule type="top10" dxfId="2276" priority="2659" rank="1"/>
  </conditionalFormatting>
  <conditionalFormatting sqref="E63:P63">
    <cfRule type="top10" dxfId="2275" priority="2660" rank="1"/>
  </conditionalFormatting>
  <conditionalFormatting sqref="E65:P65">
    <cfRule type="top10" dxfId="2274" priority="2661" rank="1"/>
  </conditionalFormatting>
  <conditionalFormatting sqref="E67:P67">
    <cfRule type="top10" dxfId="2273" priority="2662" rank="1"/>
  </conditionalFormatting>
  <conditionalFormatting sqref="E69:P69">
    <cfRule type="top10" dxfId="2272" priority="2663" rank="1"/>
  </conditionalFormatting>
  <conditionalFormatting sqref="E71:P71">
    <cfRule type="top10" dxfId="2271" priority="2664" rank="1"/>
  </conditionalFormatting>
  <conditionalFormatting sqref="E73:P73">
    <cfRule type="top10" dxfId="2270" priority="2665" rank="1"/>
  </conditionalFormatting>
  <conditionalFormatting sqref="E75:P75">
    <cfRule type="top10" dxfId="2269" priority="2666" rank="1"/>
  </conditionalFormatting>
  <conditionalFormatting sqref="E77:P77">
    <cfRule type="top10" dxfId="2268" priority="2667" rank="1"/>
  </conditionalFormatting>
  <conditionalFormatting sqref="E79:P79">
    <cfRule type="top10" dxfId="2267" priority="2668" rank="1"/>
  </conditionalFormatting>
  <conditionalFormatting sqref="E81:P81">
    <cfRule type="top10" dxfId="2266" priority="2669" rank="1"/>
  </conditionalFormatting>
  <conditionalFormatting sqref="E83:P83">
    <cfRule type="top10" dxfId="2265" priority="2670" rank="1"/>
  </conditionalFormatting>
  <conditionalFormatting sqref="E85:P85">
    <cfRule type="top10" dxfId="2264" priority="2671" rank="1"/>
  </conditionalFormatting>
  <conditionalFormatting sqref="E87:P87">
    <cfRule type="top10" dxfId="2263" priority="2672" rank="1"/>
  </conditionalFormatting>
  <conditionalFormatting sqref="E89:P89">
    <cfRule type="top10" dxfId="2262" priority="2673" rank="1"/>
  </conditionalFormatting>
  <conditionalFormatting sqref="E91:P91">
    <cfRule type="top10" dxfId="2261" priority="2674" rank="1"/>
  </conditionalFormatting>
  <conditionalFormatting sqref="E93:P93">
    <cfRule type="top10" dxfId="2260" priority="2675" rank="1"/>
  </conditionalFormatting>
  <conditionalFormatting sqref="E95:P95">
    <cfRule type="top10" dxfId="2259" priority="2676" rank="1"/>
  </conditionalFormatting>
  <conditionalFormatting sqref="E97:P97">
    <cfRule type="top10" dxfId="2258" priority="2677" rank="1"/>
  </conditionalFormatting>
  <conditionalFormatting sqref="E99:P99">
    <cfRule type="top10" dxfId="2257" priority="2678" rank="1"/>
  </conditionalFormatting>
  <conditionalFormatting sqref="E101:P101">
    <cfRule type="top10" dxfId="2256" priority="267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688</v>
      </c>
    </row>
    <row r="4" spans="2:24" x14ac:dyDescent="0.15">
      <c r="B4" s="1" t="s">
        <v>834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7283</v>
      </c>
      <c r="F8" s="16">
        <v>7553</v>
      </c>
      <c r="G8" s="16">
        <v>1086</v>
      </c>
    </row>
    <row r="9" spans="2:24" ht="15" customHeight="1" x14ac:dyDescent="0.15">
      <c r="B9" s="93"/>
      <c r="C9" s="91"/>
      <c r="D9" s="17">
        <v>100</v>
      </c>
      <c r="E9" s="18">
        <v>45.7</v>
      </c>
      <c r="F9" s="19">
        <v>47.4</v>
      </c>
      <c r="G9" s="19">
        <v>6.8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2169</v>
      </c>
      <c r="F10" s="23">
        <v>2391</v>
      </c>
      <c r="G10" s="23">
        <v>385</v>
      </c>
    </row>
    <row r="11" spans="2:24" ht="15" customHeight="1" x14ac:dyDescent="0.15">
      <c r="B11" s="24"/>
      <c r="C11" s="89"/>
      <c r="D11" s="25">
        <v>100</v>
      </c>
      <c r="E11" s="26">
        <v>43.9</v>
      </c>
      <c r="F11" s="27">
        <v>48.4</v>
      </c>
      <c r="G11" s="27">
        <v>7.8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5051</v>
      </c>
      <c r="F12" s="16">
        <v>5105</v>
      </c>
      <c r="G12" s="16">
        <v>686</v>
      </c>
    </row>
    <row r="13" spans="2:24" ht="15" customHeight="1" x14ac:dyDescent="0.15">
      <c r="B13" s="28"/>
      <c r="C13" s="91"/>
      <c r="D13" s="17">
        <v>100</v>
      </c>
      <c r="E13" s="18">
        <v>46.6</v>
      </c>
      <c r="F13" s="19">
        <v>47.1</v>
      </c>
      <c r="G13" s="19">
        <v>6.3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179</v>
      </c>
      <c r="F14" s="23">
        <v>150</v>
      </c>
      <c r="G14" s="23">
        <v>24</v>
      </c>
    </row>
    <row r="15" spans="2:24" ht="15" customHeight="1" x14ac:dyDescent="0.15">
      <c r="B15" s="24"/>
      <c r="C15" s="84"/>
      <c r="D15" s="25">
        <v>100</v>
      </c>
      <c r="E15" s="26">
        <v>50.7</v>
      </c>
      <c r="F15" s="27">
        <v>42.5</v>
      </c>
      <c r="G15" s="27">
        <v>6.8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317</v>
      </c>
      <c r="F16" s="31">
        <v>266</v>
      </c>
      <c r="G16" s="31">
        <v>37</v>
      </c>
    </row>
    <row r="17" spans="2:7" ht="15" customHeight="1" x14ac:dyDescent="0.15">
      <c r="B17" s="24"/>
      <c r="C17" s="84"/>
      <c r="D17" s="25">
        <v>100</v>
      </c>
      <c r="E17" s="26">
        <v>51.1</v>
      </c>
      <c r="F17" s="27">
        <v>42.9</v>
      </c>
      <c r="G17" s="27">
        <v>6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461</v>
      </c>
      <c r="F18" s="16">
        <v>403</v>
      </c>
      <c r="G18" s="16">
        <v>58</v>
      </c>
    </row>
    <row r="19" spans="2:7" ht="15" customHeight="1" x14ac:dyDescent="0.15">
      <c r="B19" s="24"/>
      <c r="C19" s="84"/>
      <c r="D19" s="25">
        <v>100</v>
      </c>
      <c r="E19" s="26">
        <v>50</v>
      </c>
      <c r="F19" s="27">
        <v>43.7</v>
      </c>
      <c r="G19" s="27">
        <v>6.3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774</v>
      </c>
      <c r="F20" s="16">
        <v>742</v>
      </c>
      <c r="G20" s="16">
        <v>100</v>
      </c>
    </row>
    <row r="21" spans="2:7" ht="15" customHeight="1" x14ac:dyDescent="0.15">
      <c r="B21" s="24"/>
      <c r="C21" s="84"/>
      <c r="D21" s="25">
        <v>100</v>
      </c>
      <c r="E21" s="26">
        <v>47.9</v>
      </c>
      <c r="F21" s="27">
        <v>45.9</v>
      </c>
      <c r="G21" s="27">
        <v>6.2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1444</v>
      </c>
      <c r="F22" s="16">
        <v>1488</v>
      </c>
      <c r="G22" s="16">
        <v>208</v>
      </c>
    </row>
    <row r="23" spans="2:7" ht="15" customHeight="1" x14ac:dyDescent="0.15">
      <c r="B23" s="24"/>
      <c r="C23" s="84"/>
      <c r="D23" s="25">
        <v>100</v>
      </c>
      <c r="E23" s="26">
        <v>46</v>
      </c>
      <c r="F23" s="27">
        <v>47.4</v>
      </c>
      <c r="G23" s="27">
        <v>6.6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2042</v>
      </c>
      <c r="F24" s="16">
        <v>2185</v>
      </c>
      <c r="G24" s="16">
        <v>279</v>
      </c>
    </row>
    <row r="25" spans="2:7" ht="15" customHeight="1" x14ac:dyDescent="0.15">
      <c r="B25" s="24"/>
      <c r="C25" s="84"/>
      <c r="D25" s="25">
        <v>100</v>
      </c>
      <c r="E25" s="26">
        <v>45.3</v>
      </c>
      <c r="F25" s="27">
        <v>48.5</v>
      </c>
      <c r="G25" s="27">
        <v>6.2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1907</v>
      </c>
      <c r="F26" s="16">
        <v>2170</v>
      </c>
      <c r="G26" s="16">
        <v>361</v>
      </c>
    </row>
    <row r="27" spans="2:7" ht="15" customHeight="1" x14ac:dyDescent="0.15">
      <c r="B27" s="28"/>
      <c r="C27" s="85"/>
      <c r="D27" s="17">
        <v>100</v>
      </c>
      <c r="E27" s="18">
        <v>43</v>
      </c>
      <c r="F27" s="19">
        <v>48.9</v>
      </c>
      <c r="G27" s="19">
        <v>8.1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2628</v>
      </c>
      <c r="F28" s="16">
        <v>2806</v>
      </c>
      <c r="G28" s="16">
        <v>232</v>
      </c>
    </row>
    <row r="29" spans="2:7" ht="15" customHeight="1" x14ac:dyDescent="0.15">
      <c r="B29" s="24"/>
      <c r="C29" s="84"/>
      <c r="D29" s="25">
        <v>100</v>
      </c>
      <c r="E29" s="26">
        <v>46.4</v>
      </c>
      <c r="F29" s="27">
        <v>49.5</v>
      </c>
      <c r="G29" s="27">
        <v>4.0999999999999996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1892</v>
      </c>
      <c r="F30" s="16">
        <v>1796</v>
      </c>
      <c r="G30" s="16">
        <v>236</v>
      </c>
    </row>
    <row r="31" spans="2:7" ht="15" customHeight="1" x14ac:dyDescent="0.15">
      <c r="B31" s="24"/>
      <c r="C31" s="84"/>
      <c r="D31" s="25">
        <v>100</v>
      </c>
      <c r="E31" s="26">
        <v>48.2</v>
      </c>
      <c r="F31" s="27">
        <v>45.8</v>
      </c>
      <c r="G31" s="27">
        <v>6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170</v>
      </c>
      <c r="F32" s="31">
        <v>126</v>
      </c>
      <c r="G32" s="31">
        <v>10</v>
      </c>
    </row>
    <row r="33" spans="2:7" ht="15" customHeight="1" x14ac:dyDescent="0.15">
      <c r="B33" s="24"/>
      <c r="C33" s="84"/>
      <c r="D33" s="25">
        <v>100</v>
      </c>
      <c r="E33" s="26">
        <v>55.6</v>
      </c>
      <c r="F33" s="27">
        <v>41.2</v>
      </c>
      <c r="G33" s="27">
        <v>3.3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1323</v>
      </c>
      <c r="F34" s="16">
        <v>1527</v>
      </c>
      <c r="G34" s="16">
        <v>192</v>
      </c>
    </row>
    <row r="35" spans="2:7" ht="15" customHeight="1" x14ac:dyDescent="0.15">
      <c r="B35" s="24"/>
      <c r="C35" s="84"/>
      <c r="D35" s="25">
        <v>100</v>
      </c>
      <c r="E35" s="26">
        <v>43.5</v>
      </c>
      <c r="F35" s="27">
        <v>50.2</v>
      </c>
      <c r="G35" s="27">
        <v>6.3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1093</v>
      </c>
      <c r="F36" s="16">
        <v>1137</v>
      </c>
      <c r="G36" s="16">
        <v>179</v>
      </c>
    </row>
    <row r="37" spans="2:7" ht="15" customHeight="1" x14ac:dyDescent="0.15">
      <c r="B37" s="33"/>
      <c r="C37" s="82"/>
      <c r="D37" s="34">
        <v>100</v>
      </c>
      <c r="E37" s="35">
        <v>45.4</v>
      </c>
      <c r="F37" s="36">
        <v>47.2</v>
      </c>
      <c r="G37" s="36">
        <v>7.4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465</v>
      </c>
      <c r="F38" s="23">
        <v>748</v>
      </c>
      <c r="G38" s="23">
        <v>45</v>
      </c>
    </row>
    <row r="39" spans="2:7" ht="15" customHeight="1" x14ac:dyDescent="0.15">
      <c r="B39" s="24"/>
      <c r="C39" s="89"/>
      <c r="D39" s="25">
        <v>100</v>
      </c>
      <c r="E39" s="26">
        <v>37</v>
      </c>
      <c r="F39" s="27">
        <v>59.5</v>
      </c>
      <c r="G39" s="27">
        <v>3.6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653</v>
      </c>
      <c r="F40" s="16">
        <v>634</v>
      </c>
      <c r="G40" s="16">
        <v>72</v>
      </c>
    </row>
    <row r="41" spans="2:7" ht="15" customHeight="1" x14ac:dyDescent="0.15">
      <c r="B41" s="24"/>
      <c r="C41" s="89"/>
      <c r="D41" s="25">
        <v>100</v>
      </c>
      <c r="E41" s="26">
        <v>48.1</v>
      </c>
      <c r="F41" s="27">
        <v>46.7</v>
      </c>
      <c r="G41" s="27">
        <v>5.3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5953</v>
      </c>
      <c r="F42" s="16">
        <v>5971</v>
      </c>
      <c r="G42" s="16">
        <v>712</v>
      </c>
    </row>
    <row r="43" spans="2:7" ht="15" customHeight="1" x14ac:dyDescent="0.15">
      <c r="B43" s="28"/>
      <c r="C43" s="91"/>
      <c r="D43" s="17">
        <v>100</v>
      </c>
      <c r="E43" s="18">
        <v>47.1</v>
      </c>
      <c r="F43" s="19">
        <v>47.3</v>
      </c>
      <c r="G43" s="19">
        <v>5.6</v>
      </c>
    </row>
    <row r="44" spans="2:7" ht="15" customHeight="1" x14ac:dyDescent="0.15">
      <c r="B44" s="20" t="s">
        <v>70</v>
      </c>
      <c r="C44" s="88" t="s">
        <v>501</v>
      </c>
      <c r="D44" s="21">
        <v>567</v>
      </c>
      <c r="E44" s="22">
        <v>111</v>
      </c>
      <c r="F44" s="23">
        <v>440</v>
      </c>
      <c r="G44" s="23">
        <v>16</v>
      </c>
    </row>
    <row r="45" spans="2:7" ht="15" customHeight="1" x14ac:dyDescent="0.15">
      <c r="B45" s="24"/>
      <c r="C45" s="89"/>
      <c r="D45" s="25">
        <v>100</v>
      </c>
      <c r="E45" s="26">
        <v>19.600000000000001</v>
      </c>
      <c r="F45" s="27">
        <v>77.599999999999994</v>
      </c>
      <c r="G45" s="27">
        <v>2.8</v>
      </c>
    </row>
    <row r="46" spans="2:7" ht="15" customHeight="1" x14ac:dyDescent="0.15">
      <c r="B46" s="24"/>
      <c r="C46" s="86" t="s">
        <v>468</v>
      </c>
      <c r="D46" s="14">
        <v>8280</v>
      </c>
      <c r="E46" s="15">
        <v>2845</v>
      </c>
      <c r="F46" s="16">
        <v>5135</v>
      </c>
      <c r="G46" s="16">
        <v>300</v>
      </c>
    </row>
    <row r="47" spans="2:7" ht="15" customHeight="1" x14ac:dyDescent="0.15">
      <c r="B47" s="24"/>
      <c r="C47" s="89"/>
      <c r="D47" s="25">
        <v>100</v>
      </c>
      <c r="E47" s="26">
        <v>34.4</v>
      </c>
      <c r="F47" s="27">
        <v>62</v>
      </c>
      <c r="G47" s="27">
        <v>3.6</v>
      </c>
    </row>
    <row r="48" spans="2:7" ht="15" customHeight="1" x14ac:dyDescent="0.15">
      <c r="B48" s="24"/>
      <c r="C48" s="86" t="s">
        <v>502</v>
      </c>
      <c r="D48" s="14">
        <v>4863</v>
      </c>
      <c r="E48" s="15">
        <v>3064</v>
      </c>
      <c r="F48" s="16">
        <v>1617</v>
      </c>
      <c r="G48" s="16">
        <v>182</v>
      </c>
    </row>
    <row r="49" spans="2:7" ht="15" customHeight="1" x14ac:dyDescent="0.15">
      <c r="B49" s="24"/>
      <c r="C49" s="89"/>
      <c r="D49" s="25">
        <v>100</v>
      </c>
      <c r="E49" s="26">
        <v>63</v>
      </c>
      <c r="F49" s="27">
        <v>33.299999999999997</v>
      </c>
      <c r="G49" s="27">
        <v>3.7</v>
      </c>
    </row>
    <row r="50" spans="2:7" ht="15" customHeight="1" x14ac:dyDescent="0.15">
      <c r="B50" s="24"/>
      <c r="C50" s="86" t="s">
        <v>503</v>
      </c>
      <c r="D50" s="14">
        <v>1583</v>
      </c>
      <c r="E50" s="15">
        <v>1191</v>
      </c>
      <c r="F50" s="16">
        <v>297</v>
      </c>
      <c r="G50" s="16">
        <v>95</v>
      </c>
    </row>
    <row r="51" spans="2:7" ht="15" customHeight="1" x14ac:dyDescent="0.15">
      <c r="B51" s="28"/>
      <c r="C51" s="91"/>
      <c r="D51" s="17">
        <v>100</v>
      </c>
      <c r="E51" s="18">
        <v>75.2</v>
      </c>
      <c r="F51" s="19">
        <v>18.8</v>
      </c>
      <c r="G51" s="19">
        <v>6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1357</v>
      </c>
      <c r="F52" s="23">
        <v>1373</v>
      </c>
      <c r="G52" s="23">
        <v>251</v>
      </c>
    </row>
    <row r="53" spans="2:7" ht="15" customHeight="1" x14ac:dyDescent="0.15">
      <c r="B53" s="24"/>
      <c r="C53" s="84"/>
      <c r="D53" s="25">
        <v>100</v>
      </c>
      <c r="E53" s="26">
        <v>45.5</v>
      </c>
      <c r="F53" s="27">
        <v>46.1</v>
      </c>
      <c r="G53" s="27">
        <v>8.4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853</v>
      </c>
      <c r="F54" s="31">
        <v>1007</v>
      </c>
      <c r="G54" s="31">
        <v>86</v>
      </c>
    </row>
    <row r="55" spans="2:7" ht="15" customHeight="1" x14ac:dyDescent="0.15">
      <c r="B55" s="24"/>
      <c r="C55" s="84"/>
      <c r="D55" s="25">
        <v>100</v>
      </c>
      <c r="E55" s="26">
        <v>43.8</v>
      </c>
      <c r="F55" s="27">
        <v>51.7</v>
      </c>
      <c r="G55" s="27">
        <v>4.4000000000000004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430</v>
      </c>
      <c r="F56" s="16">
        <v>360</v>
      </c>
      <c r="G56" s="16">
        <v>64</v>
      </c>
    </row>
    <row r="57" spans="2:7" ht="15" customHeight="1" x14ac:dyDescent="0.15">
      <c r="B57" s="24"/>
      <c r="C57" s="84"/>
      <c r="D57" s="25">
        <v>100</v>
      </c>
      <c r="E57" s="26">
        <v>50.4</v>
      </c>
      <c r="F57" s="27">
        <v>42.2</v>
      </c>
      <c r="G57" s="27">
        <v>7.5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623</v>
      </c>
      <c r="F58" s="16">
        <v>617</v>
      </c>
      <c r="G58" s="16">
        <v>71</v>
      </c>
    </row>
    <row r="59" spans="2:7" ht="15" customHeight="1" x14ac:dyDescent="0.15">
      <c r="B59" s="24"/>
      <c r="C59" s="84"/>
      <c r="D59" s="25">
        <v>100</v>
      </c>
      <c r="E59" s="26">
        <v>47.5</v>
      </c>
      <c r="F59" s="27">
        <v>47.1</v>
      </c>
      <c r="G59" s="27">
        <v>5.4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901</v>
      </c>
      <c r="F60" s="16">
        <v>702</v>
      </c>
      <c r="G60" s="16">
        <v>180</v>
      </c>
    </row>
    <row r="61" spans="2:7" ht="15" customHeight="1" x14ac:dyDescent="0.15">
      <c r="B61" s="24"/>
      <c r="C61" s="84"/>
      <c r="D61" s="25">
        <v>100</v>
      </c>
      <c r="E61" s="26">
        <v>50.5</v>
      </c>
      <c r="F61" s="27">
        <v>39.4</v>
      </c>
      <c r="G61" s="27">
        <v>10.1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465</v>
      </c>
      <c r="F62" s="16">
        <v>699</v>
      </c>
      <c r="G62" s="16">
        <v>70</v>
      </c>
    </row>
    <row r="63" spans="2:7" ht="15" customHeight="1" x14ac:dyDescent="0.15">
      <c r="B63" s="24"/>
      <c r="C63" s="84"/>
      <c r="D63" s="25">
        <v>100</v>
      </c>
      <c r="E63" s="26">
        <v>37.700000000000003</v>
      </c>
      <c r="F63" s="27">
        <v>56.6</v>
      </c>
      <c r="G63" s="27">
        <v>5.7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1026</v>
      </c>
      <c r="F64" s="16">
        <v>1085</v>
      </c>
      <c r="G64" s="16">
        <v>142</v>
      </c>
    </row>
    <row r="65" spans="2:7" ht="15" customHeight="1" x14ac:dyDescent="0.15">
      <c r="B65" s="24"/>
      <c r="C65" s="84"/>
      <c r="D65" s="25">
        <v>100</v>
      </c>
      <c r="E65" s="26">
        <v>45.5</v>
      </c>
      <c r="F65" s="27">
        <v>48.2</v>
      </c>
      <c r="G65" s="27">
        <v>6.3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590</v>
      </c>
      <c r="F66" s="16">
        <v>531</v>
      </c>
      <c r="G66" s="16">
        <v>88</v>
      </c>
    </row>
    <row r="67" spans="2:7" ht="15" customHeight="1" x14ac:dyDescent="0.15">
      <c r="B67" s="24"/>
      <c r="C67" s="84"/>
      <c r="D67" s="25">
        <v>100</v>
      </c>
      <c r="E67" s="26">
        <v>48.8</v>
      </c>
      <c r="F67" s="27">
        <v>43.9</v>
      </c>
      <c r="G67" s="27">
        <v>7.3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1038</v>
      </c>
      <c r="F68" s="16">
        <v>1179</v>
      </c>
      <c r="G68" s="16">
        <v>134</v>
      </c>
    </row>
    <row r="69" spans="2:7" ht="15" customHeight="1" x14ac:dyDescent="0.15">
      <c r="B69" s="28"/>
      <c r="C69" s="85"/>
      <c r="D69" s="17">
        <v>100</v>
      </c>
      <c r="E69" s="18">
        <v>44.2</v>
      </c>
      <c r="F69" s="19">
        <v>50.1</v>
      </c>
      <c r="G69" s="19">
        <v>5.7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1202</v>
      </c>
      <c r="F70" s="23">
        <v>1429</v>
      </c>
      <c r="G70" s="23">
        <v>119</v>
      </c>
    </row>
    <row r="71" spans="2:7" ht="15" customHeight="1" x14ac:dyDescent="0.15">
      <c r="B71" s="24"/>
      <c r="C71" s="89"/>
      <c r="D71" s="25">
        <v>100</v>
      </c>
      <c r="E71" s="26">
        <v>43.7</v>
      </c>
      <c r="F71" s="27">
        <v>52</v>
      </c>
      <c r="G71" s="27">
        <v>4.3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1390</v>
      </c>
      <c r="F72" s="16">
        <v>1495</v>
      </c>
      <c r="G72" s="16">
        <v>115</v>
      </c>
    </row>
    <row r="73" spans="2:7" ht="15" customHeight="1" x14ac:dyDescent="0.15">
      <c r="B73" s="24"/>
      <c r="C73" s="89"/>
      <c r="D73" s="25">
        <v>100</v>
      </c>
      <c r="E73" s="26">
        <v>46.3</v>
      </c>
      <c r="F73" s="27">
        <v>49.8</v>
      </c>
      <c r="G73" s="27">
        <v>3.8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1766</v>
      </c>
      <c r="F74" s="16">
        <v>1866</v>
      </c>
      <c r="G74" s="16">
        <v>209</v>
      </c>
    </row>
    <row r="75" spans="2:7" ht="15" customHeight="1" x14ac:dyDescent="0.15">
      <c r="B75" s="24"/>
      <c r="C75" s="89"/>
      <c r="D75" s="25">
        <v>100</v>
      </c>
      <c r="E75" s="26">
        <v>46</v>
      </c>
      <c r="F75" s="27">
        <v>48.6</v>
      </c>
      <c r="G75" s="27">
        <v>5.4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1327</v>
      </c>
      <c r="F76" s="16">
        <v>1318</v>
      </c>
      <c r="G76" s="16">
        <v>172</v>
      </c>
    </row>
    <row r="77" spans="2:7" ht="15" customHeight="1" x14ac:dyDescent="0.15">
      <c r="B77" s="24"/>
      <c r="C77" s="89"/>
      <c r="D77" s="25">
        <v>100</v>
      </c>
      <c r="E77" s="26">
        <v>47.1</v>
      </c>
      <c r="F77" s="27">
        <v>46.8</v>
      </c>
      <c r="G77" s="27">
        <v>6.1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753</v>
      </c>
      <c r="F78" s="16">
        <v>710</v>
      </c>
      <c r="G78" s="16">
        <v>160</v>
      </c>
    </row>
    <row r="79" spans="2:7" ht="15" customHeight="1" x14ac:dyDescent="0.15">
      <c r="B79" s="24"/>
      <c r="C79" s="89"/>
      <c r="D79" s="25">
        <v>100</v>
      </c>
      <c r="E79" s="26">
        <v>46.4</v>
      </c>
      <c r="F79" s="27">
        <v>43.7</v>
      </c>
      <c r="G79" s="27">
        <v>9.9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462</v>
      </c>
      <c r="F80" s="16">
        <v>399</v>
      </c>
      <c r="G80" s="16">
        <v>147</v>
      </c>
    </row>
    <row r="81" spans="2:7" ht="15" customHeight="1" x14ac:dyDescent="0.15">
      <c r="B81" s="24"/>
      <c r="C81" s="89"/>
      <c r="D81" s="25">
        <v>100</v>
      </c>
      <c r="E81" s="26">
        <v>45.8</v>
      </c>
      <c r="F81" s="27">
        <v>39.6</v>
      </c>
      <c r="G81" s="27">
        <v>14.6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263</v>
      </c>
      <c r="F82" s="16">
        <v>204</v>
      </c>
      <c r="G82" s="16">
        <v>135</v>
      </c>
    </row>
    <row r="83" spans="2:7" ht="15" customHeight="1" x14ac:dyDescent="0.15">
      <c r="B83" s="24"/>
      <c r="C83" s="86"/>
      <c r="D83" s="34">
        <v>100</v>
      </c>
      <c r="E83" s="35">
        <v>43.7</v>
      </c>
      <c r="F83" s="36">
        <v>33.9</v>
      </c>
      <c r="G83" s="36">
        <v>22.4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1560</v>
      </c>
      <c r="F84" s="23">
        <v>1735</v>
      </c>
      <c r="G84" s="23">
        <v>132</v>
      </c>
    </row>
    <row r="85" spans="2:7" ht="15" customHeight="1" x14ac:dyDescent="0.15">
      <c r="B85" s="24" t="s">
        <v>441</v>
      </c>
      <c r="C85" s="84"/>
      <c r="D85" s="25">
        <v>100</v>
      </c>
      <c r="E85" s="26">
        <v>45.5</v>
      </c>
      <c r="F85" s="27">
        <v>50.6</v>
      </c>
      <c r="G85" s="27">
        <v>3.9</v>
      </c>
    </row>
    <row r="86" spans="2:7" ht="15" customHeight="1" x14ac:dyDescent="0.15">
      <c r="B86" s="24" t="s">
        <v>512</v>
      </c>
      <c r="C86" s="82" t="s">
        <v>443</v>
      </c>
      <c r="D86" s="14">
        <v>3344</v>
      </c>
      <c r="E86" s="15">
        <v>1603</v>
      </c>
      <c r="F86" s="16">
        <v>1594</v>
      </c>
      <c r="G86" s="16">
        <v>147</v>
      </c>
    </row>
    <row r="87" spans="2:7" ht="15" customHeight="1" x14ac:dyDescent="0.15">
      <c r="B87" s="24"/>
      <c r="C87" s="84"/>
      <c r="D87" s="25">
        <v>100</v>
      </c>
      <c r="E87" s="26">
        <v>47.9</v>
      </c>
      <c r="F87" s="27">
        <v>47.7</v>
      </c>
      <c r="G87" s="27">
        <v>4.4000000000000004</v>
      </c>
    </row>
    <row r="88" spans="2:7" ht="15" customHeight="1" x14ac:dyDescent="0.15">
      <c r="B88" s="24"/>
      <c r="C88" s="83" t="s">
        <v>454</v>
      </c>
      <c r="D88" s="29">
        <v>2063</v>
      </c>
      <c r="E88" s="30">
        <v>952</v>
      </c>
      <c r="F88" s="31">
        <v>1003</v>
      </c>
      <c r="G88" s="31">
        <v>108</v>
      </c>
    </row>
    <row r="89" spans="2:7" ht="15" customHeight="1" x14ac:dyDescent="0.15">
      <c r="B89" s="24"/>
      <c r="C89" s="84"/>
      <c r="D89" s="25">
        <v>100</v>
      </c>
      <c r="E89" s="26">
        <v>46.1</v>
      </c>
      <c r="F89" s="27">
        <v>48.6</v>
      </c>
      <c r="G89" s="27">
        <v>5.2</v>
      </c>
    </row>
    <row r="90" spans="2:7" ht="15" customHeight="1" x14ac:dyDescent="0.15">
      <c r="B90" s="24"/>
      <c r="C90" s="82" t="s">
        <v>489</v>
      </c>
      <c r="D90" s="14">
        <v>3201</v>
      </c>
      <c r="E90" s="15">
        <v>1440</v>
      </c>
      <c r="F90" s="16">
        <v>1557</v>
      </c>
      <c r="G90" s="16">
        <v>204</v>
      </c>
    </row>
    <row r="91" spans="2:7" ht="15" customHeight="1" x14ac:dyDescent="0.15">
      <c r="B91" s="24"/>
      <c r="C91" s="84"/>
      <c r="D91" s="25">
        <v>100</v>
      </c>
      <c r="E91" s="26">
        <v>45</v>
      </c>
      <c r="F91" s="27">
        <v>48.6</v>
      </c>
      <c r="G91" s="27">
        <v>6.4</v>
      </c>
    </row>
    <row r="92" spans="2:7" ht="15" customHeight="1" x14ac:dyDescent="0.15">
      <c r="B92" s="24"/>
      <c r="C92" s="82" t="s">
        <v>435</v>
      </c>
      <c r="D92" s="14">
        <v>1503</v>
      </c>
      <c r="E92" s="15">
        <v>655</v>
      </c>
      <c r="F92" s="16">
        <v>691</v>
      </c>
      <c r="G92" s="16">
        <v>157</v>
      </c>
    </row>
    <row r="93" spans="2:7" ht="15" customHeight="1" x14ac:dyDescent="0.15">
      <c r="B93" s="24"/>
      <c r="C93" s="84"/>
      <c r="D93" s="25">
        <v>100</v>
      </c>
      <c r="E93" s="26">
        <v>43.6</v>
      </c>
      <c r="F93" s="27">
        <v>46</v>
      </c>
      <c r="G93" s="27">
        <v>10.4</v>
      </c>
    </row>
    <row r="94" spans="2:7" ht="15" customHeight="1" x14ac:dyDescent="0.15">
      <c r="B94" s="24"/>
      <c r="C94" s="82" t="s">
        <v>571</v>
      </c>
      <c r="D94" s="14">
        <v>330</v>
      </c>
      <c r="E94" s="15">
        <v>147</v>
      </c>
      <c r="F94" s="16">
        <v>136</v>
      </c>
      <c r="G94" s="16">
        <v>47</v>
      </c>
    </row>
    <row r="95" spans="2:7" ht="15" customHeight="1" x14ac:dyDescent="0.15">
      <c r="B95" s="24"/>
      <c r="C95" s="82"/>
      <c r="D95" s="34">
        <v>100</v>
      </c>
      <c r="E95" s="35">
        <v>44.5</v>
      </c>
      <c r="F95" s="36">
        <v>41.2</v>
      </c>
      <c r="G95" s="36">
        <v>14.2</v>
      </c>
    </row>
    <row r="96" spans="2:7" ht="15" customHeight="1" x14ac:dyDescent="0.15">
      <c r="B96" s="24"/>
      <c r="C96" s="83" t="s">
        <v>447</v>
      </c>
      <c r="D96" s="29">
        <v>359</v>
      </c>
      <c r="E96" s="30">
        <v>119</v>
      </c>
      <c r="F96" s="31">
        <v>167</v>
      </c>
      <c r="G96" s="31">
        <v>73</v>
      </c>
    </row>
    <row r="97" spans="2:7" ht="15" customHeight="1" x14ac:dyDescent="0.15">
      <c r="B97" s="24"/>
      <c r="C97" s="84"/>
      <c r="D97" s="25">
        <v>100</v>
      </c>
      <c r="E97" s="26">
        <v>33.1</v>
      </c>
      <c r="F97" s="27">
        <v>46.5</v>
      </c>
      <c r="G97" s="27">
        <v>20.3</v>
      </c>
    </row>
    <row r="98" spans="2:7" ht="15" customHeight="1" x14ac:dyDescent="0.15">
      <c r="B98" s="24"/>
      <c r="C98" s="82" t="s">
        <v>438</v>
      </c>
      <c r="D98" s="14">
        <v>47</v>
      </c>
      <c r="E98" s="15">
        <v>23</v>
      </c>
      <c r="F98" s="16">
        <v>13</v>
      </c>
      <c r="G98" s="16">
        <v>11</v>
      </c>
    </row>
    <row r="99" spans="2:7" ht="15" customHeight="1" x14ac:dyDescent="0.15">
      <c r="B99" s="24"/>
      <c r="C99" s="84"/>
      <c r="D99" s="25">
        <v>100</v>
      </c>
      <c r="E99" s="26">
        <v>48.9</v>
      </c>
      <c r="F99" s="27">
        <v>27.7</v>
      </c>
      <c r="G99" s="27">
        <v>23.4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31</v>
      </c>
      <c r="F100" s="16">
        <v>20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59.6</v>
      </c>
      <c r="F101" s="19">
        <v>38.5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2255" priority="2680" rank="1"/>
  </conditionalFormatting>
  <conditionalFormatting sqref="E11:G11">
    <cfRule type="top10" dxfId="2254" priority="2681" rank="1"/>
  </conditionalFormatting>
  <conditionalFormatting sqref="E13:G13">
    <cfRule type="top10" dxfId="2253" priority="2682" rank="1"/>
  </conditionalFormatting>
  <conditionalFormatting sqref="E15:G15">
    <cfRule type="top10" dxfId="2252" priority="2683" rank="1"/>
  </conditionalFormatting>
  <conditionalFormatting sqref="E17:G17">
    <cfRule type="top10" dxfId="2251" priority="2684" rank="1"/>
  </conditionalFormatting>
  <conditionalFormatting sqref="E19:G19">
    <cfRule type="top10" dxfId="2250" priority="2685" rank="1"/>
  </conditionalFormatting>
  <conditionalFormatting sqref="E21:G21">
    <cfRule type="top10" dxfId="2249" priority="2686" rank="1"/>
  </conditionalFormatting>
  <conditionalFormatting sqref="E23:G23">
    <cfRule type="top10" dxfId="2248" priority="2687" rank="1"/>
  </conditionalFormatting>
  <conditionalFormatting sqref="E25:G25">
    <cfRule type="top10" dxfId="2247" priority="2688" rank="1"/>
  </conditionalFormatting>
  <conditionalFormatting sqref="E27:G27">
    <cfRule type="top10" dxfId="2246" priority="2689" rank="1"/>
  </conditionalFormatting>
  <conditionalFormatting sqref="E29:G29">
    <cfRule type="top10" dxfId="2245" priority="2690" rank="1"/>
  </conditionalFormatting>
  <conditionalFormatting sqref="E31:G31">
    <cfRule type="top10" dxfId="2244" priority="2691" rank="1"/>
  </conditionalFormatting>
  <conditionalFormatting sqref="E33:G33">
    <cfRule type="top10" dxfId="2243" priority="2692" rank="1"/>
  </conditionalFormatting>
  <conditionalFormatting sqref="E35:G35">
    <cfRule type="top10" dxfId="2242" priority="2693" rank="1"/>
  </conditionalFormatting>
  <conditionalFormatting sqref="E37:G37">
    <cfRule type="top10" dxfId="2241" priority="2694" rank="1"/>
  </conditionalFormatting>
  <conditionalFormatting sqref="E39:G39">
    <cfRule type="top10" dxfId="2240" priority="2695" rank="1"/>
  </conditionalFormatting>
  <conditionalFormatting sqref="E41:G41">
    <cfRule type="top10" dxfId="2239" priority="2696" rank="1"/>
  </conditionalFormatting>
  <conditionalFormatting sqref="E43:G43">
    <cfRule type="top10" dxfId="2238" priority="2697" rank="1"/>
  </conditionalFormatting>
  <conditionalFormatting sqref="E45:G45">
    <cfRule type="top10" dxfId="2237" priority="2698" rank="1"/>
  </conditionalFormatting>
  <conditionalFormatting sqref="E47:G47">
    <cfRule type="top10" dxfId="2236" priority="2699" rank="1"/>
  </conditionalFormatting>
  <conditionalFormatting sqref="E49:G49">
    <cfRule type="top10" dxfId="2235" priority="2700" rank="1"/>
  </conditionalFormatting>
  <conditionalFormatting sqref="E51:G51">
    <cfRule type="top10" dxfId="2234" priority="2701" rank="1"/>
  </conditionalFormatting>
  <conditionalFormatting sqref="E53:G53">
    <cfRule type="top10" dxfId="2233" priority="2702" rank="1"/>
  </conditionalFormatting>
  <conditionalFormatting sqref="E55:G55">
    <cfRule type="top10" dxfId="2232" priority="2703" rank="1"/>
  </conditionalFormatting>
  <conditionalFormatting sqref="E57:G57">
    <cfRule type="top10" dxfId="2231" priority="2704" rank="1"/>
  </conditionalFormatting>
  <conditionalFormatting sqref="E59:G59">
    <cfRule type="top10" dxfId="2230" priority="2705" rank="1"/>
  </conditionalFormatting>
  <conditionalFormatting sqref="E61:G61">
    <cfRule type="top10" dxfId="2229" priority="2706" rank="1"/>
  </conditionalFormatting>
  <conditionalFormatting sqref="E63:G63">
    <cfRule type="top10" dxfId="2228" priority="2707" rank="1"/>
  </conditionalFormatting>
  <conditionalFormatting sqref="E65:G65">
    <cfRule type="top10" dxfId="2227" priority="2708" rank="1"/>
  </conditionalFormatting>
  <conditionalFormatting sqref="E67:G67">
    <cfRule type="top10" dxfId="2226" priority="2709" rank="1"/>
  </conditionalFormatting>
  <conditionalFormatting sqref="E69:G69">
    <cfRule type="top10" dxfId="2225" priority="2710" rank="1"/>
  </conditionalFormatting>
  <conditionalFormatting sqref="E71:G71">
    <cfRule type="top10" dxfId="2224" priority="2711" rank="1"/>
  </conditionalFormatting>
  <conditionalFormatting sqref="E73:G73">
    <cfRule type="top10" dxfId="2223" priority="2712" rank="1"/>
  </conditionalFormatting>
  <conditionalFormatting sqref="E75:G75">
    <cfRule type="top10" dxfId="2222" priority="2713" rank="1"/>
  </conditionalFormatting>
  <conditionalFormatting sqref="E77:G77">
    <cfRule type="top10" dxfId="2221" priority="2714" rank="1"/>
  </conditionalFormatting>
  <conditionalFormatting sqref="E79:G79">
    <cfRule type="top10" dxfId="2220" priority="2715" rank="1"/>
  </conditionalFormatting>
  <conditionalFormatting sqref="E81:G81">
    <cfRule type="top10" dxfId="2219" priority="2716" rank="1"/>
  </conditionalFormatting>
  <conditionalFormatting sqref="E83:G83">
    <cfRule type="top10" dxfId="2218" priority="2717" rank="1"/>
  </conditionalFormatting>
  <conditionalFormatting sqref="E85:G85">
    <cfRule type="top10" dxfId="2217" priority="2718" rank="1"/>
  </conditionalFormatting>
  <conditionalFormatting sqref="E87:G87">
    <cfRule type="top10" dxfId="2216" priority="2719" rank="1"/>
  </conditionalFormatting>
  <conditionalFormatting sqref="E89:G89">
    <cfRule type="top10" dxfId="2215" priority="2720" rank="1"/>
  </conditionalFormatting>
  <conditionalFormatting sqref="E91:G91">
    <cfRule type="top10" dxfId="2214" priority="2721" rank="1"/>
  </conditionalFormatting>
  <conditionalFormatting sqref="E93:G93">
    <cfRule type="top10" dxfId="2213" priority="2722" rank="1"/>
  </conditionalFormatting>
  <conditionalFormatting sqref="E95:G95">
    <cfRule type="top10" dxfId="2212" priority="2723" rank="1"/>
  </conditionalFormatting>
  <conditionalFormatting sqref="E97:G97">
    <cfRule type="top10" dxfId="2211" priority="2724" rank="1"/>
  </conditionalFormatting>
  <conditionalFormatting sqref="E99:G99">
    <cfRule type="top10" dxfId="2210" priority="2725" rank="1"/>
  </conditionalFormatting>
  <conditionalFormatting sqref="E101:G101">
    <cfRule type="top10" dxfId="2209" priority="272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690</v>
      </c>
    </row>
    <row r="4" spans="2:24" x14ac:dyDescent="0.15">
      <c r="B4" s="1" t="s">
        <v>835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316</v>
      </c>
      <c r="F7" s="69" t="s">
        <v>317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6234</v>
      </c>
      <c r="F8" s="16">
        <v>8510</v>
      </c>
      <c r="G8" s="16">
        <v>1178</v>
      </c>
    </row>
    <row r="9" spans="2:24" ht="15" customHeight="1" x14ac:dyDescent="0.15">
      <c r="B9" s="93"/>
      <c r="C9" s="91"/>
      <c r="D9" s="17">
        <v>100</v>
      </c>
      <c r="E9" s="18">
        <v>39.200000000000003</v>
      </c>
      <c r="F9" s="19">
        <v>53.4</v>
      </c>
      <c r="G9" s="19">
        <v>7.4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2049</v>
      </c>
      <c r="F10" s="23">
        <v>2487</v>
      </c>
      <c r="G10" s="23">
        <v>409</v>
      </c>
    </row>
    <row r="11" spans="2:24" ht="15" customHeight="1" x14ac:dyDescent="0.15">
      <c r="B11" s="24"/>
      <c r="C11" s="89"/>
      <c r="D11" s="25">
        <v>100</v>
      </c>
      <c r="E11" s="26">
        <v>41.4</v>
      </c>
      <c r="F11" s="27">
        <v>50.3</v>
      </c>
      <c r="G11" s="27">
        <v>8.3000000000000007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4133</v>
      </c>
      <c r="F12" s="16">
        <v>5957</v>
      </c>
      <c r="G12" s="16">
        <v>752</v>
      </c>
    </row>
    <row r="13" spans="2:24" ht="15" customHeight="1" x14ac:dyDescent="0.15">
      <c r="B13" s="28"/>
      <c r="C13" s="91"/>
      <c r="D13" s="17">
        <v>100</v>
      </c>
      <c r="E13" s="18">
        <v>38.1</v>
      </c>
      <c r="F13" s="19">
        <v>54.9</v>
      </c>
      <c r="G13" s="19">
        <v>6.9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151</v>
      </c>
      <c r="F14" s="23">
        <v>173</v>
      </c>
      <c r="G14" s="23">
        <v>29</v>
      </c>
    </row>
    <row r="15" spans="2:24" ht="15" customHeight="1" x14ac:dyDescent="0.15">
      <c r="B15" s="24"/>
      <c r="C15" s="84"/>
      <c r="D15" s="25">
        <v>100</v>
      </c>
      <c r="E15" s="26">
        <v>42.8</v>
      </c>
      <c r="F15" s="27">
        <v>49</v>
      </c>
      <c r="G15" s="27">
        <v>8.1999999999999993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273</v>
      </c>
      <c r="F16" s="31">
        <v>310</v>
      </c>
      <c r="G16" s="31">
        <v>37</v>
      </c>
    </row>
    <row r="17" spans="2:7" ht="15" customHeight="1" x14ac:dyDescent="0.15">
      <c r="B17" s="24"/>
      <c r="C17" s="84"/>
      <c r="D17" s="25">
        <v>100</v>
      </c>
      <c r="E17" s="26">
        <v>44</v>
      </c>
      <c r="F17" s="27">
        <v>50</v>
      </c>
      <c r="G17" s="27">
        <v>6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384</v>
      </c>
      <c r="F18" s="16">
        <v>474</v>
      </c>
      <c r="G18" s="16">
        <v>64</v>
      </c>
    </row>
    <row r="19" spans="2:7" ht="15" customHeight="1" x14ac:dyDescent="0.15">
      <c r="B19" s="24"/>
      <c r="C19" s="84"/>
      <c r="D19" s="25">
        <v>100</v>
      </c>
      <c r="E19" s="26">
        <v>41.6</v>
      </c>
      <c r="F19" s="27">
        <v>51.4</v>
      </c>
      <c r="G19" s="27">
        <v>6.9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684</v>
      </c>
      <c r="F20" s="16">
        <v>827</v>
      </c>
      <c r="G20" s="16">
        <v>105</v>
      </c>
    </row>
    <row r="21" spans="2:7" ht="15" customHeight="1" x14ac:dyDescent="0.15">
      <c r="B21" s="24"/>
      <c r="C21" s="84"/>
      <c r="D21" s="25">
        <v>100</v>
      </c>
      <c r="E21" s="26">
        <v>42.3</v>
      </c>
      <c r="F21" s="27">
        <v>51.2</v>
      </c>
      <c r="G21" s="27">
        <v>6.5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1227</v>
      </c>
      <c r="F22" s="16">
        <v>1683</v>
      </c>
      <c r="G22" s="16">
        <v>230</v>
      </c>
    </row>
    <row r="23" spans="2:7" ht="15" customHeight="1" x14ac:dyDescent="0.15">
      <c r="B23" s="24"/>
      <c r="C23" s="84"/>
      <c r="D23" s="25">
        <v>100</v>
      </c>
      <c r="E23" s="26">
        <v>39.1</v>
      </c>
      <c r="F23" s="27">
        <v>53.6</v>
      </c>
      <c r="G23" s="27">
        <v>7.3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1716</v>
      </c>
      <c r="F24" s="16">
        <v>2490</v>
      </c>
      <c r="G24" s="16">
        <v>300</v>
      </c>
    </row>
    <row r="25" spans="2:7" ht="15" customHeight="1" x14ac:dyDescent="0.15">
      <c r="B25" s="24"/>
      <c r="C25" s="84"/>
      <c r="D25" s="25">
        <v>100</v>
      </c>
      <c r="E25" s="26">
        <v>38.1</v>
      </c>
      <c r="F25" s="27">
        <v>55.3</v>
      </c>
      <c r="G25" s="27">
        <v>6.7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1664</v>
      </c>
      <c r="F26" s="16">
        <v>2382</v>
      </c>
      <c r="G26" s="16">
        <v>392</v>
      </c>
    </row>
    <row r="27" spans="2:7" ht="15" customHeight="1" x14ac:dyDescent="0.15">
      <c r="B27" s="28"/>
      <c r="C27" s="85"/>
      <c r="D27" s="17">
        <v>100</v>
      </c>
      <c r="E27" s="18">
        <v>37.5</v>
      </c>
      <c r="F27" s="19">
        <v>53.7</v>
      </c>
      <c r="G27" s="19">
        <v>8.8000000000000007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2110</v>
      </c>
      <c r="F28" s="16">
        <v>3297</v>
      </c>
      <c r="G28" s="16">
        <v>259</v>
      </c>
    </row>
    <row r="29" spans="2:7" ht="15" customHeight="1" x14ac:dyDescent="0.15">
      <c r="B29" s="24"/>
      <c r="C29" s="84"/>
      <c r="D29" s="25">
        <v>100</v>
      </c>
      <c r="E29" s="26">
        <v>37.200000000000003</v>
      </c>
      <c r="F29" s="27">
        <v>58.2</v>
      </c>
      <c r="G29" s="27">
        <v>4.5999999999999996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1696</v>
      </c>
      <c r="F30" s="16">
        <v>1973</v>
      </c>
      <c r="G30" s="16">
        <v>255</v>
      </c>
    </row>
    <row r="31" spans="2:7" ht="15" customHeight="1" x14ac:dyDescent="0.15">
      <c r="B31" s="24"/>
      <c r="C31" s="84"/>
      <c r="D31" s="25">
        <v>100</v>
      </c>
      <c r="E31" s="26">
        <v>43.2</v>
      </c>
      <c r="F31" s="27">
        <v>50.3</v>
      </c>
      <c r="G31" s="27">
        <v>6.5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150</v>
      </c>
      <c r="F32" s="31">
        <v>139</v>
      </c>
      <c r="G32" s="31">
        <v>17</v>
      </c>
    </row>
    <row r="33" spans="2:7" ht="15" customHeight="1" x14ac:dyDescent="0.15">
      <c r="B33" s="24"/>
      <c r="C33" s="84"/>
      <c r="D33" s="25">
        <v>100</v>
      </c>
      <c r="E33" s="26">
        <v>49</v>
      </c>
      <c r="F33" s="27">
        <v>45.4</v>
      </c>
      <c r="G33" s="27">
        <v>5.6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1179</v>
      </c>
      <c r="F34" s="16">
        <v>1650</v>
      </c>
      <c r="G34" s="16">
        <v>213</v>
      </c>
    </row>
    <row r="35" spans="2:7" ht="15" customHeight="1" x14ac:dyDescent="0.15">
      <c r="B35" s="24"/>
      <c r="C35" s="84"/>
      <c r="D35" s="25">
        <v>100</v>
      </c>
      <c r="E35" s="26">
        <v>38.799999999999997</v>
      </c>
      <c r="F35" s="27">
        <v>54.2</v>
      </c>
      <c r="G35" s="27">
        <v>7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950</v>
      </c>
      <c r="F36" s="16">
        <v>1273</v>
      </c>
      <c r="G36" s="16">
        <v>186</v>
      </c>
    </row>
    <row r="37" spans="2:7" ht="15" customHeight="1" x14ac:dyDescent="0.15">
      <c r="B37" s="33"/>
      <c r="C37" s="82"/>
      <c r="D37" s="34">
        <v>100</v>
      </c>
      <c r="E37" s="35">
        <v>39.4</v>
      </c>
      <c r="F37" s="36">
        <v>52.8</v>
      </c>
      <c r="G37" s="36">
        <v>7.7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327</v>
      </c>
      <c r="F38" s="23">
        <v>876</v>
      </c>
      <c r="G38" s="23">
        <v>55</v>
      </c>
    </row>
    <row r="39" spans="2:7" ht="15" customHeight="1" x14ac:dyDescent="0.15">
      <c r="B39" s="24"/>
      <c r="C39" s="89"/>
      <c r="D39" s="25">
        <v>100</v>
      </c>
      <c r="E39" s="26">
        <v>26</v>
      </c>
      <c r="F39" s="27">
        <v>69.599999999999994</v>
      </c>
      <c r="G39" s="27">
        <v>4.4000000000000004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582</v>
      </c>
      <c r="F40" s="16">
        <v>697</v>
      </c>
      <c r="G40" s="16">
        <v>80</v>
      </c>
    </row>
    <row r="41" spans="2:7" ht="15" customHeight="1" x14ac:dyDescent="0.15">
      <c r="B41" s="24"/>
      <c r="C41" s="89"/>
      <c r="D41" s="25">
        <v>100</v>
      </c>
      <c r="E41" s="26">
        <v>42.8</v>
      </c>
      <c r="F41" s="27">
        <v>51.3</v>
      </c>
      <c r="G41" s="27">
        <v>5.9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5146</v>
      </c>
      <c r="F42" s="16">
        <v>6723</v>
      </c>
      <c r="G42" s="16">
        <v>767</v>
      </c>
    </row>
    <row r="43" spans="2:7" ht="15" customHeight="1" x14ac:dyDescent="0.15">
      <c r="B43" s="28"/>
      <c r="C43" s="91"/>
      <c r="D43" s="17">
        <v>100</v>
      </c>
      <c r="E43" s="18">
        <v>40.700000000000003</v>
      </c>
      <c r="F43" s="19">
        <v>53.2</v>
      </c>
      <c r="G43" s="19">
        <v>6.1</v>
      </c>
    </row>
    <row r="44" spans="2:7" ht="15" customHeight="1" x14ac:dyDescent="0.15">
      <c r="B44" s="20" t="s">
        <v>70</v>
      </c>
      <c r="C44" s="88" t="s">
        <v>467</v>
      </c>
      <c r="D44" s="21">
        <v>567</v>
      </c>
      <c r="E44" s="22">
        <v>96</v>
      </c>
      <c r="F44" s="23">
        <v>452</v>
      </c>
      <c r="G44" s="23">
        <v>19</v>
      </c>
    </row>
    <row r="45" spans="2:7" ht="15" customHeight="1" x14ac:dyDescent="0.15">
      <c r="B45" s="24"/>
      <c r="C45" s="89"/>
      <c r="D45" s="25">
        <v>100</v>
      </c>
      <c r="E45" s="26">
        <v>16.899999999999999</v>
      </c>
      <c r="F45" s="27">
        <v>79.7</v>
      </c>
      <c r="G45" s="27">
        <v>3.4</v>
      </c>
    </row>
    <row r="46" spans="2:7" ht="15" customHeight="1" x14ac:dyDescent="0.15">
      <c r="B46" s="24"/>
      <c r="C46" s="86" t="s">
        <v>480</v>
      </c>
      <c r="D46" s="14">
        <v>8280</v>
      </c>
      <c r="E46" s="15">
        <v>2344</v>
      </c>
      <c r="F46" s="16">
        <v>5569</v>
      </c>
      <c r="G46" s="16">
        <v>367</v>
      </c>
    </row>
    <row r="47" spans="2:7" ht="15" customHeight="1" x14ac:dyDescent="0.15">
      <c r="B47" s="24"/>
      <c r="C47" s="89"/>
      <c r="D47" s="25">
        <v>100</v>
      </c>
      <c r="E47" s="26">
        <v>28.3</v>
      </c>
      <c r="F47" s="27">
        <v>67.3</v>
      </c>
      <c r="G47" s="27">
        <v>4.4000000000000004</v>
      </c>
    </row>
    <row r="48" spans="2:7" ht="15" customHeight="1" x14ac:dyDescent="0.15">
      <c r="B48" s="24"/>
      <c r="C48" s="86" t="s">
        <v>484</v>
      </c>
      <c r="D48" s="14">
        <v>4863</v>
      </c>
      <c r="E48" s="15">
        <v>2635</v>
      </c>
      <c r="F48" s="16">
        <v>2022</v>
      </c>
      <c r="G48" s="16">
        <v>206</v>
      </c>
    </row>
    <row r="49" spans="2:7" ht="15" customHeight="1" x14ac:dyDescent="0.15">
      <c r="B49" s="24"/>
      <c r="C49" s="89"/>
      <c r="D49" s="25">
        <v>100</v>
      </c>
      <c r="E49" s="26">
        <v>54.2</v>
      </c>
      <c r="F49" s="27">
        <v>41.6</v>
      </c>
      <c r="G49" s="27">
        <v>4.2</v>
      </c>
    </row>
    <row r="50" spans="2:7" ht="15" customHeight="1" x14ac:dyDescent="0.15">
      <c r="B50" s="24"/>
      <c r="C50" s="86" t="s">
        <v>461</v>
      </c>
      <c r="D50" s="14">
        <v>1583</v>
      </c>
      <c r="E50" s="15">
        <v>1101</v>
      </c>
      <c r="F50" s="16">
        <v>395</v>
      </c>
      <c r="G50" s="16">
        <v>87</v>
      </c>
    </row>
    <row r="51" spans="2:7" ht="15" customHeight="1" x14ac:dyDescent="0.15">
      <c r="B51" s="28"/>
      <c r="C51" s="91"/>
      <c r="D51" s="17">
        <v>100</v>
      </c>
      <c r="E51" s="18">
        <v>69.599999999999994</v>
      </c>
      <c r="F51" s="19">
        <v>25</v>
      </c>
      <c r="G51" s="19">
        <v>5.5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1107</v>
      </c>
      <c r="F52" s="23">
        <v>1593</v>
      </c>
      <c r="G52" s="23">
        <v>281</v>
      </c>
    </row>
    <row r="53" spans="2:7" ht="15" customHeight="1" x14ac:dyDescent="0.15">
      <c r="B53" s="24"/>
      <c r="C53" s="84"/>
      <c r="D53" s="25">
        <v>100</v>
      </c>
      <c r="E53" s="26">
        <v>37.1</v>
      </c>
      <c r="F53" s="27">
        <v>53.4</v>
      </c>
      <c r="G53" s="27">
        <v>9.4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752</v>
      </c>
      <c r="F54" s="31">
        <v>1111</v>
      </c>
      <c r="G54" s="31">
        <v>83</v>
      </c>
    </row>
    <row r="55" spans="2:7" ht="15" customHeight="1" x14ac:dyDescent="0.15">
      <c r="B55" s="24"/>
      <c r="C55" s="84"/>
      <c r="D55" s="25">
        <v>100</v>
      </c>
      <c r="E55" s="26">
        <v>38.6</v>
      </c>
      <c r="F55" s="27">
        <v>57.1</v>
      </c>
      <c r="G55" s="27">
        <v>4.3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358</v>
      </c>
      <c r="F56" s="16">
        <v>423</v>
      </c>
      <c r="G56" s="16">
        <v>73</v>
      </c>
    </row>
    <row r="57" spans="2:7" ht="15" customHeight="1" x14ac:dyDescent="0.15">
      <c r="B57" s="24"/>
      <c r="C57" s="84"/>
      <c r="D57" s="25">
        <v>100</v>
      </c>
      <c r="E57" s="26">
        <v>41.9</v>
      </c>
      <c r="F57" s="27">
        <v>49.5</v>
      </c>
      <c r="G57" s="27">
        <v>8.5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513</v>
      </c>
      <c r="F58" s="16">
        <v>718</v>
      </c>
      <c r="G58" s="16">
        <v>80</v>
      </c>
    </row>
    <row r="59" spans="2:7" ht="15" customHeight="1" x14ac:dyDescent="0.15">
      <c r="B59" s="24"/>
      <c r="C59" s="84"/>
      <c r="D59" s="25">
        <v>100</v>
      </c>
      <c r="E59" s="26">
        <v>39.1</v>
      </c>
      <c r="F59" s="27">
        <v>54.8</v>
      </c>
      <c r="G59" s="27">
        <v>6.1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800</v>
      </c>
      <c r="F60" s="16">
        <v>780</v>
      </c>
      <c r="G60" s="16">
        <v>203</v>
      </c>
    </row>
    <row r="61" spans="2:7" ht="15" customHeight="1" x14ac:dyDescent="0.15">
      <c r="B61" s="24"/>
      <c r="C61" s="84"/>
      <c r="D61" s="25">
        <v>100</v>
      </c>
      <c r="E61" s="26">
        <v>44.9</v>
      </c>
      <c r="F61" s="27">
        <v>43.7</v>
      </c>
      <c r="G61" s="27">
        <v>11.4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354</v>
      </c>
      <c r="F62" s="16">
        <v>816</v>
      </c>
      <c r="G62" s="16">
        <v>64</v>
      </c>
    </row>
    <row r="63" spans="2:7" ht="15" customHeight="1" x14ac:dyDescent="0.15">
      <c r="B63" s="24"/>
      <c r="C63" s="84"/>
      <c r="D63" s="25">
        <v>100</v>
      </c>
      <c r="E63" s="26">
        <v>28.7</v>
      </c>
      <c r="F63" s="27">
        <v>66.099999999999994</v>
      </c>
      <c r="G63" s="27">
        <v>5.2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904</v>
      </c>
      <c r="F64" s="16">
        <v>1188</v>
      </c>
      <c r="G64" s="16">
        <v>161</v>
      </c>
    </row>
    <row r="65" spans="2:7" ht="15" customHeight="1" x14ac:dyDescent="0.15">
      <c r="B65" s="24"/>
      <c r="C65" s="84"/>
      <c r="D65" s="25">
        <v>100</v>
      </c>
      <c r="E65" s="26">
        <v>40.1</v>
      </c>
      <c r="F65" s="27">
        <v>52.7</v>
      </c>
      <c r="G65" s="27">
        <v>7.1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516</v>
      </c>
      <c r="F66" s="16">
        <v>595</v>
      </c>
      <c r="G66" s="16">
        <v>98</v>
      </c>
    </row>
    <row r="67" spans="2:7" ht="15" customHeight="1" x14ac:dyDescent="0.15">
      <c r="B67" s="24"/>
      <c r="C67" s="84"/>
      <c r="D67" s="25">
        <v>100</v>
      </c>
      <c r="E67" s="26">
        <v>42.7</v>
      </c>
      <c r="F67" s="27">
        <v>49.2</v>
      </c>
      <c r="G67" s="27">
        <v>8.1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930</v>
      </c>
      <c r="F68" s="16">
        <v>1286</v>
      </c>
      <c r="G68" s="16">
        <v>135</v>
      </c>
    </row>
    <row r="69" spans="2:7" ht="15" customHeight="1" x14ac:dyDescent="0.15">
      <c r="B69" s="28"/>
      <c r="C69" s="85"/>
      <c r="D69" s="17">
        <v>100</v>
      </c>
      <c r="E69" s="18">
        <v>39.6</v>
      </c>
      <c r="F69" s="19">
        <v>54.7</v>
      </c>
      <c r="G69" s="19">
        <v>5.7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900</v>
      </c>
      <c r="F70" s="23">
        <v>1726</v>
      </c>
      <c r="G70" s="23">
        <v>124</v>
      </c>
    </row>
    <row r="71" spans="2:7" ht="15" customHeight="1" x14ac:dyDescent="0.15">
      <c r="B71" s="24"/>
      <c r="C71" s="89"/>
      <c r="D71" s="25">
        <v>100</v>
      </c>
      <c r="E71" s="26">
        <v>32.700000000000003</v>
      </c>
      <c r="F71" s="27">
        <v>62.8</v>
      </c>
      <c r="G71" s="27">
        <v>4.5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1040</v>
      </c>
      <c r="F72" s="16">
        <v>1818</v>
      </c>
      <c r="G72" s="16">
        <v>142</v>
      </c>
    </row>
    <row r="73" spans="2:7" ht="15" customHeight="1" x14ac:dyDescent="0.15">
      <c r="B73" s="24"/>
      <c r="C73" s="89"/>
      <c r="D73" s="25">
        <v>100</v>
      </c>
      <c r="E73" s="26">
        <v>34.700000000000003</v>
      </c>
      <c r="F73" s="27">
        <v>60.6</v>
      </c>
      <c r="G73" s="27">
        <v>4.7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1572</v>
      </c>
      <c r="F74" s="16">
        <v>2053</v>
      </c>
      <c r="G74" s="16">
        <v>216</v>
      </c>
    </row>
    <row r="75" spans="2:7" ht="15" customHeight="1" x14ac:dyDescent="0.15">
      <c r="B75" s="24"/>
      <c r="C75" s="89"/>
      <c r="D75" s="25">
        <v>100</v>
      </c>
      <c r="E75" s="26">
        <v>40.9</v>
      </c>
      <c r="F75" s="27">
        <v>53.4</v>
      </c>
      <c r="G75" s="27">
        <v>5.6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1194</v>
      </c>
      <c r="F76" s="16">
        <v>1436</v>
      </c>
      <c r="G76" s="16">
        <v>187</v>
      </c>
    </row>
    <row r="77" spans="2:7" ht="15" customHeight="1" x14ac:dyDescent="0.15">
      <c r="B77" s="24"/>
      <c r="C77" s="89"/>
      <c r="D77" s="25">
        <v>100</v>
      </c>
      <c r="E77" s="26">
        <v>42.4</v>
      </c>
      <c r="F77" s="27">
        <v>51</v>
      </c>
      <c r="G77" s="27">
        <v>6.6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719</v>
      </c>
      <c r="F78" s="16">
        <v>725</v>
      </c>
      <c r="G78" s="16">
        <v>179</v>
      </c>
    </row>
    <row r="79" spans="2:7" ht="15" customHeight="1" x14ac:dyDescent="0.15">
      <c r="B79" s="24"/>
      <c r="C79" s="89"/>
      <c r="D79" s="25">
        <v>100</v>
      </c>
      <c r="E79" s="26">
        <v>44.3</v>
      </c>
      <c r="F79" s="27">
        <v>44.7</v>
      </c>
      <c r="G79" s="27">
        <v>11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468</v>
      </c>
      <c r="F80" s="16">
        <v>388</v>
      </c>
      <c r="G80" s="16">
        <v>152</v>
      </c>
    </row>
    <row r="81" spans="2:7" ht="15" customHeight="1" x14ac:dyDescent="0.15">
      <c r="B81" s="24"/>
      <c r="C81" s="89"/>
      <c r="D81" s="25">
        <v>100</v>
      </c>
      <c r="E81" s="26">
        <v>46.4</v>
      </c>
      <c r="F81" s="27">
        <v>38.5</v>
      </c>
      <c r="G81" s="27">
        <v>15.1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250</v>
      </c>
      <c r="F82" s="16">
        <v>205</v>
      </c>
      <c r="G82" s="16">
        <v>147</v>
      </c>
    </row>
    <row r="83" spans="2:7" ht="15" customHeight="1" x14ac:dyDescent="0.15">
      <c r="B83" s="24"/>
      <c r="C83" s="86"/>
      <c r="D83" s="34">
        <v>100</v>
      </c>
      <c r="E83" s="35">
        <v>41.5</v>
      </c>
      <c r="F83" s="36">
        <v>34.1</v>
      </c>
      <c r="G83" s="36">
        <v>24.4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1191</v>
      </c>
      <c r="F84" s="23">
        <v>2094</v>
      </c>
      <c r="G84" s="23">
        <v>142</v>
      </c>
    </row>
    <row r="85" spans="2:7" ht="15" customHeight="1" x14ac:dyDescent="0.15">
      <c r="B85" s="24" t="s">
        <v>485</v>
      </c>
      <c r="C85" s="84"/>
      <c r="D85" s="25">
        <v>100</v>
      </c>
      <c r="E85" s="26">
        <v>34.799999999999997</v>
      </c>
      <c r="F85" s="27">
        <v>61.1</v>
      </c>
      <c r="G85" s="27">
        <v>4.0999999999999996</v>
      </c>
    </row>
    <row r="86" spans="2:7" ht="15" customHeight="1" x14ac:dyDescent="0.15">
      <c r="B86" s="24" t="s">
        <v>431</v>
      </c>
      <c r="C86" s="82" t="s">
        <v>481</v>
      </c>
      <c r="D86" s="14">
        <v>3344</v>
      </c>
      <c r="E86" s="15">
        <v>1287</v>
      </c>
      <c r="F86" s="16">
        <v>1879</v>
      </c>
      <c r="G86" s="16">
        <v>178</v>
      </c>
    </row>
    <row r="87" spans="2:7" ht="15" customHeight="1" x14ac:dyDescent="0.15">
      <c r="B87" s="24"/>
      <c r="C87" s="84"/>
      <c r="D87" s="25">
        <v>100</v>
      </c>
      <c r="E87" s="26">
        <v>38.5</v>
      </c>
      <c r="F87" s="27">
        <v>56.2</v>
      </c>
      <c r="G87" s="27">
        <v>5.3</v>
      </c>
    </row>
    <row r="88" spans="2:7" ht="15" customHeight="1" x14ac:dyDescent="0.15">
      <c r="B88" s="24"/>
      <c r="C88" s="83" t="s">
        <v>487</v>
      </c>
      <c r="D88" s="29">
        <v>2063</v>
      </c>
      <c r="E88" s="30">
        <v>818</v>
      </c>
      <c r="F88" s="31">
        <v>1129</v>
      </c>
      <c r="G88" s="31">
        <v>116</v>
      </c>
    </row>
    <row r="89" spans="2:7" ht="15" customHeight="1" x14ac:dyDescent="0.15">
      <c r="B89" s="24"/>
      <c r="C89" s="84"/>
      <c r="D89" s="25">
        <v>100</v>
      </c>
      <c r="E89" s="26">
        <v>39.700000000000003</v>
      </c>
      <c r="F89" s="27">
        <v>54.7</v>
      </c>
      <c r="G89" s="27">
        <v>5.6</v>
      </c>
    </row>
    <row r="90" spans="2:7" ht="15" customHeight="1" x14ac:dyDescent="0.15">
      <c r="B90" s="24"/>
      <c r="C90" s="82" t="s">
        <v>489</v>
      </c>
      <c r="D90" s="14">
        <v>3201</v>
      </c>
      <c r="E90" s="15">
        <v>1339</v>
      </c>
      <c r="F90" s="16">
        <v>1648</v>
      </c>
      <c r="G90" s="16">
        <v>214</v>
      </c>
    </row>
    <row r="91" spans="2:7" ht="15" customHeight="1" x14ac:dyDescent="0.15">
      <c r="B91" s="24"/>
      <c r="C91" s="84"/>
      <c r="D91" s="25">
        <v>100</v>
      </c>
      <c r="E91" s="26">
        <v>41.8</v>
      </c>
      <c r="F91" s="27">
        <v>51.5</v>
      </c>
      <c r="G91" s="27">
        <v>6.7</v>
      </c>
    </row>
    <row r="92" spans="2:7" ht="15" customHeight="1" x14ac:dyDescent="0.15">
      <c r="B92" s="24"/>
      <c r="C92" s="82" t="s">
        <v>488</v>
      </c>
      <c r="D92" s="14">
        <v>1503</v>
      </c>
      <c r="E92" s="15">
        <v>670</v>
      </c>
      <c r="F92" s="16">
        <v>656</v>
      </c>
      <c r="G92" s="16">
        <v>177</v>
      </c>
    </row>
    <row r="93" spans="2:7" ht="15" customHeight="1" x14ac:dyDescent="0.15">
      <c r="B93" s="24"/>
      <c r="C93" s="84"/>
      <c r="D93" s="25">
        <v>100</v>
      </c>
      <c r="E93" s="26">
        <v>44.6</v>
      </c>
      <c r="F93" s="27">
        <v>43.6</v>
      </c>
      <c r="G93" s="27">
        <v>11.8</v>
      </c>
    </row>
    <row r="94" spans="2:7" ht="15" customHeight="1" x14ac:dyDescent="0.15">
      <c r="B94" s="24"/>
      <c r="C94" s="82" t="s">
        <v>457</v>
      </c>
      <c r="D94" s="14">
        <v>330</v>
      </c>
      <c r="E94" s="15">
        <v>153</v>
      </c>
      <c r="F94" s="16">
        <v>135</v>
      </c>
      <c r="G94" s="16">
        <v>42</v>
      </c>
    </row>
    <row r="95" spans="2:7" ht="15" customHeight="1" x14ac:dyDescent="0.15">
      <c r="B95" s="24"/>
      <c r="C95" s="82"/>
      <c r="D95" s="34">
        <v>100</v>
      </c>
      <c r="E95" s="35">
        <v>46.4</v>
      </c>
      <c r="F95" s="36">
        <v>40.9</v>
      </c>
      <c r="G95" s="36">
        <v>12.7</v>
      </c>
    </row>
    <row r="96" spans="2:7" ht="15" customHeight="1" x14ac:dyDescent="0.15">
      <c r="B96" s="24"/>
      <c r="C96" s="83" t="s">
        <v>490</v>
      </c>
      <c r="D96" s="29">
        <v>359</v>
      </c>
      <c r="E96" s="30">
        <v>128</v>
      </c>
      <c r="F96" s="31">
        <v>151</v>
      </c>
      <c r="G96" s="31">
        <v>80</v>
      </c>
    </row>
    <row r="97" spans="2:7" ht="15" customHeight="1" x14ac:dyDescent="0.15">
      <c r="B97" s="24"/>
      <c r="C97" s="84"/>
      <c r="D97" s="25">
        <v>100</v>
      </c>
      <c r="E97" s="26">
        <v>35.700000000000003</v>
      </c>
      <c r="F97" s="27">
        <v>42.1</v>
      </c>
      <c r="G97" s="27">
        <v>22.3</v>
      </c>
    </row>
    <row r="98" spans="2:7" ht="15" customHeight="1" x14ac:dyDescent="0.15">
      <c r="B98" s="24"/>
      <c r="C98" s="82" t="s">
        <v>474</v>
      </c>
      <c r="D98" s="14">
        <v>47</v>
      </c>
      <c r="E98" s="15">
        <v>23</v>
      </c>
      <c r="F98" s="16">
        <v>11</v>
      </c>
      <c r="G98" s="16">
        <v>13</v>
      </c>
    </row>
    <row r="99" spans="2:7" ht="15" customHeight="1" x14ac:dyDescent="0.15">
      <c r="B99" s="24"/>
      <c r="C99" s="84"/>
      <c r="D99" s="25">
        <v>100</v>
      </c>
      <c r="E99" s="26">
        <v>48.9</v>
      </c>
      <c r="F99" s="27">
        <v>23.4</v>
      </c>
      <c r="G99" s="27">
        <v>27.7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24</v>
      </c>
      <c r="F100" s="16">
        <v>27</v>
      </c>
      <c r="G100" s="16">
        <v>1</v>
      </c>
    </row>
    <row r="101" spans="2:7" ht="15" customHeight="1" x14ac:dyDescent="0.15">
      <c r="B101" s="28"/>
      <c r="C101" s="85"/>
      <c r="D101" s="17">
        <v>100</v>
      </c>
      <c r="E101" s="18">
        <v>46.2</v>
      </c>
      <c r="F101" s="19">
        <v>51.9</v>
      </c>
      <c r="G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2208" priority="2727" rank="1"/>
  </conditionalFormatting>
  <conditionalFormatting sqref="E11:G11">
    <cfRule type="top10" dxfId="2207" priority="2728" rank="1"/>
  </conditionalFormatting>
  <conditionalFormatting sqref="E13:G13">
    <cfRule type="top10" dxfId="2206" priority="2729" rank="1"/>
  </conditionalFormatting>
  <conditionalFormatting sqref="E15:G15">
    <cfRule type="top10" dxfId="2205" priority="2730" rank="1"/>
  </conditionalFormatting>
  <conditionalFormatting sqref="E17:G17">
    <cfRule type="top10" dxfId="2204" priority="2731" rank="1"/>
  </conditionalFormatting>
  <conditionalFormatting sqref="E19:G19">
    <cfRule type="top10" dxfId="2203" priority="2732" rank="1"/>
  </conditionalFormatting>
  <conditionalFormatting sqref="E21:G21">
    <cfRule type="top10" dxfId="2202" priority="2733" rank="1"/>
  </conditionalFormatting>
  <conditionalFormatting sqref="E23:G23">
    <cfRule type="top10" dxfId="2201" priority="2734" rank="1"/>
  </conditionalFormatting>
  <conditionalFormatting sqref="E25:G25">
    <cfRule type="top10" dxfId="2200" priority="2735" rank="1"/>
  </conditionalFormatting>
  <conditionalFormatting sqref="E27:G27">
    <cfRule type="top10" dxfId="2199" priority="2736" rank="1"/>
  </conditionalFormatting>
  <conditionalFormatting sqref="E29:G29">
    <cfRule type="top10" dxfId="2198" priority="2737" rank="1"/>
  </conditionalFormatting>
  <conditionalFormatting sqref="E31:G31">
    <cfRule type="top10" dxfId="2197" priority="2738" rank="1"/>
  </conditionalFormatting>
  <conditionalFormatting sqref="E33:G33">
    <cfRule type="top10" dxfId="2196" priority="2739" rank="1"/>
  </conditionalFormatting>
  <conditionalFormatting sqref="E35:G35">
    <cfRule type="top10" dxfId="2195" priority="2740" rank="1"/>
  </conditionalFormatting>
  <conditionalFormatting sqref="E37:G37">
    <cfRule type="top10" dxfId="2194" priority="2741" rank="1"/>
  </conditionalFormatting>
  <conditionalFormatting sqref="E39:G39">
    <cfRule type="top10" dxfId="2193" priority="2742" rank="1"/>
  </conditionalFormatting>
  <conditionalFormatting sqref="E41:G41">
    <cfRule type="top10" dxfId="2192" priority="2743" rank="1"/>
  </conditionalFormatting>
  <conditionalFormatting sqref="E43:G43">
    <cfRule type="top10" dxfId="2191" priority="2744" rank="1"/>
  </conditionalFormatting>
  <conditionalFormatting sqref="E45:G45">
    <cfRule type="top10" dxfId="2190" priority="2745" rank="1"/>
  </conditionalFormatting>
  <conditionalFormatting sqref="E47:G47">
    <cfRule type="top10" dxfId="2189" priority="2746" rank="1"/>
  </conditionalFormatting>
  <conditionalFormatting sqref="E49:G49">
    <cfRule type="top10" dxfId="2188" priority="2747" rank="1"/>
  </conditionalFormatting>
  <conditionalFormatting sqref="E51:G51">
    <cfRule type="top10" dxfId="2187" priority="2748" rank="1"/>
  </conditionalFormatting>
  <conditionalFormatting sqref="E53:G53">
    <cfRule type="top10" dxfId="2186" priority="2749" rank="1"/>
  </conditionalFormatting>
  <conditionalFormatting sqref="E55:G55">
    <cfRule type="top10" dxfId="2185" priority="2750" rank="1"/>
  </conditionalFormatting>
  <conditionalFormatting sqref="E57:G57">
    <cfRule type="top10" dxfId="2184" priority="2751" rank="1"/>
  </conditionalFormatting>
  <conditionalFormatting sqref="E59:G59">
    <cfRule type="top10" dxfId="2183" priority="2752" rank="1"/>
  </conditionalFormatting>
  <conditionalFormatting sqref="E61:G61">
    <cfRule type="top10" dxfId="2182" priority="2753" rank="1"/>
  </conditionalFormatting>
  <conditionalFormatting sqref="E63:G63">
    <cfRule type="top10" dxfId="2181" priority="2754" rank="1"/>
  </conditionalFormatting>
  <conditionalFormatting sqref="E65:G65">
    <cfRule type="top10" dxfId="2180" priority="2755" rank="1"/>
  </conditionalFormatting>
  <conditionalFormatting sqref="E67:G67">
    <cfRule type="top10" dxfId="2179" priority="2756" rank="1"/>
  </conditionalFormatting>
  <conditionalFormatting sqref="E69:G69">
    <cfRule type="top10" dxfId="2178" priority="2757" rank="1"/>
  </conditionalFormatting>
  <conditionalFormatting sqref="E71:G71">
    <cfRule type="top10" dxfId="2177" priority="2758" rank="1"/>
  </conditionalFormatting>
  <conditionalFormatting sqref="E73:G73">
    <cfRule type="top10" dxfId="2176" priority="2759" rank="1"/>
  </conditionalFormatting>
  <conditionalFormatting sqref="E75:G75">
    <cfRule type="top10" dxfId="2175" priority="2760" rank="1"/>
  </conditionalFormatting>
  <conditionalFormatting sqref="E77:G77">
    <cfRule type="top10" dxfId="2174" priority="2761" rank="1"/>
  </conditionalFormatting>
  <conditionalFormatting sqref="E79:G79">
    <cfRule type="top10" dxfId="2173" priority="2762" rank="1"/>
  </conditionalFormatting>
  <conditionalFormatting sqref="E81:G81">
    <cfRule type="top10" dxfId="2172" priority="2763" rank="1"/>
  </conditionalFormatting>
  <conditionalFormatting sqref="E83:G83">
    <cfRule type="top10" dxfId="2171" priority="2764" rank="1"/>
  </conditionalFormatting>
  <conditionalFormatting sqref="E85:G85">
    <cfRule type="top10" dxfId="2170" priority="2765" rank="1"/>
  </conditionalFormatting>
  <conditionalFormatting sqref="E87:G87">
    <cfRule type="top10" dxfId="2169" priority="2766" rank="1"/>
  </conditionalFormatting>
  <conditionalFormatting sqref="E89:G89">
    <cfRule type="top10" dxfId="2168" priority="2767" rank="1"/>
  </conditionalFormatting>
  <conditionalFormatting sqref="E91:G91">
    <cfRule type="top10" dxfId="2167" priority="2768" rank="1"/>
  </conditionalFormatting>
  <conditionalFormatting sqref="E93:G93">
    <cfRule type="top10" dxfId="2166" priority="2769" rank="1"/>
  </conditionalFormatting>
  <conditionalFormatting sqref="E95:G95">
    <cfRule type="top10" dxfId="2165" priority="2770" rank="1"/>
  </conditionalFormatting>
  <conditionalFormatting sqref="E97:G97">
    <cfRule type="top10" dxfId="2164" priority="2771" rank="1"/>
  </conditionalFormatting>
  <conditionalFormatting sqref="E99:G99">
    <cfRule type="top10" dxfId="2163" priority="2772" rank="1"/>
  </conditionalFormatting>
  <conditionalFormatting sqref="E101:G101">
    <cfRule type="top10" dxfId="2162" priority="277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883</v>
      </c>
    </row>
    <row r="3" spans="2:24" x14ac:dyDescent="0.15">
      <c r="B3" s="1" t="s">
        <v>599</v>
      </c>
    </row>
    <row r="4" spans="2:24" x14ac:dyDescent="0.15">
      <c r="B4" s="1" t="s">
        <v>601</v>
      </c>
    </row>
    <row r="5" spans="2:24" x14ac:dyDescent="0.15">
      <c r="B5" s="3"/>
      <c r="C5" s="3"/>
      <c r="D5" s="3"/>
      <c r="E5" s="3"/>
      <c r="F5" s="3"/>
      <c r="G5" s="3"/>
      <c r="H5" s="3"/>
    </row>
    <row r="6" spans="2:24" ht="3.75" customHeight="1" x14ac:dyDescent="0.15">
      <c r="B6" s="6"/>
      <c r="C6" s="38"/>
      <c r="D6" s="8"/>
      <c r="E6" s="39"/>
      <c r="F6" s="6"/>
      <c r="G6" s="53"/>
      <c r="H6" s="40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33</v>
      </c>
      <c r="F7" s="69" t="s">
        <v>403</v>
      </c>
      <c r="G7" s="69" t="s">
        <v>404</v>
      </c>
      <c r="H7" s="69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1258</v>
      </c>
      <c r="F8" s="16">
        <v>1359</v>
      </c>
      <c r="G8" s="16">
        <v>12636</v>
      </c>
      <c r="H8" s="16">
        <v>669</v>
      </c>
    </row>
    <row r="9" spans="2:24" ht="15" customHeight="1" x14ac:dyDescent="0.15">
      <c r="B9" s="93"/>
      <c r="C9" s="91"/>
      <c r="D9" s="17">
        <v>100</v>
      </c>
      <c r="E9" s="18">
        <v>7.9</v>
      </c>
      <c r="F9" s="19">
        <v>8.5</v>
      </c>
      <c r="G9" s="19">
        <v>79.400000000000006</v>
      </c>
      <c r="H9" s="19">
        <v>4.2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348</v>
      </c>
      <c r="F10" s="23">
        <v>416</v>
      </c>
      <c r="G10" s="23">
        <v>3966</v>
      </c>
      <c r="H10" s="23">
        <v>215</v>
      </c>
    </row>
    <row r="11" spans="2:24" ht="15" customHeight="1" x14ac:dyDescent="0.15">
      <c r="B11" s="24"/>
      <c r="C11" s="89"/>
      <c r="D11" s="25">
        <v>100</v>
      </c>
      <c r="E11" s="26">
        <v>7</v>
      </c>
      <c r="F11" s="27">
        <v>8.4</v>
      </c>
      <c r="G11" s="27">
        <v>80.2</v>
      </c>
      <c r="H11" s="27">
        <v>4.3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904</v>
      </c>
      <c r="F12" s="16">
        <v>931</v>
      </c>
      <c r="G12" s="16">
        <v>8570</v>
      </c>
      <c r="H12" s="16">
        <v>437</v>
      </c>
    </row>
    <row r="13" spans="2:24" ht="15" customHeight="1" x14ac:dyDescent="0.15">
      <c r="B13" s="28"/>
      <c r="C13" s="91"/>
      <c r="D13" s="17">
        <v>100</v>
      </c>
      <c r="E13" s="18">
        <v>8.3000000000000007</v>
      </c>
      <c r="F13" s="19">
        <v>8.6</v>
      </c>
      <c r="G13" s="19">
        <v>79</v>
      </c>
      <c r="H13" s="19">
        <v>4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18</v>
      </c>
      <c r="F14" s="23">
        <v>32</v>
      </c>
      <c r="G14" s="23">
        <v>278</v>
      </c>
      <c r="H14" s="23">
        <v>25</v>
      </c>
    </row>
    <row r="15" spans="2:24" ht="15" customHeight="1" x14ac:dyDescent="0.15">
      <c r="B15" s="24"/>
      <c r="C15" s="84"/>
      <c r="D15" s="25">
        <v>100</v>
      </c>
      <c r="E15" s="26">
        <v>5.0999999999999996</v>
      </c>
      <c r="F15" s="27">
        <v>9.1</v>
      </c>
      <c r="G15" s="27">
        <v>78.8</v>
      </c>
      <c r="H15" s="27">
        <v>7.1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43</v>
      </c>
      <c r="F16" s="31">
        <v>71</v>
      </c>
      <c r="G16" s="31">
        <v>482</v>
      </c>
      <c r="H16" s="31">
        <v>24</v>
      </c>
    </row>
    <row r="17" spans="2:8" ht="15" customHeight="1" x14ac:dyDescent="0.15">
      <c r="B17" s="24"/>
      <c r="C17" s="84"/>
      <c r="D17" s="25">
        <v>100</v>
      </c>
      <c r="E17" s="26">
        <v>6.9</v>
      </c>
      <c r="F17" s="27">
        <v>11.5</v>
      </c>
      <c r="G17" s="27">
        <v>77.7</v>
      </c>
      <c r="H17" s="27">
        <v>3.9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79</v>
      </c>
      <c r="F18" s="16">
        <v>87</v>
      </c>
      <c r="G18" s="16">
        <v>708</v>
      </c>
      <c r="H18" s="16">
        <v>48</v>
      </c>
    </row>
    <row r="19" spans="2:8" ht="15" customHeight="1" x14ac:dyDescent="0.15">
      <c r="B19" s="24"/>
      <c r="C19" s="84"/>
      <c r="D19" s="25">
        <v>100</v>
      </c>
      <c r="E19" s="26">
        <v>8.6</v>
      </c>
      <c r="F19" s="27">
        <v>9.4</v>
      </c>
      <c r="G19" s="27">
        <v>76.8</v>
      </c>
      <c r="H19" s="27">
        <v>5.2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160</v>
      </c>
      <c r="F20" s="16">
        <v>156</v>
      </c>
      <c r="G20" s="16">
        <v>1223</v>
      </c>
      <c r="H20" s="16">
        <v>77</v>
      </c>
    </row>
    <row r="21" spans="2:8" ht="15" customHeight="1" x14ac:dyDescent="0.15">
      <c r="B21" s="24"/>
      <c r="C21" s="84"/>
      <c r="D21" s="25">
        <v>100</v>
      </c>
      <c r="E21" s="26">
        <v>9.9</v>
      </c>
      <c r="F21" s="27">
        <v>9.6999999999999993</v>
      </c>
      <c r="G21" s="27">
        <v>75.7</v>
      </c>
      <c r="H21" s="27">
        <v>4.8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295</v>
      </c>
      <c r="F22" s="16">
        <v>286</v>
      </c>
      <c r="G22" s="16">
        <v>2429</v>
      </c>
      <c r="H22" s="16">
        <v>130</v>
      </c>
    </row>
    <row r="23" spans="2:8" ht="15" customHeight="1" x14ac:dyDescent="0.15">
      <c r="B23" s="24"/>
      <c r="C23" s="84"/>
      <c r="D23" s="25">
        <v>100</v>
      </c>
      <c r="E23" s="26">
        <v>9.4</v>
      </c>
      <c r="F23" s="27">
        <v>9.1</v>
      </c>
      <c r="G23" s="27">
        <v>77.400000000000006</v>
      </c>
      <c r="H23" s="27">
        <v>4.0999999999999996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383</v>
      </c>
      <c r="F24" s="16">
        <v>427</v>
      </c>
      <c r="G24" s="16">
        <v>3532</v>
      </c>
      <c r="H24" s="16">
        <v>164</v>
      </c>
    </row>
    <row r="25" spans="2:8" ht="15" customHeight="1" x14ac:dyDescent="0.15">
      <c r="B25" s="24"/>
      <c r="C25" s="84"/>
      <c r="D25" s="25">
        <v>100</v>
      </c>
      <c r="E25" s="26">
        <v>8.5</v>
      </c>
      <c r="F25" s="27">
        <v>9.5</v>
      </c>
      <c r="G25" s="27">
        <v>78.400000000000006</v>
      </c>
      <c r="H25" s="27">
        <v>3.6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256</v>
      </c>
      <c r="F26" s="16">
        <v>276</v>
      </c>
      <c r="G26" s="16">
        <v>3729</v>
      </c>
      <c r="H26" s="16">
        <v>177</v>
      </c>
    </row>
    <row r="27" spans="2:8" ht="15" customHeight="1" x14ac:dyDescent="0.15">
      <c r="B27" s="28"/>
      <c r="C27" s="85"/>
      <c r="D27" s="17">
        <v>100</v>
      </c>
      <c r="E27" s="18">
        <v>5.8</v>
      </c>
      <c r="F27" s="19">
        <v>6.2</v>
      </c>
      <c r="G27" s="19">
        <v>84</v>
      </c>
      <c r="H27" s="19">
        <v>4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603</v>
      </c>
      <c r="F28" s="16">
        <v>569</v>
      </c>
      <c r="G28" s="16">
        <v>4392</v>
      </c>
      <c r="H28" s="16">
        <v>102</v>
      </c>
    </row>
    <row r="29" spans="2:8" ht="15" customHeight="1" x14ac:dyDescent="0.15">
      <c r="B29" s="24"/>
      <c r="C29" s="84"/>
      <c r="D29" s="25">
        <v>100</v>
      </c>
      <c r="E29" s="26">
        <v>10.6</v>
      </c>
      <c r="F29" s="27">
        <v>10</v>
      </c>
      <c r="G29" s="27">
        <v>77.5</v>
      </c>
      <c r="H29" s="27">
        <v>1.8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331</v>
      </c>
      <c r="F30" s="16">
        <v>419</v>
      </c>
      <c r="G30" s="16">
        <v>3090</v>
      </c>
      <c r="H30" s="16">
        <v>84</v>
      </c>
    </row>
    <row r="31" spans="2:8" ht="15" customHeight="1" x14ac:dyDescent="0.15">
      <c r="B31" s="24"/>
      <c r="C31" s="84"/>
      <c r="D31" s="25">
        <v>100</v>
      </c>
      <c r="E31" s="26">
        <v>8.4</v>
      </c>
      <c r="F31" s="27">
        <v>10.7</v>
      </c>
      <c r="G31" s="27">
        <v>78.7</v>
      </c>
      <c r="H31" s="27">
        <v>2.1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17</v>
      </c>
      <c r="F32" s="31">
        <v>32</v>
      </c>
      <c r="G32" s="31">
        <v>247</v>
      </c>
      <c r="H32" s="31">
        <v>10</v>
      </c>
    </row>
    <row r="33" spans="2:8" ht="15" customHeight="1" x14ac:dyDescent="0.15">
      <c r="B33" s="24"/>
      <c r="C33" s="84"/>
      <c r="D33" s="25">
        <v>100</v>
      </c>
      <c r="E33" s="26">
        <v>5.6</v>
      </c>
      <c r="F33" s="27">
        <v>10.5</v>
      </c>
      <c r="G33" s="27">
        <v>80.7</v>
      </c>
      <c r="H33" s="27">
        <v>3.3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167</v>
      </c>
      <c r="F34" s="16">
        <v>182</v>
      </c>
      <c r="G34" s="16">
        <v>2646</v>
      </c>
      <c r="H34" s="16">
        <v>47</v>
      </c>
    </row>
    <row r="35" spans="2:8" ht="15" customHeight="1" x14ac:dyDescent="0.15">
      <c r="B35" s="24"/>
      <c r="C35" s="84"/>
      <c r="D35" s="25">
        <v>100</v>
      </c>
      <c r="E35" s="26">
        <v>5.5</v>
      </c>
      <c r="F35" s="27">
        <v>6</v>
      </c>
      <c r="G35" s="27">
        <v>87</v>
      </c>
      <c r="H35" s="27">
        <v>1.5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127</v>
      </c>
      <c r="F36" s="16">
        <v>140</v>
      </c>
      <c r="G36" s="16">
        <v>2097</v>
      </c>
      <c r="H36" s="16">
        <v>45</v>
      </c>
    </row>
    <row r="37" spans="2:8" ht="15" customHeight="1" x14ac:dyDescent="0.15">
      <c r="B37" s="33"/>
      <c r="C37" s="82"/>
      <c r="D37" s="34">
        <v>100</v>
      </c>
      <c r="E37" s="35">
        <v>5.3</v>
      </c>
      <c r="F37" s="36">
        <v>5.8</v>
      </c>
      <c r="G37" s="36">
        <v>87</v>
      </c>
      <c r="H37" s="36">
        <v>1.9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1258</v>
      </c>
      <c r="F38" s="23">
        <v>0</v>
      </c>
      <c r="G38" s="23">
        <v>0</v>
      </c>
      <c r="H38" s="23">
        <v>0</v>
      </c>
    </row>
    <row r="39" spans="2:8" ht="15" customHeight="1" x14ac:dyDescent="0.15">
      <c r="B39" s="24"/>
      <c r="C39" s="89"/>
      <c r="D39" s="25">
        <v>100</v>
      </c>
      <c r="E39" s="26">
        <v>100</v>
      </c>
      <c r="F39" s="27">
        <v>0</v>
      </c>
      <c r="G39" s="27">
        <v>0</v>
      </c>
      <c r="H39" s="27">
        <v>0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0</v>
      </c>
      <c r="F40" s="16">
        <v>1359</v>
      </c>
      <c r="G40" s="16">
        <v>0</v>
      </c>
      <c r="H40" s="16">
        <v>0</v>
      </c>
    </row>
    <row r="41" spans="2:8" ht="15" customHeight="1" x14ac:dyDescent="0.15">
      <c r="B41" s="24"/>
      <c r="C41" s="89"/>
      <c r="D41" s="25">
        <v>100</v>
      </c>
      <c r="E41" s="26">
        <v>0</v>
      </c>
      <c r="F41" s="27">
        <v>100</v>
      </c>
      <c r="G41" s="27">
        <v>0</v>
      </c>
      <c r="H41" s="27">
        <v>0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0</v>
      </c>
      <c r="F42" s="16">
        <v>0</v>
      </c>
      <c r="G42" s="16">
        <v>12636</v>
      </c>
      <c r="H42" s="16">
        <v>0</v>
      </c>
    </row>
    <row r="43" spans="2:8" ht="15" customHeight="1" x14ac:dyDescent="0.15">
      <c r="B43" s="28"/>
      <c r="C43" s="91"/>
      <c r="D43" s="17">
        <v>100</v>
      </c>
      <c r="E43" s="18">
        <v>0</v>
      </c>
      <c r="F43" s="19">
        <v>0</v>
      </c>
      <c r="G43" s="19">
        <v>100</v>
      </c>
      <c r="H43" s="19">
        <v>0</v>
      </c>
    </row>
    <row r="44" spans="2:8" ht="15" customHeight="1" x14ac:dyDescent="0.15">
      <c r="B44" s="20" t="s">
        <v>70</v>
      </c>
      <c r="C44" s="88" t="s">
        <v>467</v>
      </c>
      <c r="D44" s="21">
        <v>567</v>
      </c>
      <c r="E44" s="22">
        <v>93</v>
      </c>
      <c r="F44" s="23">
        <v>33</v>
      </c>
      <c r="G44" s="23">
        <v>434</v>
      </c>
      <c r="H44" s="23">
        <v>7</v>
      </c>
    </row>
    <row r="45" spans="2:8" ht="15" customHeight="1" x14ac:dyDescent="0.15">
      <c r="B45" s="24"/>
      <c r="C45" s="89"/>
      <c r="D45" s="25">
        <v>100</v>
      </c>
      <c r="E45" s="26">
        <v>16.399999999999999</v>
      </c>
      <c r="F45" s="27">
        <v>5.8</v>
      </c>
      <c r="G45" s="27">
        <v>76.5</v>
      </c>
      <c r="H45" s="27">
        <v>1.2</v>
      </c>
    </row>
    <row r="46" spans="2:8" ht="15" customHeight="1" x14ac:dyDescent="0.15">
      <c r="B46" s="24"/>
      <c r="C46" s="86" t="s">
        <v>468</v>
      </c>
      <c r="D46" s="14">
        <v>8280</v>
      </c>
      <c r="E46" s="15">
        <v>810</v>
      </c>
      <c r="F46" s="16">
        <v>665</v>
      </c>
      <c r="G46" s="16">
        <v>6591</v>
      </c>
      <c r="H46" s="16">
        <v>214</v>
      </c>
    </row>
    <row r="47" spans="2:8" ht="15" customHeight="1" x14ac:dyDescent="0.15">
      <c r="B47" s="24"/>
      <c r="C47" s="89"/>
      <c r="D47" s="25">
        <v>100</v>
      </c>
      <c r="E47" s="26">
        <v>9.8000000000000007</v>
      </c>
      <c r="F47" s="27">
        <v>8</v>
      </c>
      <c r="G47" s="27">
        <v>79.599999999999994</v>
      </c>
      <c r="H47" s="27">
        <v>2.6</v>
      </c>
    </row>
    <row r="48" spans="2:8" ht="15" customHeight="1" x14ac:dyDescent="0.15">
      <c r="B48" s="24"/>
      <c r="C48" s="86" t="s">
        <v>450</v>
      </c>
      <c r="D48" s="14">
        <v>4863</v>
      </c>
      <c r="E48" s="15">
        <v>294</v>
      </c>
      <c r="F48" s="16">
        <v>474</v>
      </c>
      <c r="G48" s="16">
        <v>3932</v>
      </c>
      <c r="H48" s="16">
        <v>163</v>
      </c>
    </row>
    <row r="49" spans="2:8" ht="15" customHeight="1" x14ac:dyDescent="0.15">
      <c r="B49" s="24"/>
      <c r="C49" s="89"/>
      <c r="D49" s="25">
        <v>100</v>
      </c>
      <c r="E49" s="26">
        <v>6</v>
      </c>
      <c r="F49" s="27">
        <v>9.6999999999999993</v>
      </c>
      <c r="G49" s="27">
        <v>80.900000000000006</v>
      </c>
      <c r="H49" s="27">
        <v>3.4</v>
      </c>
    </row>
    <row r="50" spans="2:8" ht="15" customHeight="1" x14ac:dyDescent="0.15">
      <c r="B50" s="24"/>
      <c r="C50" s="86" t="s">
        <v>469</v>
      </c>
      <c r="D50" s="14">
        <v>1583</v>
      </c>
      <c r="E50" s="15">
        <v>31</v>
      </c>
      <c r="F50" s="16">
        <v>138</v>
      </c>
      <c r="G50" s="16">
        <v>1371</v>
      </c>
      <c r="H50" s="16">
        <v>43</v>
      </c>
    </row>
    <row r="51" spans="2:8" ht="15" customHeight="1" x14ac:dyDescent="0.15">
      <c r="B51" s="28"/>
      <c r="C51" s="91"/>
      <c r="D51" s="17">
        <v>100</v>
      </c>
      <c r="E51" s="18">
        <v>2</v>
      </c>
      <c r="F51" s="19">
        <v>8.6999999999999993</v>
      </c>
      <c r="G51" s="19">
        <v>86.6</v>
      </c>
      <c r="H51" s="19">
        <v>2.7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321</v>
      </c>
      <c r="F52" s="23">
        <v>327</v>
      </c>
      <c r="G52" s="23">
        <v>2065</v>
      </c>
      <c r="H52" s="23">
        <v>268</v>
      </c>
    </row>
    <row r="53" spans="2:8" ht="15" customHeight="1" x14ac:dyDescent="0.15">
      <c r="B53" s="24"/>
      <c r="C53" s="84"/>
      <c r="D53" s="25">
        <v>100</v>
      </c>
      <c r="E53" s="26">
        <v>10.8</v>
      </c>
      <c r="F53" s="27">
        <v>11</v>
      </c>
      <c r="G53" s="27">
        <v>69.3</v>
      </c>
      <c r="H53" s="27">
        <v>9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190</v>
      </c>
      <c r="F54" s="31">
        <v>145</v>
      </c>
      <c r="G54" s="31">
        <v>1579</v>
      </c>
      <c r="H54" s="31">
        <v>32</v>
      </c>
    </row>
    <row r="55" spans="2:8" ht="15" customHeight="1" x14ac:dyDescent="0.15">
      <c r="B55" s="24"/>
      <c r="C55" s="84"/>
      <c r="D55" s="25">
        <v>100</v>
      </c>
      <c r="E55" s="26">
        <v>9.8000000000000007</v>
      </c>
      <c r="F55" s="27">
        <v>7.5</v>
      </c>
      <c r="G55" s="27">
        <v>81.099999999999994</v>
      </c>
      <c r="H55" s="27">
        <v>1.6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76</v>
      </c>
      <c r="F56" s="16">
        <v>73</v>
      </c>
      <c r="G56" s="16">
        <v>660</v>
      </c>
      <c r="H56" s="16">
        <v>45</v>
      </c>
    </row>
    <row r="57" spans="2:8" ht="15" customHeight="1" x14ac:dyDescent="0.15">
      <c r="B57" s="24"/>
      <c r="C57" s="84"/>
      <c r="D57" s="25">
        <v>100</v>
      </c>
      <c r="E57" s="26">
        <v>8.9</v>
      </c>
      <c r="F57" s="27">
        <v>8.5</v>
      </c>
      <c r="G57" s="27">
        <v>77.3</v>
      </c>
      <c r="H57" s="27">
        <v>5.3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103</v>
      </c>
      <c r="F58" s="16">
        <v>108</v>
      </c>
      <c r="G58" s="16">
        <v>1048</v>
      </c>
      <c r="H58" s="16">
        <v>52</v>
      </c>
    </row>
    <row r="59" spans="2:8" ht="15" customHeight="1" x14ac:dyDescent="0.15">
      <c r="B59" s="24"/>
      <c r="C59" s="84"/>
      <c r="D59" s="25">
        <v>100</v>
      </c>
      <c r="E59" s="26">
        <v>7.9</v>
      </c>
      <c r="F59" s="27">
        <v>8.1999999999999993</v>
      </c>
      <c r="G59" s="27">
        <v>79.900000000000006</v>
      </c>
      <c r="H59" s="27">
        <v>4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138</v>
      </c>
      <c r="F60" s="16">
        <v>217</v>
      </c>
      <c r="G60" s="16">
        <v>1343</v>
      </c>
      <c r="H60" s="16">
        <v>85</v>
      </c>
    </row>
    <row r="61" spans="2:8" ht="15" customHeight="1" x14ac:dyDescent="0.15">
      <c r="B61" s="24"/>
      <c r="C61" s="84"/>
      <c r="D61" s="25">
        <v>100</v>
      </c>
      <c r="E61" s="26">
        <v>7.7</v>
      </c>
      <c r="F61" s="27">
        <v>12.2</v>
      </c>
      <c r="G61" s="27">
        <v>75.3</v>
      </c>
      <c r="H61" s="27">
        <v>4.8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74</v>
      </c>
      <c r="F62" s="16">
        <v>56</v>
      </c>
      <c r="G62" s="16">
        <v>1078</v>
      </c>
      <c r="H62" s="16">
        <v>26</v>
      </c>
    </row>
    <row r="63" spans="2:8" ht="15" customHeight="1" x14ac:dyDescent="0.15">
      <c r="B63" s="24"/>
      <c r="C63" s="84"/>
      <c r="D63" s="25">
        <v>100</v>
      </c>
      <c r="E63" s="26">
        <v>6</v>
      </c>
      <c r="F63" s="27">
        <v>4.5</v>
      </c>
      <c r="G63" s="27">
        <v>87.4</v>
      </c>
      <c r="H63" s="27">
        <v>2.1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129</v>
      </c>
      <c r="F64" s="16">
        <v>181</v>
      </c>
      <c r="G64" s="16">
        <v>1876</v>
      </c>
      <c r="H64" s="16">
        <v>67</v>
      </c>
    </row>
    <row r="65" spans="2:8" ht="15" customHeight="1" x14ac:dyDescent="0.15">
      <c r="B65" s="24"/>
      <c r="C65" s="84"/>
      <c r="D65" s="25">
        <v>100</v>
      </c>
      <c r="E65" s="26">
        <v>5.7</v>
      </c>
      <c r="F65" s="27">
        <v>8</v>
      </c>
      <c r="G65" s="27">
        <v>83.3</v>
      </c>
      <c r="H65" s="27">
        <v>3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89</v>
      </c>
      <c r="F66" s="16">
        <v>87</v>
      </c>
      <c r="G66" s="16">
        <v>1011</v>
      </c>
      <c r="H66" s="16">
        <v>22</v>
      </c>
    </row>
    <row r="67" spans="2:8" ht="15" customHeight="1" x14ac:dyDescent="0.15">
      <c r="B67" s="24"/>
      <c r="C67" s="84"/>
      <c r="D67" s="25">
        <v>100</v>
      </c>
      <c r="E67" s="26">
        <v>7.4</v>
      </c>
      <c r="F67" s="27">
        <v>7.2</v>
      </c>
      <c r="G67" s="27">
        <v>83.6</v>
      </c>
      <c r="H67" s="27">
        <v>1.8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138</v>
      </c>
      <c r="F68" s="16">
        <v>165</v>
      </c>
      <c r="G68" s="16">
        <v>1976</v>
      </c>
      <c r="H68" s="16">
        <v>72</v>
      </c>
    </row>
    <row r="69" spans="2:8" ht="15" customHeight="1" x14ac:dyDescent="0.15">
      <c r="B69" s="28"/>
      <c r="C69" s="85"/>
      <c r="D69" s="17">
        <v>100</v>
      </c>
      <c r="E69" s="18">
        <v>5.9</v>
      </c>
      <c r="F69" s="19">
        <v>7</v>
      </c>
      <c r="G69" s="19">
        <v>84</v>
      </c>
      <c r="H69" s="19">
        <v>3.1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560</v>
      </c>
      <c r="F70" s="23">
        <v>457</v>
      </c>
      <c r="G70" s="23">
        <v>1587</v>
      </c>
      <c r="H70" s="23">
        <v>146</v>
      </c>
    </row>
    <row r="71" spans="2:8" ht="15" customHeight="1" x14ac:dyDescent="0.15">
      <c r="B71" s="24"/>
      <c r="C71" s="89"/>
      <c r="D71" s="25">
        <v>100</v>
      </c>
      <c r="E71" s="26">
        <v>20.399999999999999</v>
      </c>
      <c r="F71" s="27">
        <v>16.600000000000001</v>
      </c>
      <c r="G71" s="27">
        <v>57.7</v>
      </c>
      <c r="H71" s="27">
        <v>5.3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326</v>
      </c>
      <c r="F72" s="16">
        <v>394</v>
      </c>
      <c r="G72" s="16">
        <v>2162</v>
      </c>
      <c r="H72" s="16">
        <v>118</v>
      </c>
    </row>
    <row r="73" spans="2:8" ht="15" customHeight="1" x14ac:dyDescent="0.15">
      <c r="B73" s="24"/>
      <c r="C73" s="89"/>
      <c r="D73" s="25">
        <v>100</v>
      </c>
      <c r="E73" s="26">
        <v>10.9</v>
      </c>
      <c r="F73" s="27">
        <v>13.1</v>
      </c>
      <c r="G73" s="27">
        <v>72.099999999999994</v>
      </c>
      <c r="H73" s="27">
        <v>3.9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216</v>
      </c>
      <c r="F74" s="16">
        <v>304</v>
      </c>
      <c r="G74" s="16">
        <v>3202</v>
      </c>
      <c r="H74" s="16">
        <v>119</v>
      </c>
    </row>
    <row r="75" spans="2:8" ht="15" customHeight="1" x14ac:dyDescent="0.15">
      <c r="B75" s="24"/>
      <c r="C75" s="89"/>
      <c r="D75" s="25">
        <v>100</v>
      </c>
      <c r="E75" s="26">
        <v>5.6</v>
      </c>
      <c r="F75" s="27">
        <v>7.9</v>
      </c>
      <c r="G75" s="27">
        <v>83.4</v>
      </c>
      <c r="H75" s="27">
        <v>3.1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64</v>
      </c>
      <c r="F76" s="16">
        <v>112</v>
      </c>
      <c r="G76" s="16">
        <v>2550</v>
      </c>
      <c r="H76" s="16">
        <v>91</v>
      </c>
    </row>
    <row r="77" spans="2:8" ht="15" customHeight="1" x14ac:dyDescent="0.15">
      <c r="B77" s="24"/>
      <c r="C77" s="89"/>
      <c r="D77" s="25">
        <v>100</v>
      </c>
      <c r="E77" s="26">
        <v>2.2999999999999998</v>
      </c>
      <c r="F77" s="27">
        <v>4</v>
      </c>
      <c r="G77" s="27">
        <v>90.5</v>
      </c>
      <c r="H77" s="27">
        <v>3.2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23</v>
      </c>
      <c r="F78" s="16">
        <v>38</v>
      </c>
      <c r="G78" s="16">
        <v>1495</v>
      </c>
      <c r="H78" s="16">
        <v>67</v>
      </c>
    </row>
    <row r="79" spans="2:8" ht="15" customHeight="1" x14ac:dyDescent="0.15">
      <c r="B79" s="24"/>
      <c r="C79" s="89"/>
      <c r="D79" s="25">
        <v>100</v>
      </c>
      <c r="E79" s="26">
        <v>1.4</v>
      </c>
      <c r="F79" s="27">
        <v>2.2999999999999998</v>
      </c>
      <c r="G79" s="27">
        <v>92.1</v>
      </c>
      <c r="H79" s="27">
        <v>4.0999999999999996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9</v>
      </c>
      <c r="F80" s="16">
        <v>13</v>
      </c>
      <c r="G80" s="16">
        <v>923</v>
      </c>
      <c r="H80" s="16">
        <v>63</v>
      </c>
    </row>
    <row r="81" spans="2:8" ht="15" customHeight="1" x14ac:dyDescent="0.15">
      <c r="B81" s="24"/>
      <c r="C81" s="89"/>
      <c r="D81" s="25">
        <v>100</v>
      </c>
      <c r="E81" s="26">
        <v>0.9</v>
      </c>
      <c r="F81" s="27">
        <v>1.3</v>
      </c>
      <c r="G81" s="27">
        <v>91.6</v>
      </c>
      <c r="H81" s="27">
        <v>6.3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12</v>
      </c>
      <c r="F82" s="16">
        <v>9</v>
      </c>
      <c r="G82" s="16">
        <v>533</v>
      </c>
      <c r="H82" s="16">
        <v>48</v>
      </c>
    </row>
    <row r="83" spans="2:8" ht="15" customHeight="1" x14ac:dyDescent="0.15">
      <c r="B83" s="24"/>
      <c r="C83" s="86"/>
      <c r="D83" s="34">
        <v>100</v>
      </c>
      <c r="E83" s="35">
        <v>2</v>
      </c>
      <c r="F83" s="36">
        <v>1.5</v>
      </c>
      <c r="G83" s="36">
        <v>88.5</v>
      </c>
      <c r="H83" s="36">
        <v>8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417</v>
      </c>
      <c r="F84" s="23">
        <v>423</v>
      </c>
      <c r="G84" s="23">
        <v>2475</v>
      </c>
      <c r="H84" s="23">
        <v>112</v>
      </c>
    </row>
    <row r="85" spans="2:8" ht="15" customHeight="1" x14ac:dyDescent="0.15">
      <c r="B85" s="24" t="s">
        <v>107</v>
      </c>
      <c r="C85" s="84"/>
      <c r="D85" s="25">
        <v>100</v>
      </c>
      <c r="E85" s="26">
        <v>12.2</v>
      </c>
      <c r="F85" s="27">
        <v>12.3</v>
      </c>
      <c r="G85" s="27">
        <v>72.2</v>
      </c>
      <c r="H85" s="27">
        <v>3.3</v>
      </c>
    </row>
    <row r="86" spans="2:8" ht="15" customHeight="1" x14ac:dyDescent="0.15">
      <c r="B86" s="24" t="s">
        <v>431</v>
      </c>
      <c r="C86" s="82" t="s">
        <v>443</v>
      </c>
      <c r="D86" s="14">
        <v>3344</v>
      </c>
      <c r="E86" s="15">
        <v>321</v>
      </c>
      <c r="F86" s="16">
        <v>324</v>
      </c>
      <c r="G86" s="16">
        <v>2591</v>
      </c>
      <c r="H86" s="16">
        <v>108</v>
      </c>
    </row>
    <row r="87" spans="2:8" ht="15" customHeight="1" x14ac:dyDescent="0.15">
      <c r="B87" s="24"/>
      <c r="C87" s="84"/>
      <c r="D87" s="25">
        <v>100</v>
      </c>
      <c r="E87" s="26">
        <v>9.6</v>
      </c>
      <c r="F87" s="27">
        <v>9.6999999999999993</v>
      </c>
      <c r="G87" s="27">
        <v>77.5</v>
      </c>
      <c r="H87" s="27">
        <v>3.2</v>
      </c>
    </row>
    <row r="88" spans="2:8" ht="15" customHeight="1" x14ac:dyDescent="0.15">
      <c r="B88" s="24"/>
      <c r="C88" s="83" t="s">
        <v>470</v>
      </c>
      <c r="D88" s="29">
        <v>2063</v>
      </c>
      <c r="E88" s="30">
        <v>116</v>
      </c>
      <c r="F88" s="31">
        <v>156</v>
      </c>
      <c r="G88" s="31">
        <v>1741</v>
      </c>
      <c r="H88" s="31">
        <v>50</v>
      </c>
    </row>
    <row r="89" spans="2:8" ht="15" customHeight="1" x14ac:dyDescent="0.15">
      <c r="B89" s="24"/>
      <c r="C89" s="84"/>
      <c r="D89" s="25">
        <v>100</v>
      </c>
      <c r="E89" s="26">
        <v>5.6</v>
      </c>
      <c r="F89" s="27">
        <v>7.6</v>
      </c>
      <c r="G89" s="27">
        <v>84.4</v>
      </c>
      <c r="H89" s="27">
        <v>2.4</v>
      </c>
    </row>
    <row r="90" spans="2:8" ht="15" customHeight="1" x14ac:dyDescent="0.15">
      <c r="B90" s="24"/>
      <c r="C90" s="82" t="s">
        <v>471</v>
      </c>
      <c r="D90" s="14">
        <v>3201</v>
      </c>
      <c r="E90" s="15">
        <v>143</v>
      </c>
      <c r="F90" s="16">
        <v>167</v>
      </c>
      <c r="G90" s="16">
        <v>2802</v>
      </c>
      <c r="H90" s="16">
        <v>89</v>
      </c>
    </row>
    <row r="91" spans="2:8" ht="15" customHeight="1" x14ac:dyDescent="0.15">
      <c r="B91" s="24"/>
      <c r="C91" s="84"/>
      <c r="D91" s="25">
        <v>100</v>
      </c>
      <c r="E91" s="26">
        <v>4.5</v>
      </c>
      <c r="F91" s="27">
        <v>5.2</v>
      </c>
      <c r="G91" s="27">
        <v>87.5</v>
      </c>
      <c r="H91" s="27">
        <v>2.8</v>
      </c>
    </row>
    <row r="92" spans="2:8" ht="15" customHeight="1" x14ac:dyDescent="0.15">
      <c r="B92" s="24"/>
      <c r="C92" s="82" t="s">
        <v>472</v>
      </c>
      <c r="D92" s="14">
        <v>1503</v>
      </c>
      <c r="E92" s="15">
        <v>32</v>
      </c>
      <c r="F92" s="16">
        <v>54</v>
      </c>
      <c r="G92" s="16">
        <v>1367</v>
      </c>
      <c r="H92" s="16">
        <v>50</v>
      </c>
    </row>
    <row r="93" spans="2:8" ht="15" customHeight="1" x14ac:dyDescent="0.15">
      <c r="B93" s="24"/>
      <c r="C93" s="84"/>
      <c r="D93" s="25">
        <v>100</v>
      </c>
      <c r="E93" s="26">
        <v>2.1</v>
      </c>
      <c r="F93" s="27">
        <v>3.6</v>
      </c>
      <c r="G93" s="27">
        <v>91</v>
      </c>
      <c r="H93" s="27">
        <v>3.3</v>
      </c>
    </row>
    <row r="94" spans="2:8" ht="15" customHeight="1" x14ac:dyDescent="0.15">
      <c r="B94" s="24"/>
      <c r="C94" s="82" t="s">
        <v>473</v>
      </c>
      <c r="D94" s="14">
        <v>330</v>
      </c>
      <c r="E94" s="15">
        <v>5</v>
      </c>
      <c r="F94" s="16">
        <v>15</v>
      </c>
      <c r="G94" s="16">
        <v>299</v>
      </c>
      <c r="H94" s="16">
        <v>11</v>
      </c>
    </row>
    <row r="95" spans="2:8" ht="15" customHeight="1" x14ac:dyDescent="0.15">
      <c r="B95" s="24"/>
      <c r="C95" s="82"/>
      <c r="D95" s="34">
        <v>100</v>
      </c>
      <c r="E95" s="35">
        <v>1.5</v>
      </c>
      <c r="F95" s="36">
        <v>4.5</v>
      </c>
      <c r="G95" s="36">
        <v>90.6</v>
      </c>
      <c r="H95" s="36">
        <v>3.3</v>
      </c>
    </row>
    <row r="96" spans="2:8" ht="15" customHeight="1" x14ac:dyDescent="0.15">
      <c r="B96" s="24"/>
      <c r="C96" s="83" t="s">
        <v>458</v>
      </c>
      <c r="D96" s="29">
        <v>359</v>
      </c>
      <c r="E96" s="30">
        <v>5</v>
      </c>
      <c r="F96" s="31">
        <v>7</v>
      </c>
      <c r="G96" s="31">
        <v>333</v>
      </c>
      <c r="H96" s="31">
        <v>14</v>
      </c>
    </row>
    <row r="97" spans="2:8" ht="15" customHeight="1" x14ac:dyDescent="0.15">
      <c r="B97" s="24"/>
      <c r="C97" s="84"/>
      <c r="D97" s="25">
        <v>100</v>
      </c>
      <c r="E97" s="26">
        <v>1.4</v>
      </c>
      <c r="F97" s="27">
        <v>1.9</v>
      </c>
      <c r="G97" s="27">
        <v>92.8</v>
      </c>
      <c r="H97" s="27">
        <v>3.9</v>
      </c>
    </row>
    <row r="98" spans="2:8" ht="15" customHeight="1" x14ac:dyDescent="0.15">
      <c r="B98" s="24"/>
      <c r="C98" s="82" t="s">
        <v>474</v>
      </c>
      <c r="D98" s="14">
        <v>47</v>
      </c>
      <c r="E98" s="15">
        <v>2</v>
      </c>
      <c r="F98" s="16">
        <v>0</v>
      </c>
      <c r="G98" s="16">
        <v>43</v>
      </c>
      <c r="H98" s="16">
        <v>2</v>
      </c>
    </row>
    <row r="99" spans="2:8" ht="15" customHeight="1" x14ac:dyDescent="0.15">
      <c r="B99" s="24"/>
      <c r="C99" s="84"/>
      <c r="D99" s="25">
        <v>100</v>
      </c>
      <c r="E99" s="26">
        <v>4.3</v>
      </c>
      <c r="F99" s="27">
        <v>0</v>
      </c>
      <c r="G99" s="27">
        <v>91.5</v>
      </c>
      <c r="H99" s="27">
        <v>4.3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2</v>
      </c>
      <c r="F100" s="16">
        <v>0</v>
      </c>
      <c r="G100" s="16">
        <v>49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3.8</v>
      </c>
      <c r="F101" s="19">
        <v>0</v>
      </c>
      <c r="G101" s="19">
        <v>94.2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4699" priority="236" rank="1"/>
  </conditionalFormatting>
  <conditionalFormatting sqref="E11:H11">
    <cfRule type="top10" dxfId="4698" priority="237" rank="1"/>
  </conditionalFormatting>
  <conditionalFormatting sqref="E13:H13">
    <cfRule type="top10" dxfId="4697" priority="238" rank="1"/>
  </conditionalFormatting>
  <conditionalFormatting sqref="E15:H15">
    <cfRule type="top10" dxfId="4696" priority="239" rank="1"/>
  </conditionalFormatting>
  <conditionalFormatting sqref="E17:H17">
    <cfRule type="top10" dxfId="4695" priority="240" rank="1"/>
  </conditionalFormatting>
  <conditionalFormatting sqref="E19:H19">
    <cfRule type="top10" dxfId="4694" priority="241" rank="1"/>
  </conditionalFormatting>
  <conditionalFormatting sqref="E21:H21">
    <cfRule type="top10" dxfId="4693" priority="242" rank="1"/>
  </conditionalFormatting>
  <conditionalFormatting sqref="E23:H23">
    <cfRule type="top10" dxfId="4692" priority="243" rank="1"/>
  </conditionalFormatting>
  <conditionalFormatting sqref="E25:H25">
    <cfRule type="top10" dxfId="4691" priority="244" rank="1"/>
  </conditionalFormatting>
  <conditionalFormatting sqref="E27:H27">
    <cfRule type="top10" dxfId="4690" priority="245" rank="1"/>
  </conditionalFormatting>
  <conditionalFormatting sqref="E29:H29">
    <cfRule type="top10" dxfId="4689" priority="246" rank="1"/>
  </conditionalFormatting>
  <conditionalFormatting sqref="E31:H31">
    <cfRule type="top10" dxfId="4688" priority="247" rank="1"/>
  </conditionalFormatting>
  <conditionalFormatting sqref="E33:H33">
    <cfRule type="top10" dxfId="4687" priority="248" rank="1"/>
  </conditionalFormatting>
  <conditionalFormatting sqref="E35:H35">
    <cfRule type="top10" dxfId="4686" priority="249" rank="1"/>
  </conditionalFormatting>
  <conditionalFormatting sqref="E37:H37">
    <cfRule type="top10" dxfId="4685" priority="250" rank="1"/>
  </conditionalFormatting>
  <conditionalFormatting sqref="E39:H39">
    <cfRule type="top10" dxfId="4684" priority="251" rank="1"/>
  </conditionalFormatting>
  <conditionalFormatting sqref="E41:H41">
    <cfRule type="top10" dxfId="4683" priority="252" rank="1"/>
  </conditionalFormatting>
  <conditionalFormatting sqref="E43:H43">
    <cfRule type="top10" dxfId="4682" priority="253" rank="1"/>
  </conditionalFormatting>
  <conditionalFormatting sqref="E45:H45">
    <cfRule type="top10" dxfId="4681" priority="254" rank="1"/>
  </conditionalFormatting>
  <conditionalFormatting sqref="E47:H47">
    <cfRule type="top10" dxfId="4680" priority="255" rank="1"/>
  </conditionalFormatting>
  <conditionalFormatting sqref="E49:H49">
    <cfRule type="top10" dxfId="4679" priority="256" rank="1"/>
  </conditionalFormatting>
  <conditionalFormatting sqref="E51:H51">
    <cfRule type="top10" dxfId="4678" priority="257" rank="1"/>
  </conditionalFormatting>
  <conditionalFormatting sqref="E53:H53">
    <cfRule type="top10" dxfId="4677" priority="258" rank="1"/>
  </conditionalFormatting>
  <conditionalFormatting sqref="E55:H55">
    <cfRule type="top10" dxfId="4676" priority="259" rank="1"/>
  </conditionalFormatting>
  <conditionalFormatting sqref="E57:H57">
    <cfRule type="top10" dxfId="4675" priority="260" rank="1"/>
  </conditionalFormatting>
  <conditionalFormatting sqref="E59:H59">
    <cfRule type="top10" dxfId="4674" priority="261" rank="1"/>
  </conditionalFormatting>
  <conditionalFormatting sqref="E61:H61">
    <cfRule type="top10" dxfId="4673" priority="262" rank="1"/>
  </conditionalFormatting>
  <conditionalFormatting sqref="E63:H63">
    <cfRule type="top10" dxfId="4672" priority="263" rank="1"/>
  </conditionalFormatting>
  <conditionalFormatting sqref="E65:H65">
    <cfRule type="top10" dxfId="4671" priority="264" rank="1"/>
  </conditionalFormatting>
  <conditionalFormatting sqref="E67:H67">
    <cfRule type="top10" dxfId="4670" priority="265" rank="1"/>
  </conditionalFormatting>
  <conditionalFormatting sqref="E69:H69">
    <cfRule type="top10" dxfId="4669" priority="266" rank="1"/>
  </conditionalFormatting>
  <conditionalFormatting sqref="E71:H71">
    <cfRule type="top10" dxfId="4668" priority="267" rank="1"/>
  </conditionalFormatting>
  <conditionalFormatting sqref="E73:H73">
    <cfRule type="top10" dxfId="4667" priority="268" rank="1"/>
  </conditionalFormatting>
  <conditionalFormatting sqref="E75:H75">
    <cfRule type="top10" dxfId="4666" priority="269" rank="1"/>
  </conditionalFormatting>
  <conditionalFormatting sqref="E77:H77">
    <cfRule type="top10" dxfId="4665" priority="270" rank="1"/>
  </conditionalFormatting>
  <conditionalFormatting sqref="E79:H79">
    <cfRule type="top10" dxfId="4664" priority="271" rank="1"/>
  </conditionalFormatting>
  <conditionalFormatting sqref="E81:H81">
    <cfRule type="top10" dxfId="4663" priority="272" rank="1"/>
  </conditionalFormatting>
  <conditionalFormatting sqref="E83:H83">
    <cfRule type="top10" dxfId="4662" priority="273" rank="1"/>
  </conditionalFormatting>
  <conditionalFormatting sqref="E85:H85">
    <cfRule type="top10" dxfId="4661" priority="274" rank="1"/>
  </conditionalFormatting>
  <conditionalFormatting sqref="E87:H87">
    <cfRule type="top10" dxfId="4660" priority="275" rank="1"/>
  </conditionalFormatting>
  <conditionalFormatting sqref="E89:H89">
    <cfRule type="top10" dxfId="4659" priority="276" rank="1"/>
  </conditionalFormatting>
  <conditionalFormatting sqref="E91:H91">
    <cfRule type="top10" dxfId="4658" priority="277" rank="1"/>
  </conditionalFormatting>
  <conditionalFormatting sqref="E93:H93">
    <cfRule type="top10" dxfId="4657" priority="278" rank="1"/>
  </conditionalFormatting>
  <conditionalFormatting sqref="E95:H95">
    <cfRule type="top10" dxfId="4656" priority="279" rank="1"/>
  </conditionalFormatting>
  <conditionalFormatting sqref="E97:H97">
    <cfRule type="top10" dxfId="4655" priority="280" rank="1"/>
  </conditionalFormatting>
  <conditionalFormatting sqref="E99:H99">
    <cfRule type="top10" dxfId="4654" priority="281" rank="1"/>
  </conditionalFormatting>
  <conditionalFormatting sqref="E101:H101">
    <cfRule type="top10" dxfId="4653" priority="28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688</v>
      </c>
    </row>
    <row r="4" spans="2:24" x14ac:dyDescent="0.15">
      <c r="B4" s="1" t="s">
        <v>691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313</v>
      </c>
      <c r="F7" s="69" t="s">
        <v>314</v>
      </c>
      <c r="G7" s="69" t="s">
        <v>315</v>
      </c>
      <c r="H7" s="68" t="s">
        <v>36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326</v>
      </c>
      <c r="F8" s="16">
        <v>103</v>
      </c>
      <c r="G8" s="16">
        <v>2835</v>
      </c>
      <c r="H8" s="16">
        <v>12035</v>
      </c>
      <c r="I8" s="16">
        <v>623</v>
      </c>
    </row>
    <row r="9" spans="2:24" ht="15" customHeight="1" x14ac:dyDescent="0.15">
      <c r="B9" s="93"/>
      <c r="C9" s="91"/>
      <c r="D9" s="17">
        <v>100</v>
      </c>
      <c r="E9" s="18">
        <v>2</v>
      </c>
      <c r="F9" s="19">
        <v>0.6</v>
      </c>
      <c r="G9" s="19">
        <v>17.8</v>
      </c>
      <c r="H9" s="19">
        <v>75.599999999999994</v>
      </c>
      <c r="I9" s="19">
        <v>3.9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238</v>
      </c>
      <c r="F10" s="23">
        <v>72</v>
      </c>
      <c r="G10" s="23">
        <v>2414</v>
      </c>
      <c r="H10" s="23">
        <v>2023</v>
      </c>
      <c r="I10" s="23">
        <v>198</v>
      </c>
    </row>
    <row r="11" spans="2:24" ht="15" customHeight="1" x14ac:dyDescent="0.15">
      <c r="B11" s="24"/>
      <c r="C11" s="89"/>
      <c r="D11" s="25">
        <v>100</v>
      </c>
      <c r="E11" s="26">
        <v>4.8</v>
      </c>
      <c r="F11" s="27">
        <v>1.5</v>
      </c>
      <c r="G11" s="27">
        <v>48.8</v>
      </c>
      <c r="H11" s="27">
        <v>40.9</v>
      </c>
      <c r="I11" s="27">
        <v>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88</v>
      </c>
      <c r="F12" s="16">
        <v>30</v>
      </c>
      <c r="G12" s="16">
        <v>399</v>
      </c>
      <c r="H12" s="16">
        <v>9912</v>
      </c>
      <c r="I12" s="16">
        <v>413</v>
      </c>
    </row>
    <row r="13" spans="2:24" ht="15" customHeight="1" x14ac:dyDescent="0.15">
      <c r="B13" s="28"/>
      <c r="C13" s="91"/>
      <c r="D13" s="17">
        <v>100</v>
      </c>
      <c r="E13" s="18">
        <v>0.8</v>
      </c>
      <c r="F13" s="19">
        <v>0.3</v>
      </c>
      <c r="G13" s="19">
        <v>3.7</v>
      </c>
      <c r="H13" s="19">
        <v>91.4</v>
      </c>
      <c r="I13" s="19">
        <v>3.8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26</v>
      </c>
      <c r="F14" s="23">
        <v>10</v>
      </c>
      <c r="G14" s="23">
        <v>107</v>
      </c>
      <c r="H14" s="23">
        <v>195</v>
      </c>
      <c r="I14" s="23">
        <v>15</v>
      </c>
    </row>
    <row r="15" spans="2:24" ht="15" customHeight="1" x14ac:dyDescent="0.15">
      <c r="B15" s="24"/>
      <c r="C15" s="84"/>
      <c r="D15" s="25">
        <v>100</v>
      </c>
      <c r="E15" s="26">
        <v>7.4</v>
      </c>
      <c r="F15" s="27">
        <v>2.8</v>
      </c>
      <c r="G15" s="27">
        <v>30.3</v>
      </c>
      <c r="H15" s="27">
        <v>55.2</v>
      </c>
      <c r="I15" s="27">
        <v>4.2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39</v>
      </c>
      <c r="F16" s="31">
        <v>16</v>
      </c>
      <c r="G16" s="31">
        <v>223</v>
      </c>
      <c r="H16" s="31">
        <v>324</v>
      </c>
      <c r="I16" s="31">
        <v>18</v>
      </c>
    </row>
    <row r="17" spans="2:9" ht="15" customHeight="1" x14ac:dyDescent="0.15">
      <c r="B17" s="24"/>
      <c r="C17" s="84"/>
      <c r="D17" s="25">
        <v>100</v>
      </c>
      <c r="E17" s="26">
        <v>6.3</v>
      </c>
      <c r="F17" s="27">
        <v>2.6</v>
      </c>
      <c r="G17" s="27">
        <v>36</v>
      </c>
      <c r="H17" s="27">
        <v>52.3</v>
      </c>
      <c r="I17" s="27">
        <v>2.9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45</v>
      </c>
      <c r="F18" s="16">
        <v>15</v>
      </c>
      <c r="G18" s="16">
        <v>277</v>
      </c>
      <c r="H18" s="16">
        <v>549</v>
      </c>
      <c r="I18" s="16">
        <v>36</v>
      </c>
    </row>
    <row r="19" spans="2:9" ht="15" customHeight="1" x14ac:dyDescent="0.15">
      <c r="B19" s="24"/>
      <c r="C19" s="84"/>
      <c r="D19" s="25">
        <v>100</v>
      </c>
      <c r="E19" s="26">
        <v>4.9000000000000004</v>
      </c>
      <c r="F19" s="27">
        <v>1.6</v>
      </c>
      <c r="G19" s="27">
        <v>30</v>
      </c>
      <c r="H19" s="27">
        <v>59.5</v>
      </c>
      <c r="I19" s="27">
        <v>3.9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49</v>
      </c>
      <c r="F20" s="16">
        <v>13</v>
      </c>
      <c r="G20" s="16">
        <v>387</v>
      </c>
      <c r="H20" s="16">
        <v>1109</v>
      </c>
      <c r="I20" s="16">
        <v>58</v>
      </c>
    </row>
    <row r="21" spans="2:9" ht="15" customHeight="1" x14ac:dyDescent="0.15">
      <c r="B21" s="24"/>
      <c r="C21" s="84"/>
      <c r="D21" s="25">
        <v>100</v>
      </c>
      <c r="E21" s="26">
        <v>3</v>
      </c>
      <c r="F21" s="27">
        <v>0.8</v>
      </c>
      <c r="G21" s="27">
        <v>23.9</v>
      </c>
      <c r="H21" s="27">
        <v>68.599999999999994</v>
      </c>
      <c r="I21" s="27">
        <v>3.6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56</v>
      </c>
      <c r="F22" s="16">
        <v>16</v>
      </c>
      <c r="G22" s="16">
        <v>541</v>
      </c>
      <c r="H22" s="16">
        <v>2404</v>
      </c>
      <c r="I22" s="16">
        <v>123</v>
      </c>
    </row>
    <row r="23" spans="2:9" ht="15" customHeight="1" x14ac:dyDescent="0.15">
      <c r="B23" s="24"/>
      <c r="C23" s="84"/>
      <c r="D23" s="25">
        <v>100</v>
      </c>
      <c r="E23" s="26">
        <v>1.8</v>
      </c>
      <c r="F23" s="27">
        <v>0.5</v>
      </c>
      <c r="G23" s="27">
        <v>17.2</v>
      </c>
      <c r="H23" s="27">
        <v>76.599999999999994</v>
      </c>
      <c r="I23" s="27">
        <v>3.9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68</v>
      </c>
      <c r="F24" s="16">
        <v>21</v>
      </c>
      <c r="G24" s="16">
        <v>661</v>
      </c>
      <c r="H24" s="16">
        <v>3591</v>
      </c>
      <c r="I24" s="16">
        <v>165</v>
      </c>
    </row>
    <row r="25" spans="2:9" ht="15" customHeight="1" x14ac:dyDescent="0.15">
      <c r="B25" s="24"/>
      <c r="C25" s="84"/>
      <c r="D25" s="25">
        <v>100</v>
      </c>
      <c r="E25" s="26">
        <v>1.5</v>
      </c>
      <c r="F25" s="27">
        <v>0.5</v>
      </c>
      <c r="G25" s="27">
        <v>14.7</v>
      </c>
      <c r="H25" s="27">
        <v>79.7</v>
      </c>
      <c r="I25" s="27">
        <v>3.7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40</v>
      </c>
      <c r="F26" s="16">
        <v>10</v>
      </c>
      <c r="G26" s="16">
        <v>581</v>
      </c>
      <c r="H26" s="16">
        <v>3612</v>
      </c>
      <c r="I26" s="16">
        <v>195</v>
      </c>
    </row>
    <row r="27" spans="2:9" ht="15" customHeight="1" x14ac:dyDescent="0.15">
      <c r="B27" s="28"/>
      <c r="C27" s="85"/>
      <c r="D27" s="17">
        <v>100</v>
      </c>
      <c r="E27" s="18">
        <v>0.9</v>
      </c>
      <c r="F27" s="19">
        <v>0.2</v>
      </c>
      <c r="G27" s="19">
        <v>13.1</v>
      </c>
      <c r="H27" s="19">
        <v>81.400000000000006</v>
      </c>
      <c r="I27" s="19">
        <v>4.4000000000000004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125</v>
      </c>
      <c r="F28" s="16">
        <v>40</v>
      </c>
      <c r="G28" s="16">
        <v>706</v>
      </c>
      <c r="H28" s="16">
        <v>4642</v>
      </c>
      <c r="I28" s="16">
        <v>153</v>
      </c>
    </row>
    <row r="29" spans="2:9" ht="15" customHeight="1" x14ac:dyDescent="0.15">
      <c r="B29" s="24"/>
      <c r="C29" s="84"/>
      <c r="D29" s="25">
        <v>100</v>
      </c>
      <c r="E29" s="26">
        <v>2.2000000000000002</v>
      </c>
      <c r="F29" s="27">
        <v>0.7</v>
      </c>
      <c r="G29" s="27">
        <v>12.5</v>
      </c>
      <c r="H29" s="27">
        <v>81.900000000000006</v>
      </c>
      <c r="I29" s="27">
        <v>2.7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98</v>
      </c>
      <c r="F30" s="16">
        <v>23</v>
      </c>
      <c r="G30" s="16">
        <v>1152</v>
      </c>
      <c r="H30" s="16">
        <v>2534</v>
      </c>
      <c r="I30" s="16">
        <v>117</v>
      </c>
    </row>
    <row r="31" spans="2:9" ht="15" customHeight="1" x14ac:dyDescent="0.15">
      <c r="B31" s="24"/>
      <c r="C31" s="84"/>
      <c r="D31" s="25">
        <v>100</v>
      </c>
      <c r="E31" s="26">
        <v>2.5</v>
      </c>
      <c r="F31" s="27">
        <v>0.6</v>
      </c>
      <c r="G31" s="27">
        <v>29.4</v>
      </c>
      <c r="H31" s="27">
        <v>64.599999999999994</v>
      </c>
      <c r="I31" s="27">
        <v>3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12</v>
      </c>
      <c r="F32" s="31">
        <v>4</v>
      </c>
      <c r="G32" s="31">
        <v>123</v>
      </c>
      <c r="H32" s="31">
        <v>161</v>
      </c>
      <c r="I32" s="31">
        <v>6</v>
      </c>
    </row>
    <row r="33" spans="2:9" ht="15" customHeight="1" x14ac:dyDescent="0.15">
      <c r="B33" s="24"/>
      <c r="C33" s="84"/>
      <c r="D33" s="25">
        <v>100</v>
      </c>
      <c r="E33" s="26">
        <v>3.9</v>
      </c>
      <c r="F33" s="27">
        <v>1.3</v>
      </c>
      <c r="G33" s="27">
        <v>40.200000000000003</v>
      </c>
      <c r="H33" s="27">
        <v>52.6</v>
      </c>
      <c r="I33" s="27">
        <v>2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43</v>
      </c>
      <c r="F34" s="16">
        <v>10</v>
      </c>
      <c r="G34" s="16">
        <v>445</v>
      </c>
      <c r="H34" s="16">
        <v>2486</v>
      </c>
      <c r="I34" s="16">
        <v>58</v>
      </c>
    </row>
    <row r="35" spans="2:9" ht="15" customHeight="1" x14ac:dyDescent="0.15">
      <c r="B35" s="24"/>
      <c r="C35" s="84"/>
      <c r="D35" s="25">
        <v>100</v>
      </c>
      <c r="E35" s="26">
        <v>1.4</v>
      </c>
      <c r="F35" s="27">
        <v>0.3</v>
      </c>
      <c r="G35" s="27">
        <v>14.6</v>
      </c>
      <c r="H35" s="27">
        <v>81.7</v>
      </c>
      <c r="I35" s="27">
        <v>1.9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39</v>
      </c>
      <c r="F36" s="16">
        <v>20</v>
      </c>
      <c r="G36" s="16">
        <v>338</v>
      </c>
      <c r="H36" s="16">
        <v>1948</v>
      </c>
      <c r="I36" s="16">
        <v>64</v>
      </c>
    </row>
    <row r="37" spans="2:9" ht="15" customHeight="1" x14ac:dyDescent="0.15">
      <c r="B37" s="33"/>
      <c r="C37" s="82"/>
      <c r="D37" s="34">
        <v>100</v>
      </c>
      <c r="E37" s="35">
        <v>1.6</v>
      </c>
      <c r="F37" s="36">
        <v>0.8</v>
      </c>
      <c r="G37" s="36">
        <v>14</v>
      </c>
      <c r="H37" s="36">
        <v>80.900000000000006</v>
      </c>
      <c r="I37" s="36">
        <v>2.7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31</v>
      </c>
      <c r="F38" s="23">
        <v>15</v>
      </c>
      <c r="G38" s="23">
        <v>197</v>
      </c>
      <c r="H38" s="23">
        <v>974</v>
      </c>
      <c r="I38" s="23">
        <v>41</v>
      </c>
    </row>
    <row r="39" spans="2:9" ht="15" customHeight="1" x14ac:dyDescent="0.15">
      <c r="B39" s="24"/>
      <c r="C39" s="89"/>
      <c r="D39" s="25">
        <v>100</v>
      </c>
      <c r="E39" s="26">
        <v>2.5</v>
      </c>
      <c r="F39" s="27">
        <v>1.2</v>
      </c>
      <c r="G39" s="27">
        <v>15.7</v>
      </c>
      <c r="H39" s="27">
        <v>77.400000000000006</v>
      </c>
      <c r="I39" s="27">
        <v>3.3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40</v>
      </c>
      <c r="F40" s="16">
        <v>12</v>
      </c>
      <c r="G40" s="16">
        <v>235</v>
      </c>
      <c r="H40" s="16">
        <v>1015</v>
      </c>
      <c r="I40" s="16">
        <v>57</v>
      </c>
    </row>
    <row r="41" spans="2:9" ht="15" customHeight="1" x14ac:dyDescent="0.15">
      <c r="B41" s="24"/>
      <c r="C41" s="89"/>
      <c r="D41" s="25">
        <v>100</v>
      </c>
      <c r="E41" s="26">
        <v>2.9</v>
      </c>
      <c r="F41" s="27">
        <v>0.9</v>
      </c>
      <c r="G41" s="27">
        <v>17.3</v>
      </c>
      <c r="H41" s="27">
        <v>74.7</v>
      </c>
      <c r="I41" s="27">
        <v>4.2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248</v>
      </c>
      <c r="F42" s="16">
        <v>69</v>
      </c>
      <c r="G42" s="16">
        <v>2312</v>
      </c>
      <c r="H42" s="16">
        <v>9726</v>
      </c>
      <c r="I42" s="16">
        <v>281</v>
      </c>
    </row>
    <row r="43" spans="2:9" ht="15" customHeight="1" x14ac:dyDescent="0.15">
      <c r="B43" s="28"/>
      <c r="C43" s="91"/>
      <c r="D43" s="17">
        <v>100</v>
      </c>
      <c r="E43" s="18">
        <v>2</v>
      </c>
      <c r="F43" s="19">
        <v>0.5</v>
      </c>
      <c r="G43" s="19">
        <v>18.3</v>
      </c>
      <c r="H43" s="19">
        <v>77</v>
      </c>
      <c r="I43" s="19">
        <v>2.2000000000000002</v>
      </c>
    </row>
    <row r="44" spans="2:9" ht="15" customHeight="1" x14ac:dyDescent="0.15">
      <c r="B44" s="20" t="s">
        <v>70</v>
      </c>
      <c r="C44" s="88" t="s">
        <v>467</v>
      </c>
      <c r="D44" s="21">
        <v>567</v>
      </c>
      <c r="E44" s="22">
        <v>9</v>
      </c>
      <c r="F44" s="23">
        <v>2</v>
      </c>
      <c r="G44" s="23">
        <v>100</v>
      </c>
      <c r="H44" s="23">
        <v>449</v>
      </c>
      <c r="I44" s="23">
        <v>7</v>
      </c>
    </row>
    <row r="45" spans="2:9" ht="15" customHeight="1" x14ac:dyDescent="0.15">
      <c r="B45" s="24"/>
      <c r="C45" s="89"/>
      <c r="D45" s="25">
        <v>100</v>
      </c>
      <c r="E45" s="26">
        <v>1.6</v>
      </c>
      <c r="F45" s="27">
        <v>0.4</v>
      </c>
      <c r="G45" s="27">
        <v>17.600000000000001</v>
      </c>
      <c r="H45" s="27">
        <v>79.2</v>
      </c>
      <c r="I45" s="27">
        <v>1.2</v>
      </c>
    </row>
    <row r="46" spans="2:9" ht="15" customHeight="1" x14ac:dyDescent="0.15">
      <c r="B46" s="24"/>
      <c r="C46" s="86" t="s">
        <v>480</v>
      </c>
      <c r="D46" s="14">
        <v>8280</v>
      </c>
      <c r="E46" s="15">
        <v>164</v>
      </c>
      <c r="F46" s="16">
        <v>46</v>
      </c>
      <c r="G46" s="16">
        <v>1414</v>
      </c>
      <c r="H46" s="16">
        <v>6563</v>
      </c>
      <c r="I46" s="16">
        <v>93</v>
      </c>
    </row>
    <row r="47" spans="2:9" ht="15" customHeight="1" x14ac:dyDescent="0.15">
      <c r="B47" s="24"/>
      <c r="C47" s="89"/>
      <c r="D47" s="25">
        <v>100</v>
      </c>
      <c r="E47" s="26">
        <v>2</v>
      </c>
      <c r="F47" s="27">
        <v>0.6</v>
      </c>
      <c r="G47" s="27">
        <v>17.100000000000001</v>
      </c>
      <c r="H47" s="27">
        <v>79.3</v>
      </c>
      <c r="I47" s="27">
        <v>1.1000000000000001</v>
      </c>
    </row>
    <row r="48" spans="2:9" ht="15" customHeight="1" x14ac:dyDescent="0.15">
      <c r="B48" s="24"/>
      <c r="C48" s="86" t="s">
        <v>484</v>
      </c>
      <c r="D48" s="14">
        <v>4863</v>
      </c>
      <c r="E48" s="15">
        <v>111</v>
      </c>
      <c r="F48" s="16">
        <v>32</v>
      </c>
      <c r="G48" s="16">
        <v>908</v>
      </c>
      <c r="H48" s="16">
        <v>3742</v>
      </c>
      <c r="I48" s="16">
        <v>70</v>
      </c>
    </row>
    <row r="49" spans="2:9" ht="15" customHeight="1" x14ac:dyDescent="0.15">
      <c r="B49" s="24"/>
      <c r="C49" s="89"/>
      <c r="D49" s="25">
        <v>100</v>
      </c>
      <c r="E49" s="26">
        <v>2.2999999999999998</v>
      </c>
      <c r="F49" s="27">
        <v>0.7</v>
      </c>
      <c r="G49" s="27">
        <v>18.7</v>
      </c>
      <c r="H49" s="27">
        <v>76.900000000000006</v>
      </c>
      <c r="I49" s="27">
        <v>1.4</v>
      </c>
    </row>
    <row r="50" spans="2:9" ht="15" customHeight="1" x14ac:dyDescent="0.15">
      <c r="B50" s="24"/>
      <c r="C50" s="86" t="s">
        <v>461</v>
      </c>
      <c r="D50" s="14">
        <v>1583</v>
      </c>
      <c r="E50" s="15">
        <v>36</v>
      </c>
      <c r="F50" s="16">
        <v>22</v>
      </c>
      <c r="G50" s="16">
        <v>376</v>
      </c>
      <c r="H50" s="16">
        <v>1114</v>
      </c>
      <c r="I50" s="16">
        <v>35</v>
      </c>
    </row>
    <row r="51" spans="2:9" ht="15" customHeight="1" x14ac:dyDescent="0.15">
      <c r="B51" s="28"/>
      <c r="C51" s="91"/>
      <c r="D51" s="17">
        <v>100</v>
      </c>
      <c r="E51" s="18">
        <v>2.2999999999999998</v>
      </c>
      <c r="F51" s="19">
        <v>1.4</v>
      </c>
      <c r="G51" s="19">
        <v>23.8</v>
      </c>
      <c r="H51" s="19">
        <v>70.400000000000006</v>
      </c>
      <c r="I51" s="19">
        <v>2.2000000000000002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68</v>
      </c>
      <c r="F52" s="23">
        <v>22</v>
      </c>
      <c r="G52" s="23">
        <v>544</v>
      </c>
      <c r="H52" s="23">
        <v>2151</v>
      </c>
      <c r="I52" s="23">
        <v>196</v>
      </c>
    </row>
    <row r="53" spans="2:9" ht="15" customHeight="1" x14ac:dyDescent="0.15">
      <c r="B53" s="24"/>
      <c r="C53" s="84"/>
      <c r="D53" s="25">
        <v>100</v>
      </c>
      <c r="E53" s="26">
        <v>2.2999999999999998</v>
      </c>
      <c r="F53" s="27">
        <v>0.7</v>
      </c>
      <c r="G53" s="27">
        <v>18.2</v>
      </c>
      <c r="H53" s="27">
        <v>72.2</v>
      </c>
      <c r="I53" s="27">
        <v>6.6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39</v>
      </c>
      <c r="F54" s="31">
        <v>7</v>
      </c>
      <c r="G54" s="31">
        <v>342</v>
      </c>
      <c r="H54" s="31">
        <v>1528</v>
      </c>
      <c r="I54" s="31">
        <v>30</v>
      </c>
    </row>
    <row r="55" spans="2:9" ht="15" customHeight="1" x14ac:dyDescent="0.15">
      <c r="B55" s="24"/>
      <c r="C55" s="84"/>
      <c r="D55" s="25">
        <v>100</v>
      </c>
      <c r="E55" s="26">
        <v>2</v>
      </c>
      <c r="F55" s="27">
        <v>0.4</v>
      </c>
      <c r="G55" s="27">
        <v>17.600000000000001</v>
      </c>
      <c r="H55" s="27">
        <v>78.5</v>
      </c>
      <c r="I55" s="27">
        <v>1.5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17</v>
      </c>
      <c r="F56" s="16">
        <v>5</v>
      </c>
      <c r="G56" s="16">
        <v>144</v>
      </c>
      <c r="H56" s="16">
        <v>661</v>
      </c>
      <c r="I56" s="16">
        <v>27</v>
      </c>
    </row>
    <row r="57" spans="2:9" ht="15" customHeight="1" x14ac:dyDescent="0.15">
      <c r="B57" s="24"/>
      <c r="C57" s="84"/>
      <c r="D57" s="25">
        <v>100</v>
      </c>
      <c r="E57" s="26">
        <v>2</v>
      </c>
      <c r="F57" s="27">
        <v>0.6</v>
      </c>
      <c r="G57" s="27">
        <v>16.899999999999999</v>
      </c>
      <c r="H57" s="27">
        <v>77.400000000000006</v>
      </c>
      <c r="I57" s="27">
        <v>3.2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16</v>
      </c>
      <c r="F58" s="16">
        <v>6</v>
      </c>
      <c r="G58" s="16">
        <v>226</v>
      </c>
      <c r="H58" s="16">
        <v>1011</v>
      </c>
      <c r="I58" s="16">
        <v>52</v>
      </c>
    </row>
    <row r="59" spans="2:9" ht="15" customHeight="1" x14ac:dyDescent="0.15">
      <c r="B59" s="24"/>
      <c r="C59" s="84"/>
      <c r="D59" s="25">
        <v>100</v>
      </c>
      <c r="E59" s="26">
        <v>1.2</v>
      </c>
      <c r="F59" s="27">
        <v>0.5</v>
      </c>
      <c r="G59" s="27">
        <v>17.2</v>
      </c>
      <c r="H59" s="27">
        <v>77.099999999999994</v>
      </c>
      <c r="I59" s="27">
        <v>4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22</v>
      </c>
      <c r="F60" s="16">
        <v>19</v>
      </c>
      <c r="G60" s="16">
        <v>344</v>
      </c>
      <c r="H60" s="16">
        <v>1290</v>
      </c>
      <c r="I60" s="16">
        <v>108</v>
      </c>
    </row>
    <row r="61" spans="2:9" ht="15" customHeight="1" x14ac:dyDescent="0.15">
      <c r="B61" s="24"/>
      <c r="C61" s="84"/>
      <c r="D61" s="25">
        <v>100</v>
      </c>
      <c r="E61" s="26">
        <v>1.2</v>
      </c>
      <c r="F61" s="27">
        <v>1.1000000000000001</v>
      </c>
      <c r="G61" s="27">
        <v>19.3</v>
      </c>
      <c r="H61" s="27">
        <v>72.3</v>
      </c>
      <c r="I61" s="27">
        <v>6.1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33</v>
      </c>
      <c r="F62" s="16">
        <v>7</v>
      </c>
      <c r="G62" s="16">
        <v>209</v>
      </c>
      <c r="H62" s="16">
        <v>960</v>
      </c>
      <c r="I62" s="16">
        <v>25</v>
      </c>
    </row>
    <row r="63" spans="2:9" ht="15" customHeight="1" x14ac:dyDescent="0.15">
      <c r="B63" s="24"/>
      <c r="C63" s="84"/>
      <c r="D63" s="25">
        <v>100</v>
      </c>
      <c r="E63" s="26">
        <v>2.7</v>
      </c>
      <c r="F63" s="27">
        <v>0.6</v>
      </c>
      <c r="G63" s="27">
        <v>16.899999999999999</v>
      </c>
      <c r="H63" s="27">
        <v>77.8</v>
      </c>
      <c r="I63" s="27">
        <v>2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43</v>
      </c>
      <c r="F64" s="16">
        <v>9</v>
      </c>
      <c r="G64" s="16">
        <v>382</v>
      </c>
      <c r="H64" s="16">
        <v>1734</v>
      </c>
      <c r="I64" s="16">
        <v>85</v>
      </c>
    </row>
    <row r="65" spans="2:9" ht="15" customHeight="1" x14ac:dyDescent="0.15">
      <c r="B65" s="24"/>
      <c r="C65" s="84"/>
      <c r="D65" s="25">
        <v>100</v>
      </c>
      <c r="E65" s="26">
        <v>1.9</v>
      </c>
      <c r="F65" s="27">
        <v>0.4</v>
      </c>
      <c r="G65" s="27">
        <v>17</v>
      </c>
      <c r="H65" s="27">
        <v>77</v>
      </c>
      <c r="I65" s="27">
        <v>3.8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23</v>
      </c>
      <c r="F66" s="16">
        <v>9</v>
      </c>
      <c r="G66" s="16">
        <v>202</v>
      </c>
      <c r="H66" s="16">
        <v>948</v>
      </c>
      <c r="I66" s="16">
        <v>27</v>
      </c>
    </row>
    <row r="67" spans="2:9" ht="15" customHeight="1" x14ac:dyDescent="0.15">
      <c r="B67" s="24"/>
      <c r="C67" s="84"/>
      <c r="D67" s="25">
        <v>100</v>
      </c>
      <c r="E67" s="26">
        <v>1.9</v>
      </c>
      <c r="F67" s="27">
        <v>0.7</v>
      </c>
      <c r="G67" s="27">
        <v>16.7</v>
      </c>
      <c r="H67" s="27">
        <v>78.400000000000006</v>
      </c>
      <c r="I67" s="27">
        <v>2.2000000000000002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65</v>
      </c>
      <c r="F68" s="16">
        <v>19</v>
      </c>
      <c r="G68" s="16">
        <v>442</v>
      </c>
      <c r="H68" s="16">
        <v>1752</v>
      </c>
      <c r="I68" s="16">
        <v>73</v>
      </c>
    </row>
    <row r="69" spans="2:9" ht="15" customHeight="1" x14ac:dyDescent="0.15">
      <c r="B69" s="28"/>
      <c r="C69" s="85"/>
      <c r="D69" s="17">
        <v>100</v>
      </c>
      <c r="E69" s="18">
        <v>2.8</v>
      </c>
      <c r="F69" s="19">
        <v>0.8</v>
      </c>
      <c r="G69" s="19">
        <v>18.8</v>
      </c>
      <c r="H69" s="19">
        <v>74.5</v>
      </c>
      <c r="I69" s="19">
        <v>3.1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55</v>
      </c>
      <c r="F70" s="23">
        <v>26</v>
      </c>
      <c r="G70" s="23">
        <v>482</v>
      </c>
      <c r="H70" s="23">
        <v>2096</v>
      </c>
      <c r="I70" s="23">
        <v>91</v>
      </c>
    </row>
    <row r="71" spans="2:9" ht="15" customHeight="1" x14ac:dyDescent="0.15">
      <c r="B71" s="24"/>
      <c r="C71" s="89"/>
      <c r="D71" s="25">
        <v>100</v>
      </c>
      <c r="E71" s="26">
        <v>2</v>
      </c>
      <c r="F71" s="27">
        <v>0.9</v>
      </c>
      <c r="G71" s="27">
        <v>17.5</v>
      </c>
      <c r="H71" s="27">
        <v>76.2</v>
      </c>
      <c r="I71" s="27">
        <v>3.3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65</v>
      </c>
      <c r="F72" s="16">
        <v>22</v>
      </c>
      <c r="G72" s="16">
        <v>422</v>
      </c>
      <c r="H72" s="16">
        <v>2392</v>
      </c>
      <c r="I72" s="16">
        <v>99</v>
      </c>
    </row>
    <row r="73" spans="2:9" ht="15" customHeight="1" x14ac:dyDescent="0.15">
      <c r="B73" s="24"/>
      <c r="C73" s="89"/>
      <c r="D73" s="25">
        <v>100</v>
      </c>
      <c r="E73" s="26">
        <v>2.2000000000000002</v>
      </c>
      <c r="F73" s="27">
        <v>0.7</v>
      </c>
      <c r="G73" s="27">
        <v>14.1</v>
      </c>
      <c r="H73" s="27">
        <v>79.7</v>
      </c>
      <c r="I73" s="27">
        <v>3.3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106</v>
      </c>
      <c r="F74" s="16">
        <v>20</v>
      </c>
      <c r="G74" s="16">
        <v>699</v>
      </c>
      <c r="H74" s="16">
        <v>2905</v>
      </c>
      <c r="I74" s="16">
        <v>111</v>
      </c>
    </row>
    <row r="75" spans="2:9" ht="15" customHeight="1" x14ac:dyDescent="0.15">
      <c r="B75" s="24"/>
      <c r="C75" s="89"/>
      <c r="D75" s="25">
        <v>100</v>
      </c>
      <c r="E75" s="26">
        <v>2.8</v>
      </c>
      <c r="F75" s="27">
        <v>0.5</v>
      </c>
      <c r="G75" s="27">
        <v>18.2</v>
      </c>
      <c r="H75" s="27">
        <v>75.599999999999994</v>
      </c>
      <c r="I75" s="27">
        <v>2.9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57</v>
      </c>
      <c r="F76" s="16">
        <v>21</v>
      </c>
      <c r="G76" s="16">
        <v>542</v>
      </c>
      <c r="H76" s="16">
        <v>2112</v>
      </c>
      <c r="I76" s="16">
        <v>85</v>
      </c>
    </row>
    <row r="77" spans="2:9" ht="15" customHeight="1" x14ac:dyDescent="0.15">
      <c r="B77" s="24"/>
      <c r="C77" s="89"/>
      <c r="D77" s="25">
        <v>100</v>
      </c>
      <c r="E77" s="26">
        <v>2</v>
      </c>
      <c r="F77" s="27">
        <v>0.7</v>
      </c>
      <c r="G77" s="27">
        <v>19.2</v>
      </c>
      <c r="H77" s="27">
        <v>75</v>
      </c>
      <c r="I77" s="27">
        <v>3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20</v>
      </c>
      <c r="F78" s="16">
        <v>8</v>
      </c>
      <c r="G78" s="16">
        <v>334</v>
      </c>
      <c r="H78" s="16">
        <v>1187</v>
      </c>
      <c r="I78" s="16">
        <v>74</v>
      </c>
    </row>
    <row r="79" spans="2:9" ht="15" customHeight="1" x14ac:dyDescent="0.15">
      <c r="B79" s="24"/>
      <c r="C79" s="89"/>
      <c r="D79" s="25">
        <v>100</v>
      </c>
      <c r="E79" s="26">
        <v>1.2</v>
      </c>
      <c r="F79" s="27">
        <v>0.5</v>
      </c>
      <c r="G79" s="27">
        <v>20.6</v>
      </c>
      <c r="H79" s="27">
        <v>73.099999999999994</v>
      </c>
      <c r="I79" s="27">
        <v>4.5999999999999996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11</v>
      </c>
      <c r="F80" s="16">
        <v>1</v>
      </c>
      <c r="G80" s="16">
        <v>186</v>
      </c>
      <c r="H80" s="16">
        <v>734</v>
      </c>
      <c r="I80" s="16">
        <v>76</v>
      </c>
    </row>
    <row r="81" spans="2:9" ht="15" customHeight="1" x14ac:dyDescent="0.15">
      <c r="B81" s="24"/>
      <c r="C81" s="89"/>
      <c r="D81" s="25">
        <v>100</v>
      </c>
      <c r="E81" s="26">
        <v>1.1000000000000001</v>
      </c>
      <c r="F81" s="27">
        <v>0.1</v>
      </c>
      <c r="G81" s="27">
        <v>18.5</v>
      </c>
      <c r="H81" s="27">
        <v>72.8</v>
      </c>
      <c r="I81" s="27">
        <v>7.5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7</v>
      </c>
      <c r="F82" s="16">
        <v>1</v>
      </c>
      <c r="G82" s="16">
        <v>117</v>
      </c>
      <c r="H82" s="16">
        <v>408</v>
      </c>
      <c r="I82" s="16">
        <v>69</v>
      </c>
    </row>
    <row r="83" spans="2:9" ht="15" customHeight="1" x14ac:dyDescent="0.15">
      <c r="B83" s="24"/>
      <c r="C83" s="86"/>
      <c r="D83" s="34">
        <v>100</v>
      </c>
      <c r="E83" s="35">
        <v>1.2</v>
      </c>
      <c r="F83" s="36">
        <v>0.2</v>
      </c>
      <c r="G83" s="36">
        <v>19.399999999999999</v>
      </c>
      <c r="H83" s="36">
        <v>67.8</v>
      </c>
      <c r="I83" s="36">
        <v>11.5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78</v>
      </c>
      <c r="F84" s="23">
        <v>28</v>
      </c>
      <c r="G84" s="23">
        <v>613</v>
      </c>
      <c r="H84" s="23">
        <v>2606</v>
      </c>
      <c r="I84" s="23">
        <v>102</v>
      </c>
    </row>
    <row r="85" spans="2:9" ht="15" customHeight="1" x14ac:dyDescent="0.15">
      <c r="B85" s="24" t="s">
        <v>485</v>
      </c>
      <c r="C85" s="84"/>
      <c r="D85" s="25">
        <v>100</v>
      </c>
      <c r="E85" s="26">
        <v>2.2999999999999998</v>
      </c>
      <c r="F85" s="27">
        <v>0.8</v>
      </c>
      <c r="G85" s="27">
        <v>17.899999999999999</v>
      </c>
      <c r="H85" s="27">
        <v>76</v>
      </c>
      <c r="I85" s="27">
        <v>3</v>
      </c>
    </row>
    <row r="86" spans="2:9" ht="15" customHeight="1" x14ac:dyDescent="0.15">
      <c r="B86" s="24" t="s">
        <v>431</v>
      </c>
      <c r="C86" s="82" t="s">
        <v>481</v>
      </c>
      <c r="D86" s="14">
        <v>3344</v>
      </c>
      <c r="E86" s="15">
        <v>70</v>
      </c>
      <c r="F86" s="16">
        <v>22</v>
      </c>
      <c r="G86" s="16">
        <v>604</v>
      </c>
      <c r="H86" s="16">
        <v>2553</v>
      </c>
      <c r="I86" s="16">
        <v>95</v>
      </c>
    </row>
    <row r="87" spans="2:9" ht="15" customHeight="1" x14ac:dyDescent="0.15">
      <c r="B87" s="24"/>
      <c r="C87" s="84"/>
      <c r="D87" s="25">
        <v>100</v>
      </c>
      <c r="E87" s="26">
        <v>2.1</v>
      </c>
      <c r="F87" s="27">
        <v>0.7</v>
      </c>
      <c r="G87" s="27">
        <v>18.100000000000001</v>
      </c>
      <c r="H87" s="27">
        <v>76.3</v>
      </c>
      <c r="I87" s="27">
        <v>2.8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39</v>
      </c>
      <c r="F88" s="31">
        <v>13</v>
      </c>
      <c r="G88" s="31">
        <v>354</v>
      </c>
      <c r="H88" s="31">
        <v>1604</v>
      </c>
      <c r="I88" s="31">
        <v>53</v>
      </c>
    </row>
    <row r="89" spans="2:9" ht="15" customHeight="1" x14ac:dyDescent="0.15">
      <c r="B89" s="24"/>
      <c r="C89" s="84"/>
      <c r="D89" s="25">
        <v>100</v>
      </c>
      <c r="E89" s="26">
        <v>1.9</v>
      </c>
      <c r="F89" s="27">
        <v>0.6</v>
      </c>
      <c r="G89" s="27">
        <v>17.2</v>
      </c>
      <c r="H89" s="27">
        <v>77.8</v>
      </c>
      <c r="I89" s="27">
        <v>2.6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74</v>
      </c>
      <c r="F90" s="16">
        <v>17</v>
      </c>
      <c r="G90" s="16">
        <v>556</v>
      </c>
      <c r="H90" s="16">
        <v>2464</v>
      </c>
      <c r="I90" s="16">
        <v>90</v>
      </c>
    </row>
    <row r="91" spans="2:9" ht="15" customHeight="1" x14ac:dyDescent="0.15">
      <c r="B91" s="24"/>
      <c r="C91" s="84"/>
      <c r="D91" s="25">
        <v>100</v>
      </c>
      <c r="E91" s="26">
        <v>2.2999999999999998</v>
      </c>
      <c r="F91" s="27">
        <v>0.5</v>
      </c>
      <c r="G91" s="27">
        <v>17.399999999999999</v>
      </c>
      <c r="H91" s="27">
        <v>77</v>
      </c>
      <c r="I91" s="27">
        <v>2.8</v>
      </c>
    </row>
    <row r="92" spans="2:9" ht="15" customHeight="1" x14ac:dyDescent="0.15">
      <c r="B92" s="24"/>
      <c r="C92" s="82" t="s">
        <v>488</v>
      </c>
      <c r="D92" s="14">
        <v>1503</v>
      </c>
      <c r="E92" s="15">
        <v>19</v>
      </c>
      <c r="F92" s="16">
        <v>4</v>
      </c>
      <c r="G92" s="16">
        <v>251</v>
      </c>
      <c r="H92" s="16">
        <v>1165</v>
      </c>
      <c r="I92" s="16">
        <v>64</v>
      </c>
    </row>
    <row r="93" spans="2:9" ht="15" customHeight="1" x14ac:dyDescent="0.15">
      <c r="B93" s="24"/>
      <c r="C93" s="84"/>
      <c r="D93" s="25">
        <v>100</v>
      </c>
      <c r="E93" s="26">
        <v>1.3</v>
      </c>
      <c r="F93" s="27">
        <v>0.3</v>
      </c>
      <c r="G93" s="27">
        <v>16.7</v>
      </c>
      <c r="H93" s="27">
        <v>77.5</v>
      </c>
      <c r="I93" s="27">
        <v>4.3</v>
      </c>
    </row>
    <row r="94" spans="2:9" ht="15" customHeight="1" x14ac:dyDescent="0.15">
      <c r="B94" s="24"/>
      <c r="C94" s="82" t="s">
        <v>457</v>
      </c>
      <c r="D94" s="14">
        <v>330</v>
      </c>
      <c r="E94" s="15">
        <v>4</v>
      </c>
      <c r="F94" s="16">
        <v>1</v>
      </c>
      <c r="G94" s="16">
        <v>66</v>
      </c>
      <c r="H94" s="16">
        <v>246</v>
      </c>
      <c r="I94" s="16">
        <v>13</v>
      </c>
    </row>
    <row r="95" spans="2:9" ht="15" customHeight="1" x14ac:dyDescent="0.15">
      <c r="B95" s="24"/>
      <c r="C95" s="82"/>
      <c r="D95" s="34">
        <v>100</v>
      </c>
      <c r="E95" s="35">
        <v>1.2</v>
      </c>
      <c r="F95" s="36">
        <v>0.3</v>
      </c>
      <c r="G95" s="36">
        <v>20</v>
      </c>
      <c r="H95" s="36">
        <v>74.5</v>
      </c>
      <c r="I95" s="36">
        <v>3.9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3</v>
      </c>
      <c r="F96" s="31">
        <v>0</v>
      </c>
      <c r="G96" s="31">
        <v>76</v>
      </c>
      <c r="H96" s="31">
        <v>251</v>
      </c>
      <c r="I96" s="31">
        <v>29</v>
      </c>
    </row>
    <row r="97" spans="2:9" ht="15" customHeight="1" x14ac:dyDescent="0.15">
      <c r="B97" s="24"/>
      <c r="C97" s="84"/>
      <c r="D97" s="25">
        <v>100</v>
      </c>
      <c r="E97" s="26">
        <v>0.8</v>
      </c>
      <c r="F97" s="27">
        <v>0</v>
      </c>
      <c r="G97" s="27">
        <v>21.2</v>
      </c>
      <c r="H97" s="27">
        <v>69.900000000000006</v>
      </c>
      <c r="I97" s="27">
        <v>8.1</v>
      </c>
    </row>
    <row r="98" spans="2:9" ht="15" customHeight="1" x14ac:dyDescent="0.15">
      <c r="B98" s="24"/>
      <c r="C98" s="82" t="s">
        <v>474</v>
      </c>
      <c r="D98" s="14">
        <v>47</v>
      </c>
      <c r="E98" s="15">
        <v>0</v>
      </c>
      <c r="F98" s="16">
        <v>1</v>
      </c>
      <c r="G98" s="16">
        <v>10</v>
      </c>
      <c r="H98" s="16">
        <v>29</v>
      </c>
      <c r="I98" s="16">
        <v>7</v>
      </c>
    </row>
    <row r="99" spans="2:9" ht="15" customHeight="1" x14ac:dyDescent="0.15">
      <c r="B99" s="24"/>
      <c r="C99" s="84"/>
      <c r="D99" s="25">
        <v>100</v>
      </c>
      <c r="E99" s="26">
        <v>0</v>
      </c>
      <c r="F99" s="27">
        <v>2.1</v>
      </c>
      <c r="G99" s="27">
        <v>21.3</v>
      </c>
      <c r="H99" s="27">
        <v>61.7</v>
      </c>
      <c r="I99" s="27">
        <v>14.9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0</v>
      </c>
      <c r="F100" s="16">
        <v>0</v>
      </c>
      <c r="G100" s="16">
        <v>5</v>
      </c>
      <c r="H100" s="16">
        <v>47</v>
      </c>
      <c r="I100" s="16">
        <v>0</v>
      </c>
    </row>
    <row r="101" spans="2:9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9.6</v>
      </c>
      <c r="H101" s="19">
        <v>90.4</v>
      </c>
      <c r="I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2161" priority="2774" rank="1"/>
  </conditionalFormatting>
  <conditionalFormatting sqref="E11:I11">
    <cfRule type="top10" dxfId="2160" priority="2775" rank="1"/>
  </conditionalFormatting>
  <conditionalFormatting sqref="E13:I13">
    <cfRule type="top10" dxfId="2159" priority="2776" rank="1"/>
  </conditionalFormatting>
  <conditionalFormatting sqref="E15:I15">
    <cfRule type="top10" dxfId="2158" priority="2777" rank="1"/>
  </conditionalFormatting>
  <conditionalFormatting sqref="E17:I17">
    <cfRule type="top10" dxfId="2157" priority="2778" rank="1"/>
  </conditionalFormatting>
  <conditionalFormatting sqref="E19:I19">
    <cfRule type="top10" dxfId="2156" priority="2779" rank="1"/>
  </conditionalFormatting>
  <conditionalFormatting sqref="E21:I21">
    <cfRule type="top10" dxfId="2155" priority="2780" rank="1"/>
  </conditionalFormatting>
  <conditionalFormatting sqref="E23:I23">
    <cfRule type="top10" dxfId="2154" priority="2781" rank="1"/>
  </conditionalFormatting>
  <conditionalFormatting sqref="E25:I25">
    <cfRule type="top10" dxfId="2153" priority="2782" rank="1"/>
  </conditionalFormatting>
  <conditionalFormatting sqref="E27:I27">
    <cfRule type="top10" dxfId="2152" priority="2783" rank="1"/>
  </conditionalFormatting>
  <conditionalFormatting sqref="E29:I29">
    <cfRule type="top10" dxfId="2151" priority="2784" rank="1"/>
  </conditionalFormatting>
  <conditionalFormatting sqref="E31:I31">
    <cfRule type="top10" dxfId="2150" priority="2785" rank="1"/>
  </conditionalFormatting>
  <conditionalFormatting sqref="E33:I33">
    <cfRule type="top10" dxfId="2149" priority="2786" rank="1"/>
  </conditionalFormatting>
  <conditionalFormatting sqref="E35:I35">
    <cfRule type="top10" dxfId="2148" priority="2787" rank="1"/>
  </conditionalFormatting>
  <conditionalFormatting sqref="E37:I37">
    <cfRule type="top10" dxfId="2147" priority="2788" rank="1"/>
  </conditionalFormatting>
  <conditionalFormatting sqref="E39:I39">
    <cfRule type="top10" dxfId="2146" priority="2789" rank="1"/>
  </conditionalFormatting>
  <conditionalFormatting sqref="E41:I41">
    <cfRule type="top10" dxfId="2145" priority="2790" rank="1"/>
  </conditionalFormatting>
  <conditionalFormatting sqref="E43:I43">
    <cfRule type="top10" dxfId="2144" priority="2791" rank="1"/>
  </conditionalFormatting>
  <conditionalFormatting sqref="E45:I45">
    <cfRule type="top10" dxfId="2143" priority="2792" rank="1"/>
  </conditionalFormatting>
  <conditionalFormatting sqref="E47:I47">
    <cfRule type="top10" dxfId="2142" priority="2793" rank="1"/>
  </conditionalFormatting>
  <conditionalFormatting sqref="E49:I49">
    <cfRule type="top10" dxfId="2141" priority="2794" rank="1"/>
  </conditionalFormatting>
  <conditionalFormatting sqref="E51:I51">
    <cfRule type="top10" dxfId="2140" priority="2795" rank="1"/>
  </conditionalFormatting>
  <conditionalFormatting sqref="E53:I53">
    <cfRule type="top10" dxfId="2139" priority="2796" rank="1"/>
  </conditionalFormatting>
  <conditionalFormatting sqref="E55:I55">
    <cfRule type="top10" dxfId="2138" priority="2797" rank="1"/>
  </conditionalFormatting>
  <conditionalFormatting sqref="E57:I57">
    <cfRule type="top10" dxfId="2137" priority="2798" rank="1"/>
  </conditionalFormatting>
  <conditionalFormatting sqref="E59:I59">
    <cfRule type="top10" dxfId="2136" priority="2799" rank="1"/>
  </conditionalFormatting>
  <conditionalFormatting sqref="E61:I61">
    <cfRule type="top10" dxfId="2135" priority="2800" rank="1"/>
  </conditionalFormatting>
  <conditionalFormatting sqref="E63:I63">
    <cfRule type="top10" dxfId="2134" priority="2801" rank="1"/>
  </conditionalFormatting>
  <conditionalFormatting sqref="E65:I65">
    <cfRule type="top10" dxfId="2133" priority="2802" rank="1"/>
  </conditionalFormatting>
  <conditionalFormatting sqref="E67:I67">
    <cfRule type="top10" dxfId="2132" priority="2803" rank="1"/>
  </conditionalFormatting>
  <conditionalFormatting sqref="E69:I69">
    <cfRule type="top10" dxfId="2131" priority="2804" rank="1"/>
  </conditionalFormatting>
  <conditionalFormatting sqref="E71:I71">
    <cfRule type="top10" dxfId="2130" priority="2805" rank="1"/>
  </conditionalFormatting>
  <conditionalFormatting sqref="E73:I73">
    <cfRule type="top10" dxfId="2129" priority="2806" rank="1"/>
  </conditionalFormatting>
  <conditionalFormatting sqref="E75:I75">
    <cfRule type="top10" dxfId="2128" priority="2807" rank="1"/>
  </conditionalFormatting>
  <conditionalFormatting sqref="E77:I77">
    <cfRule type="top10" dxfId="2127" priority="2808" rank="1"/>
  </conditionalFormatting>
  <conditionalFormatting sqref="E79:I79">
    <cfRule type="top10" dxfId="2126" priority="2809" rank="1"/>
  </conditionalFormatting>
  <conditionalFormatting sqref="E81:I81">
    <cfRule type="top10" dxfId="2125" priority="2810" rank="1"/>
  </conditionalFormatting>
  <conditionalFormatting sqref="E83:I83">
    <cfRule type="top10" dxfId="2124" priority="2811" rank="1"/>
  </conditionalFormatting>
  <conditionalFormatting sqref="E85:I85">
    <cfRule type="top10" dxfId="2123" priority="2812" rank="1"/>
  </conditionalFormatting>
  <conditionalFormatting sqref="E87:I87">
    <cfRule type="top10" dxfId="2122" priority="2813" rank="1"/>
  </conditionalFormatting>
  <conditionalFormatting sqref="E89:I89">
    <cfRule type="top10" dxfId="2121" priority="2814" rank="1"/>
  </conditionalFormatting>
  <conditionalFormatting sqref="E91:I91">
    <cfRule type="top10" dxfId="2120" priority="2815" rank="1"/>
  </conditionalFormatting>
  <conditionalFormatting sqref="E93:I93">
    <cfRule type="top10" dxfId="2119" priority="2816" rank="1"/>
  </conditionalFormatting>
  <conditionalFormatting sqref="E95:I95">
    <cfRule type="top10" dxfId="2118" priority="2817" rank="1"/>
  </conditionalFormatting>
  <conditionalFormatting sqref="E97:I97">
    <cfRule type="top10" dxfId="2117" priority="2818" rank="1"/>
  </conditionalFormatting>
  <conditionalFormatting sqref="E99:I99">
    <cfRule type="top10" dxfId="2116" priority="2819" rank="1"/>
  </conditionalFormatting>
  <conditionalFormatting sqref="E101:I101">
    <cfRule type="top10" dxfId="2115" priority="282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24" width="8.625" style="43" customWidth="1"/>
    <col min="25" max="16384" width="6.125" style="43"/>
  </cols>
  <sheetData>
    <row r="2" spans="1:25" x14ac:dyDescent="0.15">
      <c r="B2" s="1" t="s">
        <v>883</v>
      </c>
    </row>
    <row r="3" spans="1:25" x14ac:dyDescent="0.15">
      <c r="B3" s="1" t="s">
        <v>688</v>
      </c>
      <c r="G3" s="44"/>
    </row>
    <row r="4" spans="1:25" x14ac:dyDescent="0.15">
      <c r="B4" s="43" t="s">
        <v>762</v>
      </c>
    </row>
    <row r="5" spans="1:25" x14ac:dyDescent="0.15">
      <c r="B5" s="45" t="s">
        <v>677</v>
      </c>
      <c r="C5" s="3"/>
      <c r="D5" s="45"/>
      <c r="E5" s="45"/>
      <c r="F5" s="45"/>
      <c r="G5" s="45"/>
      <c r="H5" s="44"/>
      <c r="I5" s="44"/>
      <c r="J5" s="44"/>
      <c r="K5" s="44"/>
      <c r="L5" s="44"/>
      <c r="M5" s="45"/>
      <c r="N5" s="45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ht="3.75" customHeight="1" x14ac:dyDescent="0.15">
      <c r="B6" s="46"/>
      <c r="C6" s="38"/>
      <c r="D6" s="47"/>
      <c r="E6" s="48"/>
      <c r="F6" s="46"/>
      <c r="G6" s="46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0"/>
    </row>
    <row r="7" spans="1:25" s="52" customFormat="1" ht="113.1" customHeight="1" thickBot="1" x14ac:dyDescent="0.2">
      <c r="A7" s="10"/>
      <c r="B7" s="11"/>
      <c r="C7" s="12" t="s">
        <v>56</v>
      </c>
      <c r="D7" s="42" t="s">
        <v>112</v>
      </c>
      <c r="E7" s="68" t="s">
        <v>305</v>
      </c>
      <c r="F7" s="69" t="s">
        <v>416</v>
      </c>
      <c r="G7" s="69" t="s">
        <v>417</v>
      </c>
      <c r="H7" s="68" t="s">
        <v>310</v>
      </c>
      <c r="I7" s="69" t="s">
        <v>282</v>
      </c>
      <c r="J7" s="69" t="s">
        <v>37</v>
      </c>
      <c r="K7" s="69" t="s">
        <v>418</v>
      </c>
      <c r="L7" s="69" t="s">
        <v>419</v>
      </c>
      <c r="M7" s="69" t="s">
        <v>420</v>
      </c>
      <c r="N7" s="69" t="s">
        <v>421</v>
      </c>
      <c r="O7" s="69" t="s">
        <v>38</v>
      </c>
      <c r="P7" s="69" t="s">
        <v>311</v>
      </c>
      <c r="Q7" s="69" t="s">
        <v>422</v>
      </c>
      <c r="R7" s="69" t="s">
        <v>423</v>
      </c>
      <c r="S7" s="69" t="s">
        <v>312</v>
      </c>
      <c r="T7" s="69" t="s">
        <v>280</v>
      </c>
      <c r="U7" s="69" t="s">
        <v>424</v>
      </c>
      <c r="V7" s="69" t="s">
        <v>425</v>
      </c>
      <c r="W7" s="69" t="s">
        <v>4</v>
      </c>
      <c r="X7" s="69" t="s">
        <v>115</v>
      </c>
      <c r="Y7" s="51"/>
    </row>
    <row r="8" spans="1:25" ht="15" customHeight="1" thickTop="1" x14ac:dyDescent="0.15">
      <c r="B8" s="92" t="s">
        <v>116</v>
      </c>
      <c r="C8" s="86"/>
      <c r="D8" s="14">
        <v>15922</v>
      </c>
      <c r="E8" s="15">
        <v>417</v>
      </c>
      <c r="F8" s="16">
        <v>7257</v>
      </c>
      <c r="G8" s="16">
        <v>3148</v>
      </c>
      <c r="H8" s="16">
        <v>2927</v>
      </c>
      <c r="I8" s="16">
        <v>2346</v>
      </c>
      <c r="J8" s="16">
        <v>983</v>
      </c>
      <c r="K8" s="16">
        <v>1343</v>
      </c>
      <c r="L8" s="16">
        <v>940</v>
      </c>
      <c r="M8" s="16">
        <v>1430</v>
      </c>
      <c r="N8" s="16">
        <v>4327</v>
      </c>
      <c r="O8" s="16">
        <v>1821</v>
      </c>
      <c r="P8" s="16">
        <v>624</v>
      </c>
      <c r="Q8" s="16">
        <v>250</v>
      </c>
      <c r="R8" s="16">
        <v>376</v>
      </c>
      <c r="S8" s="16">
        <v>3480</v>
      </c>
      <c r="T8" s="16">
        <v>584</v>
      </c>
      <c r="U8" s="16">
        <v>3143</v>
      </c>
      <c r="V8" s="16">
        <v>1291</v>
      </c>
      <c r="W8" s="16">
        <v>1545</v>
      </c>
      <c r="X8" s="16">
        <v>761</v>
      </c>
    </row>
    <row r="9" spans="1:25" ht="15" customHeight="1" x14ac:dyDescent="0.15">
      <c r="B9" s="93"/>
      <c r="C9" s="91"/>
      <c r="D9" s="17">
        <v>100</v>
      </c>
      <c r="E9" s="18">
        <v>2.6</v>
      </c>
      <c r="F9" s="19">
        <v>45.6</v>
      </c>
      <c r="G9" s="19">
        <v>19.8</v>
      </c>
      <c r="H9" s="19">
        <v>18.399999999999999</v>
      </c>
      <c r="I9" s="19">
        <v>14.7</v>
      </c>
      <c r="J9" s="19">
        <v>6.2</v>
      </c>
      <c r="K9" s="19">
        <v>8.4</v>
      </c>
      <c r="L9" s="19">
        <v>5.9</v>
      </c>
      <c r="M9" s="19">
        <v>9</v>
      </c>
      <c r="N9" s="19">
        <v>27.2</v>
      </c>
      <c r="O9" s="19">
        <v>11.4</v>
      </c>
      <c r="P9" s="19">
        <v>3.9</v>
      </c>
      <c r="Q9" s="19">
        <v>1.6</v>
      </c>
      <c r="R9" s="19">
        <v>2.4</v>
      </c>
      <c r="S9" s="19">
        <v>21.9</v>
      </c>
      <c r="T9" s="19">
        <v>3.7</v>
      </c>
      <c r="U9" s="19">
        <v>19.7</v>
      </c>
      <c r="V9" s="19">
        <v>8.1</v>
      </c>
      <c r="W9" s="19">
        <v>9.6999999999999993</v>
      </c>
      <c r="X9" s="19">
        <v>4.8</v>
      </c>
    </row>
    <row r="10" spans="1:25" ht="15" customHeight="1" x14ac:dyDescent="0.15">
      <c r="B10" s="20" t="s">
        <v>57</v>
      </c>
      <c r="C10" s="88" t="s">
        <v>58</v>
      </c>
      <c r="D10" s="21">
        <v>4945</v>
      </c>
      <c r="E10" s="22">
        <v>113</v>
      </c>
      <c r="F10" s="23">
        <v>2032</v>
      </c>
      <c r="G10" s="23">
        <v>1512</v>
      </c>
      <c r="H10" s="23">
        <v>923</v>
      </c>
      <c r="I10" s="23">
        <v>940</v>
      </c>
      <c r="J10" s="23">
        <v>244</v>
      </c>
      <c r="K10" s="23">
        <v>594</v>
      </c>
      <c r="L10" s="23">
        <v>273</v>
      </c>
      <c r="M10" s="23">
        <v>951</v>
      </c>
      <c r="N10" s="23">
        <v>607</v>
      </c>
      <c r="O10" s="23">
        <v>360</v>
      </c>
      <c r="P10" s="23">
        <v>281</v>
      </c>
      <c r="Q10" s="23">
        <v>72</v>
      </c>
      <c r="R10" s="23">
        <v>79</v>
      </c>
      <c r="S10" s="23">
        <v>961</v>
      </c>
      <c r="T10" s="23">
        <v>227</v>
      </c>
      <c r="U10" s="23">
        <v>865</v>
      </c>
      <c r="V10" s="23">
        <v>377</v>
      </c>
      <c r="W10" s="23">
        <v>494</v>
      </c>
      <c r="X10" s="23">
        <v>234</v>
      </c>
    </row>
    <row r="11" spans="1:25" ht="15" customHeight="1" x14ac:dyDescent="0.15">
      <c r="B11" s="24"/>
      <c r="C11" s="89"/>
      <c r="D11" s="25">
        <v>100</v>
      </c>
      <c r="E11" s="26">
        <v>2.2999999999999998</v>
      </c>
      <c r="F11" s="27">
        <v>41.1</v>
      </c>
      <c r="G11" s="27">
        <v>30.6</v>
      </c>
      <c r="H11" s="27">
        <v>18.7</v>
      </c>
      <c r="I11" s="27">
        <v>19</v>
      </c>
      <c r="J11" s="27">
        <v>4.9000000000000004</v>
      </c>
      <c r="K11" s="27">
        <v>12</v>
      </c>
      <c r="L11" s="27">
        <v>5.5</v>
      </c>
      <c r="M11" s="27">
        <v>19.2</v>
      </c>
      <c r="N11" s="27">
        <v>12.3</v>
      </c>
      <c r="O11" s="27">
        <v>7.3</v>
      </c>
      <c r="P11" s="27">
        <v>5.7</v>
      </c>
      <c r="Q11" s="27">
        <v>1.5</v>
      </c>
      <c r="R11" s="27">
        <v>1.6</v>
      </c>
      <c r="S11" s="27">
        <v>19.399999999999999</v>
      </c>
      <c r="T11" s="27">
        <v>4.5999999999999996</v>
      </c>
      <c r="U11" s="27">
        <v>17.5</v>
      </c>
      <c r="V11" s="27">
        <v>7.6</v>
      </c>
      <c r="W11" s="27">
        <v>10</v>
      </c>
      <c r="X11" s="27">
        <v>4.7</v>
      </c>
    </row>
    <row r="12" spans="1:25" ht="15" customHeight="1" x14ac:dyDescent="0.15">
      <c r="B12" s="24"/>
      <c r="C12" s="86" t="s">
        <v>59</v>
      </c>
      <c r="D12" s="14">
        <v>10842</v>
      </c>
      <c r="E12" s="15">
        <v>298</v>
      </c>
      <c r="F12" s="16">
        <v>5167</v>
      </c>
      <c r="G12" s="16">
        <v>1614</v>
      </c>
      <c r="H12" s="16">
        <v>1978</v>
      </c>
      <c r="I12" s="16">
        <v>1384</v>
      </c>
      <c r="J12" s="16">
        <v>734</v>
      </c>
      <c r="K12" s="16">
        <v>736</v>
      </c>
      <c r="L12" s="16">
        <v>661</v>
      </c>
      <c r="M12" s="16">
        <v>466</v>
      </c>
      <c r="N12" s="16">
        <v>3681</v>
      </c>
      <c r="O12" s="16">
        <v>1443</v>
      </c>
      <c r="P12" s="16">
        <v>334</v>
      </c>
      <c r="Q12" s="16">
        <v>175</v>
      </c>
      <c r="R12" s="16">
        <v>294</v>
      </c>
      <c r="S12" s="16">
        <v>2484</v>
      </c>
      <c r="T12" s="16">
        <v>355</v>
      </c>
      <c r="U12" s="16">
        <v>2249</v>
      </c>
      <c r="V12" s="16">
        <v>905</v>
      </c>
      <c r="W12" s="16">
        <v>1042</v>
      </c>
      <c r="X12" s="16">
        <v>516</v>
      </c>
    </row>
    <row r="13" spans="1:25" ht="15" customHeight="1" x14ac:dyDescent="0.15">
      <c r="B13" s="28"/>
      <c r="C13" s="91"/>
      <c r="D13" s="17">
        <v>100</v>
      </c>
      <c r="E13" s="18">
        <v>2.7</v>
      </c>
      <c r="F13" s="19">
        <v>47.7</v>
      </c>
      <c r="G13" s="19">
        <v>14.9</v>
      </c>
      <c r="H13" s="19">
        <v>18.2</v>
      </c>
      <c r="I13" s="19">
        <v>12.8</v>
      </c>
      <c r="J13" s="19">
        <v>6.8</v>
      </c>
      <c r="K13" s="19">
        <v>6.8</v>
      </c>
      <c r="L13" s="19">
        <v>6.1</v>
      </c>
      <c r="M13" s="19">
        <v>4.3</v>
      </c>
      <c r="N13" s="19">
        <v>34</v>
      </c>
      <c r="O13" s="19">
        <v>13.3</v>
      </c>
      <c r="P13" s="19">
        <v>3.1</v>
      </c>
      <c r="Q13" s="19">
        <v>1.6</v>
      </c>
      <c r="R13" s="19">
        <v>2.7</v>
      </c>
      <c r="S13" s="19">
        <v>22.9</v>
      </c>
      <c r="T13" s="19">
        <v>3.3</v>
      </c>
      <c r="U13" s="19">
        <v>20.7</v>
      </c>
      <c r="V13" s="19">
        <v>8.3000000000000007</v>
      </c>
      <c r="W13" s="19">
        <v>9.6</v>
      </c>
      <c r="X13" s="19">
        <v>4.8</v>
      </c>
    </row>
    <row r="14" spans="1:25" ht="15" customHeight="1" x14ac:dyDescent="0.15">
      <c r="B14" s="20" t="s">
        <v>60</v>
      </c>
      <c r="C14" s="87" t="s">
        <v>409</v>
      </c>
      <c r="D14" s="21">
        <v>353</v>
      </c>
      <c r="E14" s="22">
        <v>5</v>
      </c>
      <c r="F14" s="23">
        <v>125</v>
      </c>
      <c r="G14" s="23">
        <v>181</v>
      </c>
      <c r="H14" s="23">
        <v>33</v>
      </c>
      <c r="I14" s="23">
        <v>71</v>
      </c>
      <c r="J14" s="23">
        <v>28</v>
      </c>
      <c r="K14" s="23">
        <v>14</v>
      </c>
      <c r="L14" s="23">
        <v>14</v>
      </c>
      <c r="M14" s="23">
        <v>34</v>
      </c>
      <c r="N14" s="23">
        <v>40</v>
      </c>
      <c r="O14" s="23">
        <v>25</v>
      </c>
      <c r="P14" s="23">
        <v>15</v>
      </c>
      <c r="Q14" s="23">
        <v>6</v>
      </c>
      <c r="R14" s="23">
        <v>11</v>
      </c>
      <c r="S14" s="23">
        <v>24</v>
      </c>
      <c r="T14" s="23">
        <v>17</v>
      </c>
      <c r="U14" s="23">
        <v>44</v>
      </c>
      <c r="V14" s="23">
        <v>11</v>
      </c>
      <c r="W14" s="23">
        <v>60</v>
      </c>
      <c r="X14" s="23">
        <v>21</v>
      </c>
    </row>
    <row r="15" spans="1:25" ht="15" customHeight="1" x14ac:dyDescent="0.15">
      <c r="B15" s="24"/>
      <c r="C15" s="84"/>
      <c r="D15" s="25">
        <v>100</v>
      </c>
      <c r="E15" s="26">
        <v>1.4</v>
      </c>
      <c r="F15" s="27">
        <v>35.4</v>
      </c>
      <c r="G15" s="27">
        <v>51.3</v>
      </c>
      <c r="H15" s="27">
        <v>9.3000000000000007</v>
      </c>
      <c r="I15" s="27">
        <v>20.100000000000001</v>
      </c>
      <c r="J15" s="27">
        <v>7.9</v>
      </c>
      <c r="K15" s="27">
        <v>4</v>
      </c>
      <c r="L15" s="27">
        <v>4</v>
      </c>
      <c r="M15" s="27">
        <v>9.6</v>
      </c>
      <c r="N15" s="27">
        <v>11.3</v>
      </c>
      <c r="O15" s="27">
        <v>7.1</v>
      </c>
      <c r="P15" s="27">
        <v>4.2</v>
      </c>
      <c r="Q15" s="27">
        <v>1.7</v>
      </c>
      <c r="R15" s="27">
        <v>3.1</v>
      </c>
      <c r="S15" s="27">
        <v>6.8</v>
      </c>
      <c r="T15" s="27">
        <v>4.8</v>
      </c>
      <c r="U15" s="27">
        <v>12.5</v>
      </c>
      <c r="V15" s="27">
        <v>3.1</v>
      </c>
      <c r="W15" s="27">
        <v>17</v>
      </c>
      <c r="X15" s="27">
        <v>5.9</v>
      </c>
    </row>
    <row r="16" spans="1:25" ht="15" customHeight="1" x14ac:dyDescent="0.15">
      <c r="B16" s="24"/>
      <c r="C16" s="83" t="s">
        <v>410</v>
      </c>
      <c r="D16" s="29">
        <v>620</v>
      </c>
      <c r="E16" s="30">
        <v>11</v>
      </c>
      <c r="F16" s="31">
        <v>216</v>
      </c>
      <c r="G16" s="31">
        <v>254</v>
      </c>
      <c r="H16" s="31">
        <v>56</v>
      </c>
      <c r="I16" s="31">
        <v>155</v>
      </c>
      <c r="J16" s="31">
        <v>39</v>
      </c>
      <c r="K16" s="31">
        <v>47</v>
      </c>
      <c r="L16" s="31">
        <v>25</v>
      </c>
      <c r="M16" s="31">
        <v>65</v>
      </c>
      <c r="N16" s="31">
        <v>77</v>
      </c>
      <c r="O16" s="31">
        <v>48</v>
      </c>
      <c r="P16" s="31">
        <v>41</v>
      </c>
      <c r="Q16" s="31">
        <v>17</v>
      </c>
      <c r="R16" s="31">
        <v>23</v>
      </c>
      <c r="S16" s="31">
        <v>47</v>
      </c>
      <c r="T16" s="31">
        <v>46</v>
      </c>
      <c r="U16" s="31">
        <v>91</v>
      </c>
      <c r="V16" s="31">
        <v>25</v>
      </c>
      <c r="W16" s="31">
        <v>97</v>
      </c>
      <c r="X16" s="31">
        <v>22</v>
      </c>
    </row>
    <row r="17" spans="2:24" ht="15" customHeight="1" x14ac:dyDescent="0.15">
      <c r="B17" s="24"/>
      <c r="C17" s="84"/>
      <c r="D17" s="25">
        <v>100</v>
      </c>
      <c r="E17" s="26">
        <v>1.8</v>
      </c>
      <c r="F17" s="27">
        <v>34.799999999999997</v>
      </c>
      <c r="G17" s="27">
        <v>41</v>
      </c>
      <c r="H17" s="27">
        <v>9</v>
      </c>
      <c r="I17" s="27">
        <v>25</v>
      </c>
      <c r="J17" s="27">
        <v>6.3</v>
      </c>
      <c r="K17" s="27">
        <v>7.6</v>
      </c>
      <c r="L17" s="27">
        <v>4</v>
      </c>
      <c r="M17" s="27">
        <v>10.5</v>
      </c>
      <c r="N17" s="27">
        <v>12.4</v>
      </c>
      <c r="O17" s="27">
        <v>7.7</v>
      </c>
      <c r="P17" s="27">
        <v>6.6</v>
      </c>
      <c r="Q17" s="27">
        <v>2.7</v>
      </c>
      <c r="R17" s="27">
        <v>3.7</v>
      </c>
      <c r="S17" s="27">
        <v>7.6</v>
      </c>
      <c r="T17" s="27">
        <v>7.4</v>
      </c>
      <c r="U17" s="27">
        <v>14.7</v>
      </c>
      <c r="V17" s="27">
        <v>4</v>
      </c>
      <c r="W17" s="27">
        <v>15.6</v>
      </c>
      <c r="X17" s="27">
        <v>3.5</v>
      </c>
    </row>
    <row r="18" spans="2:24" ht="15" customHeight="1" x14ac:dyDescent="0.15">
      <c r="B18" s="24"/>
      <c r="C18" s="82" t="s">
        <v>411</v>
      </c>
      <c r="D18" s="14">
        <v>922</v>
      </c>
      <c r="E18" s="15">
        <v>22</v>
      </c>
      <c r="F18" s="16">
        <v>344</v>
      </c>
      <c r="G18" s="16">
        <v>322</v>
      </c>
      <c r="H18" s="16">
        <v>103</v>
      </c>
      <c r="I18" s="16">
        <v>201</v>
      </c>
      <c r="J18" s="16">
        <v>64</v>
      </c>
      <c r="K18" s="16">
        <v>72</v>
      </c>
      <c r="L18" s="16">
        <v>40</v>
      </c>
      <c r="M18" s="16">
        <v>83</v>
      </c>
      <c r="N18" s="16">
        <v>163</v>
      </c>
      <c r="O18" s="16">
        <v>77</v>
      </c>
      <c r="P18" s="16">
        <v>50</v>
      </c>
      <c r="Q18" s="16">
        <v>20</v>
      </c>
      <c r="R18" s="16">
        <v>29</v>
      </c>
      <c r="S18" s="16">
        <v>100</v>
      </c>
      <c r="T18" s="16">
        <v>81</v>
      </c>
      <c r="U18" s="16">
        <v>144</v>
      </c>
      <c r="V18" s="16">
        <v>39</v>
      </c>
      <c r="W18" s="16">
        <v>118</v>
      </c>
      <c r="X18" s="16">
        <v>47</v>
      </c>
    </row>
    <row r="19" spans="2:24" ht="15" customHeight="1" x14ac:dyDescent="0.15">
      <c r="B19" s="24"/>
      <c r="C19" s="84"/>
      <c r="D19" s="25">
        <v>100</v>
      </c>
      <c r="E19" s="26">
        <v>2.4</v>
      </c>
      <c r="F19" s="27">
        <v>37.299999999999997</v>
      </c>
      <c r="G19" s="27">
        <v>34.9</v>
      </c>
      <c r="H19" s="27">
        <v>11.2</v>
      </c>
      <c r="I19" s="27">
        <v>21.8</v>
      </c>
      <c r="J19" s="27">
        <v>6.9</v>
      </c>
      <c r="K19" s="27">
        <v>7.8</v>
      </c>
      <c r="L19" s="27">
        <v>4.3</v>
      </c>
      <c r="M19" s="27">
        <v>9</v>
      </c>
      <c r="N19" s="27">
        <v>17.7</v>
      </c>
      <c r="O19" s="27">
        <v>8.4</v>
      </c>
      <c r="P19" s="27">
        <v>5.4</v>
      </c>
      <c r="Q19" s="27">
        <v>2.2000000000000002</v>
      </c>
      <c r="R19" s="27">
        <v>3.1</v>
      </c>
      <c r="S19" s="27">
        <v>10.8</v>
      </c>
      <c r="T19" s="27">
        <v>8.8000000000000007</v>
      </c>
      <c r="U19" s="27">
        <v>15.6</v>
      </c>
      <c r="V19" s="27">
        <v>4.2</v>
      </c>
      <c r="W19" s="27">
        <v>12.8</v>
      </c>
      <c r="X19" s="27">
        <v>5.0999999999999996</v>
      </c>
    </row>
    <row r="20" spans="2:24" ht="15" customHeight="1" x14ac:dyDescent="0.15">
      <c r="B20" s="24"/>
      <c r="C20" s="82" t="s">
        <v>412</v>
      </c>
      <c r="D20" s="14">
        <v>1616</v>
      </c>
      <c r="E20" s="15">
        <v>28</v>
      </c>
      <c r="F20" s="16">
        <v>644</v>
      </c>
      <c r="G20" s="16">
        <v>436</v>
      </c>
      <c r="H20" s="16">
        <v>256</v>
      </c>
      <c r="I20" s="16">
        <v>322</v>
      </c>
      <c r="J20" s="16">
        <v>113</v>
      </c>
      <c r="K20" s="16">
        <v>145</v>
      </c>
      <c r="L20" s="16">
        <v>103</v>
      </c>
      <c r="M20" s="16">
        <v>159</v>
      </c>
      <c r="N20" s="16">
        <v>383</v>
      </c>
      <c r="O20" s="16">
        <v>158</v>
      </c>
      <c r="P20" s="16">
        <v>82</v>
      </c>
      <c r="Q20" s="16">
        <v>36</v>
      </c>
      <c r="R20" s="16">
        <v>75</v>
      </c>
      <c r="S20" s="16">
        <v>316</v>
      </c>
      <c r="T20" s="16">
        <v>111</v>
      </c>
      <c r="U20" s="16">
        <v>285</v>
      </c>
      <c r="V20" s="16">
        <v>84</v>
      </c>
      <c r="W20" s="16">
        <v>205</v>
      </c>
      <c r="X20" s="16">
        <v>63</v>
      </c>
    </row>
    <row r="21" spans="2:24" ht="15" customHeight="1" x14ac:dyDescent="0.15">
      <c r="B21" s="24"/>
      <c r="C21" s="84"/>
      <c r="D21" s="25">
        <v>100</v>
      </c>
      <c r="E21" s="26">
        <v>1.7</v>
      </c>
      <c r="F21" s="27">
        <v>39.9</v>
      </c>
      <c r="G21" s="27">
        <v>27</v>
      </c>
      <c r="H21" s="27">
        <v>15.8</v>
      </c>
      <c r="I21" s="27">
        <v>19.899999999999999</v>
      </c>
      <c r="J21" s="27">
        <v>7</v>
      </c>
      <c r="K21" s="27">
        <v>9</v>
      </c>
      <c r="L21" s="27">
        <v>6.4</v>
      </c>
      <c r="M21" s="27">
        <v>9.8000000000000007</v>
      </c>
      <c r="N21" s="27">
        <v>23.7</v>
      </c>
      <c r="O21" s="27">
        <v>9.8000000000000007</v>
      </c>
      <c r="P21" s="27">
        <v>5.0999999999999996</v>
      </c>
      <c r="Q21" s="27">
        <v>2.2000000000000002</v>
      </c>
      <c r="R21" s="27">
        <v>4.5999999999999996</v>
      </c>
      <c r="S21" s="27">
        <v>19.600000000000001</v>
      </c>
      <c r="T21" s="27">
        <v>6.9</v>
      </c>
      <c r="U21" s="27">
        <v>17.600000000000001</v>
      </c>
      <c r="V21" s="27">
        <v>5.2</v>
      </c>
      <c r="W21" s="27">
        <v>12.7</v>
      </c>
      <c r="X21" s="27">
        <v>3.9</v>
      </c>
    </row>
    <row r="22" spans="2:24" ht="15" customHeight="1" x14ac:dyDescent="0.15">
      <c r="B22" s="24"/>
      <c r="C22" s="82" t="s">
        <v>413</v>
      </c>
      <c r="D22" s="14">
        <v>3140</v>
      </c>
      <c r="E22" s="15">
        <v>63</v>
      </c>
      <c r="F22" s="16">
        <v>1436</v>
      </c>
      <c r="G22" s="16">
        <v>664</v>
      </c>
      <c r="H22" s="16">
        <v>543</v>
      </c>
      <c r="I22" s="16">
        <v>529</v>
      </c>
      <c r="J22" s="16">
        <v>188</v>
      </c>
      <c r="K22" s="16">
        <v>261</v>
      </c>
      <c r="L22" s="16">
        <v>186</v>
      </c>
      <c r="M22" s="16">
        <v>294</v>
      </c>
      <c r="N22" s="16">
        <v>886</v>
      </c>
      <c r="O22" s="16">
        <v>362</v>
      </c>
      <c r="P22" s="16">
        <v>129</v>
      </c>
      <c r="Q22" s="16">
        <v>56</v>
      </c>
      <c r="R22" s="16">
        <v>79</v>
      </c>
      <c r="S22" s="16">
        <v>675</v>
      </c>
      <c r="T22" s="16">
        <v>150</v>
      </c>
      <c r="U22" s="16">
        <v>649</v>
      </c>
      <c r="V22" s="16">
        <v>235</v>
      </c>
      <c r="W22" s="16">
        <v>308</v>
      </c>
      <c r="X22" s="16">
        <v>149</v>
      </c>
    </row>
    <row r="23" spans="2:24" ht="15" customHeight="1" x14ac:dyDescent="0.15">
      <c r="B23" s="24"/>
      <c r="C23" s="84"/>
      <c r="D23" s="25">
        <v>100</v>
      </c>
      <c r="E23" s="26">
        <v>2</v>
      </c>
      <c r="F23" s="27">
        <v>45.7</v>
      </c>
      <c r="G23" s="27">
        <v>21.1</v>
      </c>
      <c r="H23" s="27">
        <v>17.3</v>
      </c>
      <c r="I23" s="27">
        <v>16.8</v>
      </c>
      <c r="J23" s="27">
        <v>6</v>
      </c>
      <c r="K23" s="27">
        <v>8.3000000000000007</v>
      </c>
      <c r="L23" s="27">
        <v>5.9</v>
      </c>
      <c r="M23" s="27">
        <v>9.4</v>
      </c>
      <c r="N23" s="27">
        <v>28.2</v>
      </c>
      <c r="O23" s="27">
        <v>11.5</v>
      </c>
      <c r="P23" s="27">
        <v>4.0999999999999996</v>
      </c>
      <c r="Q23" s="27">
        <v>1.8</v>
      </c>
      <c r="R23" s="27">
        <v>2.5</v>
      </c>
      <c r="S23" s="27">
        <v>21.5</v>
      </c>
      <c r="T23" s="27">
        <v>4.8</v>
      </c>
      <c r="U23" s="27">
        <v>20.7</v>
      </c>
      <c r="V23" s="27">
        <v>7.5</v>
      </c>
      <c r="W23" s="27">
        <v>9.8000000000000007</v>
      </c>
      <c r="X23" s="27">
        <v>4.7</v>
      </c>
    </row>
    <row r="24" spans="2:24" ht="15" customHeight="1" x14ac:dyDescent="0.15">
      <c r="B24" s="24"/>
      <c r="C24" s="82" t="s">
        <v>414</v>
      </c>
      <c r="D24" s="14">
        <v>4506</v>
      </c>
      <c r="E24" s="15">
        <v>118</v>
      </c>
      <c r="F24" s="16">
        <v>2140</v>
      </c>
      <c r="G24" s="16">
        <v>704</v>
      </c>
      <c r="H24" s="16">
        <v>889</v>
      </c>
      <c r="I24" s="16">
        <v>595</v>
      </c>
      <c r="J24" s="16">
        <v>297</v>
      </c>
      <c r="K24" s="16">
        <v>384</v>
      </c>
      <c r="L24" s="16">
        <v>288</v>
      </c>
      <c r="M24" s="16">
        <v>405</v>
      </c>
      <c r="N24" s="16">
        <v>1370</v>
      </c>
      <c r="O24" s="16">
        <v>563</v>
      </c>
      <c r="P24" s="16">
        <v>176</v>
      </c>
      <c r="Q24" s="16">
        <v>65</v>
      </c>
      <c r="R24" s="16">
        <v>90</v>
      </c>
      <c r="S24" s="16">
        <v>1130</v>
      </c>
      <c r="T24" s="16">
        <v>109</v>
      </c>
      <c r="U24" s="16">
        <v>958</v>
      </c>
      <c r="V24" s="16">
        <v>401</v>
      </c>
      <c r="W24" s="16">
        <v>374</v>
      </c>
      <c r="X24" s="16">
        <v>216</v>
      </c>
    </row>
    <row r="25" spans="2:24" ht="15" customHeight="1" x14ac:dyDescent="0.15">
      <c r="B25" s="24"/>
      <c r="C25" s="84"/>
      <c r="D25" s="25">
        <v>100</v>
      </c>
      <c r="E25" s="26">
        <v>2.6</v>
      </c>
      <c r="F25" s="27">
        <v>47.5</v>
      </c>
      <c r="G25" s="27">
        <v>15.6</v>
      </c>
      <c r="H25" s="27">
        <v>19.7</v>
      </c>
      <c r="I25" s="27">
        <v>13.2</v>
      </c>
      <c r="J25" s="27">
        <v>6.6</v>
      </c>
      <c r="K25" s="27">
        <v>8.5</v>
      </c>
      <c r="L25" s="27">
        <v>6.4</v>
      </c>
      <c r="M25" s="27">
        <v>9</v>
      </c>
      <c r="N25" s="27">
        <v>30.4</v>
      </c>
      <c r="O25" s="27">
        <v>12.5</v>
      </c>
      <c r="P25" s="27">
        <v>3.9</v>
      </c>
      <c r="Q25" s="27">
        <v>1.4</v>
      </c>
      <c r="R25" s="27">
        <v>2</v>
      </c>
      <c r="S25" s="27">
        <v>25.1</v>
      </c>
      <c r="T25" s="27">
        <v>2.4</v>
      </c>
      <c r="U25" s="27">
        <v>21.3</v>
      </c>
      <c r="V25" s="27">
        <v>8.9</v>
      </c>
      <c r="W25" s="27">
        <v>8.3000000000000007</v>
      </c>
      <c r="X25" s="27">
        <v>4.8</v>
      </c>
    </row>
    <row r="26" spans="2:24" ht="15" customHeight="1" x14ac:dyDescent="0.15">
      <c r="B26" s="24"/>
      <c r="C26" s="82" t="s">
        <v>415</v>
      </c>
      <c r="D26" s="14">
        <v>4438</v>
      </c>
      <c r="E26" s="15">
        <v>162</v>
      </c>
      <c r="F26" s="16">
        <v>2192</v>
      </c>
      <c r="G26" s="16">
        <v>524</v>
      </c>
      <c r="H26" s="16">
        <v>982</v>
      </c>
      <c r="I26" s="16">
        <v>426</v>
      </c>
      <c r="J26" s="16">
        <v>237</v>
      </c>
      <c r="K26" s="16">
        <v>398</v>
      </c>
      <c r="L26" s="16">
        <v>271</v>
      </c>
      <c r="M26" s="16">
        <v>360</v>
      </c>
      <c r="N26" s="16">
        <v>1310</v>
      </c>
      <c r="O26" s="16">
        <v>550</v>
      </c>
      <c r="P26" s="16">
        <v>113</v>
      </c>
      <c r="Q26" s="16">
        <v>46</v>
      </c>
      <c r="R26" s="16">
        <v>58</v>
      </c>
      <c r="S26" s="16">
        <v>1119</v>
      </c>
      <c r="T26" s="16">
        <v>56</v>
      </c>
      <c r="U26" s="16">
        <v>892</v>
      </c>
      <c r="V26" s="16">
        <v>477</v>
      </c>
      <c r="W26" s="16">
        <v>361</v>
      </c>
      <c r="X26" s="16">
        <v>230</v>
      </c>
    </row>
    <row r="27" spans="2:24" ht="15" customHeight="1" x14ac:dyDescent="0.15">
      <c r="B27" s="28"/>
      <c r="C27" s="85"/>
      <c r="D27" s="17">
        <v>100</v>
      </c>
      <c r="E27" s="18">
        <v>3.7</v>
      </c>
      <c r="F27" s="19">
        <v>49.4</v>
      </c>
      <c r="G27" s="19">
        <v>11.8</v>
      </c>
      <c r="H27" s="19">
        <v>22.1</v>
      </c>
      <c r="I27" s="19">
        <v>9.6</v>
      </c>
      <c r="J27" s="19">
        <v>5.3</v>
      </c>
      <c r="K27" s="19">
        <v>9</v>
      </c>
      <c r="L27" s="19">
        <v>6.1</v>
      </c>
      <c r="M27" s="19">
        <v>8.1</v>
      </c>
      <c r="N27" s="19">
        <v>29.5</v>
      </c>
      <c r="O27" s="19">
        <v>12.4</v>
      </c>
      <c r="P27" s="19">
        <v>2.5</v>
      </c>
      <c r="Q27" s="19">
        <v>1</v>
      </c>
      <c r="R27" s="19">
        <v>1.3</v>
      </c>
      <c r="S27" s="19">
        <v>25.2</v>
      </c>
      <c r="T27" s="19">
        <v>1.3</v>
      </c>
      <c r="U27" s="19">
        <v>20.100000000000001</v>
      </c>
      <c r="V27" s="19">
        <v>10.7</v>
      </c>
      <c r="W27" s="19">
        <v>8.1</v>
      </c>
      <c r="X27" s="19">
        <v>5.2</v>
      </c>
    </row>
    <row r="28" spans="2:24" ht="15" customHeight="1" x14ac:dyDescent="0.15">
      <c r="B28" s="20" t="s">
        <v>61</v>
      </c>
      <c r="C28" s="82" t="s">
        <v>62</v>
      </c>
      <c r="D28" s="14">
        <v>5666</v>
      </c>
      <c r="E28" s="15">
        <v>163</v>
      </c>
      <c r="F28" s="16">
        <v>2794</v>
      </c>
      <c r="G28" s="16">
        <v>775</v>
      </c>
      <c r="H28" s="16">
        <v>1106</v>
      </c>
      <c r="I28" s="16">
        <v>751</v>
      </c>
      <c r="J28" s="16">
        <v>388</v>
      </c>
      <c r="K28" s="16">
        <v>448</v>
      </c>
      <c r="L28" s="16">
        <v>365</v>
      </c>
      <c r="M28" s="16">
        <v>423</v>
      </c>
      <c r="N28" s="16">
        <v>1888</v>
      </c>
      <c r="O28" s="16">
        <v>724</v>
      </c>
      <c r="P28" s="16">
        <v>184</v>
      </c>
      <c r="Q28" s="16">
        <v>80</v>
      </c>
      <c r="R28" s="16">
        <v>140</v>
      </c>
      <c r="S28" s="16">
        <v>1003</v>
      </c>
      <c r="T28" s="16">
        <v>113</v>
      </c>
      <c r="U28" s="16">
        <v>1232</v>
      </c>
      <c r="V28" s="16">
        <v>505</v>
      </c>
      <c r="W28" s="16">
        <v>553</v>
      </c>
      <c r="X28" s="16">
        <v>213</v>
      </c>
    </row>
    <row r="29" spans="2:24" ht="15" customHeight="1" x14ac:dyDescent="0.15">
      <c r="B29" s="24"/>
      <c r="C29" s="84"/>
      <c r="D29" s="25">
        <v>100</v>
      </c>
      <c r="E29" s="26">
        <v>2.9</v>
      </c>
      <c r="F29" s="27">
        <v>49.3</v>
      </c>
      <c r="G29" s="27">
        <v>13.7</v>
      </c>
      <c r="H29" s="27">
        <v>19.5</v>
      </c>
      <c r="I29" s="27">
        <v>13.3</v>
      </c>
      <c r="J29" s="27">
        <v>6.8</v>
      </c>
      <c r="K29" s="27">
        <v>7.9</v>
      </c>
      <c r="L29" s="27">
        <v>6.4</v>
      </c>
      <c r="M29" s="27">
        <v>7.5</v>
      </c>
      <c r="N29" s="27">
        <v>33.299999999999997</v>
      </c>
      <c r="O29" s="27">
        <v>12.8</v>
      </c>
      <c r="P29" s="27">
        <v>3.2</v>
      </c>
      <c r="Q29" s="27">
        <v>1.4</v>
      </c>
      <c r="R29" s="27">
        <v>2.5</v>
      </c>
      <c r="S29" s="27">
        <v>17.7</v>
      </c>
      <c r="T29" s="27">
        <v>2</v>
      </c>
      <c r="U29" s="27">
        <v>21.7</v>
      </c>
      <c r="V29" s="27">
        <v>8.9</v>
      </c>
      <c r="W29" s="27">
        <v>9.8000000000000007</v>
      </c>
      <c r="X29" s="27">
        <v>3.8</v>
      </c>
    </row>
    <row r="30" spans="2:24" ht="15" customHeight="1" x14ac:dyDescent="0.15">
      <c r="B30" s="24"/>
      <c r="C30" s="82" t="s">
        <v>63</v>
      </c>
      <c r="D30" s="14">
        <v>3924</v>
      </c>
      <c r="E30" s="15">
        <v>70</v>
      </c>
      <c r="F30" s="16">
        <v>1640</v>
      </c>
      <c r="G30" s="16">
        <v>1063</v>
      </c>
      <c r="H30" s="16">
        <v>672</v>
      </c>
      <c r="I30" s="16">
        <v>705</v>
      </c>
      <c r="J30" s="16">
        <v>248</v>
      </c>
      <c r="K30" s="16">
        <v>371</v>
      </c>
      <c r="L30" s="16">
        <v>232</v>
      </c>
      <c r="M30" s="16">
        <v>536</v>
      </c>
      <c r="N30" s="16">
        <v>854</v>
      </c>
      <c r="O30" s="16">
        <v>381</v>
      </c>
      <c r="P30" s="16">
        <v>223</v>
      </c>
      <c r="Q30" s="16">
        <v>71</v>
      </c>
      <c r="R30" s="16">
        <v>102</v>
      </c>
      <c r="S30" s="16">
        <v>835</v>
      </c>
      <c r="T30" s="16">
        <v>236</v>
      </c>
      <c r="U30" s="16">
        <v>763</v>
      </c>
      <c r="V30" s="16">
        <v>319</v>
      </c>
      <c r="W30" s="16">
        <v>402</v>
      </c>
      <c r="X30" s="16">
        <v>130</v>
      </c>
    </row>
    <row r="31" spans="2:24" ht="15" customHeight="1" x14ac:dyDescent="0.15">
      <c r="B31" s="24"/>
      <c r="C31" s="84"/>
      <c r="D31" s="25">
        <v>100</v>
      </c>
      <c r="E31" s="26">
        <v>1.8</v>
      </c>
      <c r="F31" s="27">
        <v>41.8</v>
      </c>
      <c r="G31" s="27">
        <v>27.1</v>
      </c>
      <c r="H31" s="27">
        <v>17.100000000000001</v>
      </c>
      <c r="I31" s="27">
        <v>18</v>
      </c>
      <c r="J31" s="27">
        <v>6.3</v>
      </c>
      <c r="K31" s="27">
        <v>9.5</v>
      </c>
      <c r="L31" s="27">
        <v>5.9</v>
      </c>
      <c r="M31" s="27">
        <v>13.7</v>
      </c>
      <c r="N31" s="27">
        <v>21.8</v>
      </c>
      <c r="O31" s="27">
        <v>9.6999999999999993</v>
      </c>
      <c r="P31" s="27">
        <v>5.7</v>
      </c>
      <c r="Q31" s="27">
        <v>1.8</v>
      </c>
      <c r="R31" s="27">
        <v>2.6</v>
      </c>
      <c r="S31" s="27">
        <v>21.3</v>
      </c>
      <c r="T31" s="27">
        <v>6</v>
      </c>
      <c r="U31" s="27">
        <v>19.399999999999999</v>
      </c>
      <c r="V31" s="27">
        <v>8.1</v>
      </c>
      <c r="W31" s="27">
        <v>10.199999999999999</v>
      </c>
      <c r="X31" s="27">
        <v>3.3</v>
      </c>
    </row>
    <row r="32" spans="2:24" ht="15" customHeight="1" x14ac:dyDescent="0.15">
      <c r="B32" s="24"/>
      <c r="C32" s="83" t="s">
        <v>64</v>
      </c>
      <c r="D32" s="29">
        <v>306</v>
      </c>
      <c r="E32" s="30">
        <v>10</v>
      </c>
      <c r="F32" s="31">
        <v>130</v>
      </c>
      <c r="G32" s="31">
        <v>114</v>
      </c>
      <c r="H32" s="31">
        <v>36</v>
      </c>
      <c r="I32" s="31">
        <v>52</v>
      </c>
      <c r="J32" s="31">
        <v>13</v>
      </c>
      <c r="K32" s="31">
        <v>22</v>
      </c>
      <c r="L32" s="31">
        <v>10</v>
      </c>
      <c r="M32" s="31">
        <v>34</v>
      </c>
      <c r="N32" s="31">
        <v>47</v>
      </c>
      <c r="O32" s="31">
        <v>26</v>
      </c>
      <c r="P32" s="31">
        <v>13</v>
      </c>
      <c r="Q32" s="31">
        <v>4</v>
      </c>
      <c r="R32" s="31">
        <v>4</v>
      </c>
      <c r="S32" s="31">
        <v>42</v>
      </c>
      <c r="T32" s="31">
        <v>18</v>
      </c>
      <c r="U32" s="31">
        <v>54</v>
      </c>
      <c r="V32" s="31">
        <v>19</v>
      </c>
      <c r="W32" s="31">
        <v>35</v>
      </c>
      <c r="X32" s="31">
        <v>10</v>
      </c>
    </row>
    <row r="33" spans="2:24" ht="15" customHeight="1" x14ac:dyDescent="0.15">
      <c r="B33" s="24"/>
      <c r="C33" s="84"/>
      <c r="D33" s="25">
        <v>100</v>
      </c>
      <c r="E33" s="26">
        <v>3.3</v>
      </c>
      <c r="F33" s="27">
        <v>42.5</v>
      </c>
      <c r="G33" s="27">
        <v>37.299999999999997</v>
      </c>
      <c r="H33" s="27">
        <v>11.8</v>
      </c>
      <c r="I33" s="27">
        <v>17</v>
      </c>
      <c r="J33" s="27">
        <v>4.2</v>
      </c>
      <c r="K33" s="27">
        <v>7.2</v>
      </c>
      <c r="L33" s="27">
        <v>3.3</v>
      </c>
      <c r="M33" s="27">
        <v>11.1</v>
      </c>
      <c r="N33" s="27">
        <v>15.4</v>
      </c>
      <c r="O33" s="27">
        <v>8.5</v>
      </c>
      <c r="P33" s="27">
        <v>4.2</v>
      </c>
      <c r="Q33" s="27">
        <v>1.3</v>
      </c>
      <c r="R33" s="27">
        <v>1.3</v>
      </c>
      <c r="S33" s="27">
        <v>13.7</v>
      </c>
      <c r="T33" s="27">
        <v>5.9</v>
      </c>
      <c r="U33" s="27">
        <v>17.600000000000001</v>
      </c>
      <c r="V33" s="27">
        <v>6.2</v>
      </c>
      <c r="W33" s="27">
        <v>11.4</v>
      </c>
      <c r="X33" s="27">
        <v>3.3</v>
      </c>
    </row>
    <row r="34" spans="2:24" ht="15" customHeight="1" x14ac:dyDescent="0.15">
      <c r="B34" s="24"/>
      <c r="C34" s="82" t="s">
        <v>65</v>
      </c>
      <c r="D34" s="14">
        <v>3042</v>
      </c>
      <c r="E34" s="15">
        <v>87</v>
      </c>
      <c r="F34" s="16">
        <v>1457</v>
      </c>
      <c r="G34" s="16">
        <v>625</v>
      </c>
      <c r="H34" s="16">
        <v>596</v>
      </c>
      <c r="I34" s="16">
        <v>428</v>
      </c>
      <c r="J34" s="16">
        <v>178</v>
      </c>
      <c r="K34" s="16">
        <v>258</v>
      </c>
      <c r="L34" s="16">
        <v>169</v>
      </c>
      <c r="M34" s="16">
        <v>229</v>
      </c>
      <c r="N34" s="16">
        <v>859</v>
      </c>
      <c r="O34" s="16">
        <v>390</v>
      </c>
      <c r="P34" s="16">
        <v>109</v>
      </c>
      <c r="Q34" s="16">
        <v>53</v>
      </c>
      <c r="R34" s="16">
        <v>50</v>
      </c>
      <c r="S34" s="16">
        <v>846</v>
      </c>
      <c r="T34" s="16">
        <v>114</v>
      </c>
      <c r="U34" s="16">
        <v>596</v>
      </c>
      <c r="V34" s="16">
        <v>242</v>
      </c>
      <c r="W34" s="16">
        <v>251</v>
      </c>
      <c r="X34" s="16">
        <v>84</v>
      </c>
    </row>
    <row r="35" spans="2:24" ht="15" customHeight="1" x14ac:dyDescent="0.15">
      <c r="B35" s="24"/>
      <c r="C35" s="84"/>
      <c r="D35" s="25">
        <v>100</v>
      </c>
      <c r="E35" s="26">
        <v>2.9</v>
      </c>
      <c r="F35" s="27">
        <v>47.9</v>
      </c>
      <c r="G35" s="27">
        <v>20.5</v>
      </c>
      <c r="H35" s="27">
        <v>19.600000000000001</v>
      </c>
      <c r="I35" s="27">
        <v>14.1</v>
      </c>
      <c r="J35" s="27">
        <v>5.9</v>
      </c>
      <c r="K35" s="27">
        <v>8.5</v>
      </c>
      <c r="L35" s="27">
        <v>5.6</v>
      </c>
      <c r="M35" s="27">
        <v>7.5</v>
      </c>
      <c r="N35" s="27">
        <v>28.2</v>
      </c>
      <c r="O35" s="27">
        <v>12.8</v>
      </c>
      <c r="P35" s="27">
        <v>3.6</v>
      </c>
      <c r="Q35" s="27">
        <v>1.7</v>
      </c>
      <c r="R35" s="27">
        <v>1.6</v>
      </c>
      <c r="S35" s="27">
        <v>27.8</v>
      </c>
      <c r="T35" s="27">
        <v>3.7</v>
      </c>
      <c r="U35" s="27">
        <v>19.600000000000001</v>
      </c>
      <c r="V35" s="27">
        <v>8</v>
      </c>
      <c r="W35" s="27">
        <v>8.3000000000000007</v>
      </c>
      <c r="X35" s="27">
        <v>2.8</v>
      </c>
    </row>
    <row r="36" spans="2:24" ht="15" customHeight="1" x14ac:dyDescent="0.15">
      <c r="B36" s="32"/>
      <c r="C36" s="82" t="s">
        <v>408</v>
      </c>
      <c r="D36" s="14">
        <v>2409</v>
      </c>
      <c r="E36" s="15">
        <v>76</v>
      </c>
      <c r="F36" s="16">
        <v>1078</v>
      </c>
      <c r="G36" s="16">
        <v>506</v>
      </c>
      <c r="H36" s="16">
        <v>448</v>
      </c>
      <c r="I36" s="16">
        <v>355</v>
      </c>
      <c r="J36" s="16">
        <v>142</v>
      </c>
      <c r="K36" s="16">
        <v>211</v>
      </c>
      <c r="L36" s="16">
        <v>139</v>
      </c>
      <c r="M36" s="16">
        <v>168</v>
      </c>
      <c r="N36" s="16">
        <v>599</v>
      </c>
      <c r="O36" s="16">
        <v>252</v>
      </c>
      <c r="P36" s="16">
        <v>85</v>
      </c>
      <c r="Q36" s="16">
        <v>36</v>
      </c>
      <c r="R36" s="16">
        <v>68</v>
      </c>
      <c r="S36" s="16">
        <v>689</v>
      </c>
      <c r="T36" s="16">
        <v>86</v>
      </c>
      <c r="U36" s="16">
        <v>420</v>
      </c>
      <c r="V36" s="16">
        <v>171</v>
      </c>
      <c r="W36" s="16">
        <v>271</v>
      </c>
      <c r="X36" s="16">
        <v>99</v>
      </c>
    </row>
    <row r="37" spans="2:24" ht="15" customHeight="1" x14ac:dyDescent="0.15">
      <c r="B37" s="33"/>
      <c r="C37" s="82"/>
      <c r="D37" s="34">
        <v>100</v>
      </c>
      <c r="E37" s="35">
        <v>3.2</v>
      </c>
      <c r="F37" s="36">
        <v>44.7</v>
      </c>
      <c r="G37" s="36">
        <v>21</v>
      </c>
      <c r="H37" s="36">
        <v>18.600000000000001</v>
      </c>
      <c r="I37" s="36">
        <v>14.7</v>
      </c>
      <c r="J37" s="36">
        <v>5.9</v>
      </c>
      <c r="K37" s="36">
        <v>8.8000000000000007</v>
      </c>
      <c r="L37" s="36">
        <v>5.8</v>
      </c>
      <c r="M37" s="36">
        <v>7</v>
      </c>
      <c r="N37" s="36">
        <v>24.9</v>
      </c>
      <c r="O37" s="36">
        <v>10.5</v>
      </c>
      <c r="P37" s="36">
        <v>3.5</v>
      </c>
      <c r="Q37" s="36">
        <v>1.5</v>
      </c>
      <c r="R37" s="36">
        <v>2.8</v>
      </c>
      <c r="S37" s="36">
        <v>28.6</v>
      </c>
      <c r="T37" s="36">
        <v>3.6</v>
      </c>
      <c r="U37" s="36">
        <v>17.399999999999999</v>
      </c>
      <c r="V37" s="36">
        <v>7.1</v>
      </c>
      <c r="W37" s="36">
        <v>11.2</v>
      </c>
      <c r="X37" s="36">
        <v>4.0999999999999996</v>
      </c>
    </row>
    <row r="38" spans="2:24" ht="15" customHeight="1" x14ac:dyDescent="0.15">
      <c r="B38" s="20" t="s">
        <v>66</v>
      </c>
      <c r="C38" s="88" t="s">
        <v>67</v>
      </c>
      <c r="D38" s="21">
        <v>1258</v>
      </c>
      <c r="E38" s="22">
        <v>85</v>
      </c>
      <c r="F38" s="23">
        <v>603</v>
      </c>
      <c r="G38" s="23">
        <v>154</v>
      </c>
      <c r="H38" s="23">
        <v>200</v>
      </c>
      <c r="I38" s="23">
        <v>196</v>
      </c>
      <c r="J38" s="23">
        <v>82</v>
      </c>
      <c r="K38" s="23">
        <v>81</v>
      </c>
      <c r="L38" s="23">
        <v>76</v>
      </c>
      <c r="M38" s="23">
        <v>80</v>
      </c>
      <c r="N38" s="23">
        <v>342</v>
      </c>
      <c r="O38" s="23">
        <v>94</v>
      </c>
      <c r="P38" s="23">
        <v>36</v>
      </c>
      <c r="Q38" s="23">
        <v>12</v>
      </c>
      <c r="R38" s="23">
        <v>26</v>
      </c>
      <c r="S38" s="23">
        <v>77</v>
      </c>
      <c r="T38" s="23">
        <v>12</v>
      </c>
      <c r="U38" s="23">
        <v>266</v>
      </c>
      <c r="V38" s="23">
        <v>99</v>
      </c>
      <c r="W38" s="23">
        <v>105</v>
      </c>
      <c r="X38" s="23">
        <v>65</v>
      </c>
    </row>
    <row r="39" spans="2:24" ht="15" customHeight="1" x14ac:dyDescent="0.15">
      <c r="B39" s="24"/>
      <c r="C39" s="89"/>
      <c r="D39" s="25">
        <v>100</v>
      </c>
      <c r="E39" s="26">
        <v>6.8</v>
      </c>
      <c r="F39" s="27">
        <v>47.9</v>
      </c>
      <c r="G39" s="27">
        <v>12.2</v>
      </c>
      <c r="H39" s="27">
        <v>15.9</v>
      </c>
      <c r="I39" s="27">
        <v>15.6</v>
      </c>
      <c r="J39" s="27">
        <v>6.5</v>
      </c>
      <c r="K39" s="27">
        <v>6.4</v>
      </c>
      <c r="L39" s="27">
        <v>6</v>
      </c>
      <c r="M39" s="27">
        <v>6.4</v>
      </c>
      <c r="N39" s="27">
        <v>27.2</v>
      </c>
      <c r="O39" s="27">
        <v>7.5</v>
      </c>
      <c r="P39" s="27">
        <v>2.9</v>
      </c>
      <c r="Q39" s="27">
        <v>1</v>
      </c>
      <c r="R39" s="27">
        <v>2.1</v>
      </c>
      <c r="S39" s="27">
        <v>6.1</v>
      </c>
      <c r="T39" s="27">
        <v>1</v>
      </c>
      <c r="U39" s="27">
        <v>21.1</v>
      </c>
      <c r="V39" s="27">
        <v>7.9</v>
      </c>
      <c r="W39" s="27">
        <v>8.3000000000000007</v>
      </c>
      <c r="X39" s="27">
        <v>5.2</v>
      </c>
    </row>
    <row r="40" spans="2:24" ht="15" customHeight="1" x14ac:dyDescent="0.15">
      <c r="B40" s="24"/>
      <c r="C40" s="90" t="s">
        <v>68</v>
      </c>
      <c r="D40" s="14">
        <v>1359</v>
      </c>
      <c r="E40" s="15">
        <v>40</v>
      </c>
      <c r="F40" s="16">
        <v>614</v>
      </c>
      <c r="G40" s="16">
        <v>204</v>
      </c>
      <c r="H40" s="16">
        <v>260</v>
      </c>
      <c r="I40" s="16">
        <v>195</v>
      </c>
      <c r="J40" s="16">
        <v>88</v>
      </c>
      <c r="K40" s="16">
        <v>121</v>
      </c>
      <c r="L40" s="16">
        <v>109</v>
      </c>
      <c r="M40" s="16">
        <v>119</v>
      </c>
      <c r="N40" s="16">
        <v>374</v>
      </c>
      <c r="O40" s="16">
        <v>185</v>
      </c>
      <c r="P40" s="16">
        <v>51</v>
      </c>
      <c r="Q40" s="16">
        <v>22</v>
      </c>
      <c r="R40" s="16">
        <v>29</v>
      </c>
      <c r="S40" s="16">
        <v>128</v>
      </c>
      <c r="T40" s="16">
        <v>42</v>
      </c>
      <c r="U40" s="16">
        <v>329</v>
      </c>
      <c r="V40" s="16">
        <v>146</v>
      </c>
      <c r="W40" s="16">
        <v>151</v>
      </c>
      <c r="X40" s="16">
        <v>63</v>
      </c>
    </row>
    <row r="41" spans="2:24" ht="15" customHeight="1" x14ac:dyDescent="0.15">
      <c r="B41" s="24"/>
      <c r="C41" s="89"/>
      <c r="D41" s="25">
        <v>100</v>
      </c>
      <c r="E41" s="26">
        <v>2.9</v>
      </c>
      <c r="F41" s="27">
        <v>45.2</v>
      </c>
      <c r="G41" s="27">
        <v>15</v>
      </c>
      <c r="H41" s="27">
        <v>19.100000000000001</v>
      </c>
      <c r="I41" s="27">
        <v>14.3</v>
      </c>
      <c r="J41" s="27">
        <v>6.5</v>
      </c>
      <c r="K41" s="27">
        <v>8.9</v>
      </c>
      <c r="L41" s="27">
        <v>8</v>
      </c>
      <c r="M41" s="27">
        <v>8.8000000000000007</v>
      </c>
      <c r="N41" s="27">
        <v>27.5</v>
      </c>
      <c r="O41" s="27">
        <v>13.6</v>
      </c>
      <c r="P41" s="27">
        <v>3.8</v>
      </c>
      <c r="Q41" s="27">
        <v>1.6</v>
      </c>
      <c r="R41" s="27">
        <v>2.1</v>
      </c>
      <c r="S41" s="27">
        <v>9.4</v>
      </c>
      <c r="T41" s="27">
        <v>3.1</v>
      </c>
      <c r="U41" s="27">
        <v>24.2</v>
      </c>
      <c r="V41" s="27">
        <v>10.7</v>
      </c>
      <c r="W41" s="27">
        <v>11.1</v>
      </c>
      <c r="X41" s="27">
        <v>4.5999999999999996</v>
      </c>
    </row>
    <row r="42" spans="2:24" ht="15" customHeight="1" x14ac:dyDescent="0.15">
      <c r="B42" s="24"/>
      <c r="C42" s="86" t="s">
        <v>69</v>
      </c>
      <c r="D42" s="14">
        <v>12636</v>
      </c>
      <c r="E42" s="15">
        <v>280</v>
      </c>
      <c r="F42" s="16">
        <v>5860</v>
      </c>
      <c r="G42" s="16">
        <v>2722</v>
      </c>
      <c r="H42" s="16">
        <v>2388</v>
      </c>
      <c r="I42" s="16">
        <v>1895</v>
      </c>
      <c r="J42" s="16">
        <v>791</v>
      </c>
      <c r="K42" s="16">
        <v>1103</v>
      </c>
      <c r="L42" s="16">
        <v>721</v>
      </c>
      <c r="M42" s="16">
        <v>1188</v>
      </c>
      <c r="N42" s="16">
        <v>3507</v>
      </c>
      <c r="O42" s="16">
        <v>1491</v>
      </c>
      <c r="P42" s="16">
        <v>528</v>
      </c>
      <c r="Q42" s="16">
        <v>209</v>
      </c>
      <c r="R42" s="16">
        <v>310</v>
      </c>
      <c r="S42" s="16">
        <v>3225</v>
      </c>
      <c r="T42" s="16">
        <v>518</v>
      </c>
      <c r="U42" s="16">
        <v>2457</v>
      </c>
      <c r="V42" s="16">
        <v>1010</v>
      </c>
      <c r="W42" s="16">
        <v>1248</v>
      </c>
      <c r="X42" s="16">
        <v>387</v>
      </c>
    </row>
    <row r="43" spans="2:24" ht="15" customHeight="1" x14ac:dyDescent="0.15">
      <c r="B43" s="28"/>
      <c r="C43" s="91"/>
      <c r="D43" s="17">
        <v>100</v>
      </c>
      <c r="E43" s="18">
        <v>2.2000000000000002</v>
      </c>
      <c r="F43" s="19">
        <v>46.4</v>
      </c>
      <c r="G43" s="19">
        <v>21.5</v>
      </c>
      <c r="H43" s="19">
        <v>18.899999999999999</v>
      </c>
      <c r="I43" s="19">
        <v>15</v>
      </c>
      <c r="J43" s="19">
        <v>6.3</v>
      </c>
      <c r="K43" s="19">
        <v>8.6999999999999993</v>
      </c>
      <c r="L43" s="19">
        <v>5.7</v>
      </c>
      <c r="M43" s="19">
        <v>9.4</v>
      </c>
      <c r="N43" s="19">
        <v>27.8</v>
      </c>
      <c r="O43" s="19">
        <v>11.8</v>
      </c>
      <c r="P43" s="19">
        <v>4.2</v>
      </c>
      <c r="Q43" s="19">
        <v>1.7</v>
      </c>
      <c r="R43" s="19">
        <v>2.5</v>
      </c>
      <c r="S43" s="19">
        <v>25.5</v>
      </c>
      <c r="T43" s="19">
        <v>4.0999999999999996</v>
      </c>
      <c r="U43" s="19">
        <v>19.399999999999999</v>
      </c>
      <c r="V43" s="19">
        <v>8</v>
      </c>
      <c r="W43" s="19">
        <v>9.9</v>
      </c>
      <c r="X43" s="19">
        <v>3.1</v>
      </c>
    </row>
    <row r="44" spans="2:24" ht="15" customHeight="1" x14ac:dyDescent="0.15">
      <c r="B44" s="20" t="s">
        <v>70</v>
      </c>
      <c r="C44" s="88" t="s">
        <v>71</v>
      </c>
      <c r="D44" s="21">
        <v>567</v>
      </c>
      <c r="E44" s="22">
        <v>54</v>
      </c>
      <c r="F44" s="23">
        <v>230</v>
      </c>
      <c r="G44" s="23">
        <v>103</v>
      </c>
      <c r="H44" s="23">
        <v>62</v>
      </c>
      <c r="I44" s="23">
        <v>69</v>
      </c>
      <c r="J44" s="23">
        <v>22</v>
      </c>
      <c r="K44" s="23">
        <v>18</v>
      </c>
      <c r="L44" s="23">
        <v>16</v>
      </c>
      <c r="M44" s="23">
        <v>26</v>
      </c>
      <c r="N44" s="23">
        <v>93</v>
      </c>
      <c r="O44" s="23">
        <v>38</v>
      </c>
      <c r="P44" s="23">
        <v>7</v>
      </c>
      <c r="Q44" s="23">
        <v>3</v>
      </c>
      <c r="R44" s="23">
        <v>13</v>
      </c>
      <c r="S44" s="23">
        <v>156</v>
      </c>
      <c r="T44" s="23">
        <v>7</v>
      </c>
      <c r="U44" s="23">
        <v>71</v>
      </c>
      <c r="V44" s="23">
        <v>23</v>
      </c>
      <c r="W44" s="23">
        <v>43</v>
      </c>
      <c r="X44" s="23">
        <v>22</v>
      </c>
    </row>
    <row r="45" spans="2:24" ht="15" customHeight="1" x14ac:dyDescent="0.15">
      <c r="B45" s="24"/>
      <c r="C45" s="89"/>
      <c r="D45" s="25">
        <v>100</v>
      </c>
      <c r="E45" s="26">
        <v>9.5</v>
      </c>
      <c r="F45" s="27">
        <v>40.6</v>
      </c>
      <c r="G45" s="27">
        <v>18.2</v>
      </c>
      <c r="H45" s="27">
        <v>10.9</v>
      </c>
      <c r="I45" s="27">
        <v>12.2</v>
      </c>
      <c r="J45" s="27">
        <v>3.9</v>
      </c>
      <c r="K45" s="27">
        <v>3.2</v>
      </c>
      <c r="L45" s="27">
        <v>2.8</v>
      </c>
      <c r="M45" s="27">
        <v>4.5999999999999996</v>
      </c>
      <c r="N45" s="27">
        <v>16.399999999999999</v>
      </c>
      <c r="O45" s="27">
        <v>6.7</v>
      </c>
      <c r="P45" s="27">
        <v>1.2</v>
      </c>
      <c r="Q45" s="27">
        <v>0.5</v>
      </c>
      <c r="R45" s="27">
        <v>2.2999999999999998</v>
      </c>
      <c r="S45" s="27">
        <v>27.5</v>
      </c>
      <c r="T45" s="27">
        <v>1.2</v>
      </c>
      <c r="U45" s="27">
        <v>12.5</v>
      </c>
      <c r="V45" s="27">
        <v>4.0999999999999996</v>
      </c>
      <c r="W45" s="27">
        <v>7.6</v>
      </c>
      <c r="X45" s="27">
        <v>3.9</v>
      </c>
    </row>
    <row r="46" spans="2:24" ht="15" customHeight="1" x14ac:dyDescent="0.15">
      <c r="B46" s="24"/>
      <c r="C46" s="86" t="s">
        <v>72</v>
      </c>
      <c r="D46" s="14">
        <v>8280</v>
      </c>
      <c r="E46" s="15">
        <v>292</v>
      </c>
      <c r="F46" s="16">
        <v>4008</v>
      </c>
      <c r="G46" s="16">
        <v>1684</v>
      </c>
      <c r="H46" s="16">
        <v>1426</v>
      </c>
      <c r="I46" s="16">
        <v>1169</v>
      </c>
      <c r="J46" s="16">
        <v>538</v>
      </c>
      <c r="K46" s="16">
        <v>576</v>
      </c>
      <c r="L46" s="16">
        <v>380</v>
      </c>
      <c r="M46" s="16">
        <v>597</v>
      </c>
      <c r="N46" s="16">
        <v>2075</v>
      </c>
      <c r="O46" s="16">
        <v>765</v>
      </c>
      <c r="P46" s="16">
        <v>260</v>
      </c>
      <c r="Q46" s="16">
        <v>91</v>
      </c>
      <c r="R46" s="16">
        <v>150</v>
      </c>
      <c r="S46" s="16">
        <v>1989</v>
      </c>
      <c r="T46" s="16">
        <v>208</v>
      </c>
      <c r="U46" s="16">
        <v>1425</v>
      </c>
      <c r="V46" s="16">
        <v>546</v>
      </c>
      <c r="W46" s="16">
        <v>730</v>
      </c>
      <c r="X46" s="16">
        <v>212</v>
      </c>
    </row>
    <row r="47" spans="2:24" ht="15" customHeight="1" x14ac:dyDescent="0.15">
      <c r="B47" s="24"/>
      <c r="C47" s="89"/>
      <c r="D47" s="25">
        <v>100</v>
      </c>
      <c r="E47" s="26">
        <v>3.5</v>
      </c>
      <c r="F47" s="27">
        <v>48.4</v>
      </c>
      <c r="G47" s="27">
        <v>20.3</v>
      </c>
      <c r="H47" s="27">
        <v>17.2</v>
      </c>
      <c r="I47" s="27">
        <v>14.1</v>
      </c>
      <c r="J47" s="27">
        <v>6.5</v>
      </c>
      <c r="K47" s="27">
        <v>7</v>
      </c>
      <c r="L47" s="27">
        <v>4.5999999999999996</v>
      </c>
      <c r="M47" s="27">
        <v>7.2</v>
      </c>
      <c r="N47" s="27">
        <v>25.1</v>
      </c>
      <c r="O47" s="27">
        <v>9.1999999999999993</v>
      </c>
      <c r="P47" s="27">
        <v>3.1</v>
      </c>
      <c r="Q47" s="27">
        <v>1.1000000000000001</v>
      </c>
      <c r="R47" s="27">
        <v>1.8</v>
      </c>
      <c r="S47" s="27">
        <v>24</v>
      </c>
      <c r="T47" s="27">
        <v>2.5</v>
      </c>
      <c r="U47" s="27">
        <v>17.2</v>
      </c>
      <c r="V47" s="27">
        <v>6.6</v>
      </c>
      <c r="W47" s="27">
        <v>8.8000000000000007</v>
      </c>
      <c r="X47" s="27">
        <v>2.6</v>
      </c>
    </row>
    <row r="48" spans="2:24" ht="15" customHeight="1" x14ac:dyDescent="0.15">
      <c r="B48" s="24"/>
      <c r="C48" s="86" t="s">
        <v>73</v>
      </c>
      <c r="D48" s="14">
        <v>4863</v>
      </c>
      <c r="E48" s="15">
        <v>48</v>
      </c>
      <c r="F48" s="16">
        <v>2276</v>
      </c>
      <c r="G48" s="16">
        <v>955</v>
      </c>
      <c r="H48" s="16">
        <v>1069</v>
      </c>
      <c r="I48" s="16">
        <v>807</v>
      </c>
      <c r="J48" s="16">
        <v>322</v>
      </c>
      <c r="K48" s="16">
        <v>507</v>
      </c>
      <c r="L48" s="16">
        <v>369</v>
      </c>
      <c r="M48" s="16">
        <v>556</v>
      </c>
      <c r="N48" s="16">
        <v>1608</v>
      </c>
      <c r="O48" s="16">
        <v>712</v>
      </c>
      <c r="P48" s="16">
        <v>232</v>
      </c>
      <c r="Q48" s="16">
        <v>108</v>
      </c>
      <c r="R48" s="16">
        <v>142</v>
      </c>
      <c r="S48" s="16">
        <v>939</v>
      </c>
      <c r="T48" s="16">
        <v>248</v>
      </c>
      <c r="U48" s="16">
        <v>1201</v>
      </c>
      <c r="V48" s="16">
        <v>521</v>
      </c>
      <c r="W48" s="16">
        <v>527</v>
      </c>
      <c r="X48" s="16">
        <v>107</v>
      </c>
    </row>
    <row r="49" spans="2:24" ht="15" customHeight="1" x14ac:dyDescent="0.15">
      <c r="B49" s="24"/>
      <c r="C49" s="89"/>
      <c r="D49" s="25">
        <v>100</v>
      </c>
      <c r="E49" s="26">
        <v>1</v>
      </c>
      <c r="F49" s="27">
        <v>46.8</v>
      </c>
      <c r="G49" s="27">
        <v>19.600000000000001</v>
      </c>
      <c r="H49" s="27">
        <v>22</v>
      </c>
      <c r="I49" s="27">
        <v>16.600000000000001</v>
      </c>
      <c r="J49" s="27">
        <v>6.6</v>
      </c>
      <c r="K49" s="27">
        <v>10.4</v>
      </c>
      <c r="L49" s="27">
        <v>7.6</v>
      </c>
      <c r="M49" s="27">
        <v>11.4</v>
      </c>
      <c r="N49" s="27">
        <v>33.1</v>
      </c>
      <c r="O49" s="27">
        <v>14.6</v>
      </c>
      <c r="P49" s="27">
        <v>4.8</v>
      </c>
      <c r="Q49" s="27">
        <v>2.2000000000000002</v>
      </c>
      <c r="R49" s="27">
        <v>2.9</v>
      </c>
      <c r="S49" s="27">
        <v>19.3</v>
      </c>
      <c r="T49" s="27">
        <v>5.0999999999999996</v>
      </c>
      <c r="U49" s="27">
        <v>24.7</v>
      </c>
      <c r="V49" s="27">
        <v>10.7</v>
      </c>
      <c r="W49" s="27">
        <v>10.8</v>
      </c>
      <c r="X49" s="27">
        <v>2.2000000000000002</v>
      </c>
    </row>
    <row r="50" spans="2:24" ht="15" customHeight="1" x14ac:dyDescent="0.15">
      <c r="B50" s="24"/>
      <c r="C50" s="86" t="s">
        <v>74</v>
      </c>
      <c r="D50" s="14">
        <v>1583</v>
      </c>
      <c r="E50" s="15">
        <v>17</v>
      </c>
      <c r="F50" s="16">
        <v>656</v>
      </c>
      <c r="G50" s="16">
        <v>350</v>
      </c>
      <c r="H50" s="16">
        <v>336</v>
      </c>
      <c r="I50" s="16">
        <v>266</v>
      </c>
      <c r="J50" s="16">
        <v>93</v>
      </c>
      <c r="K50" s="16">
        <v>216</v>
      </c>
      <c r="L50" s="16">
        <v>153</v>
      </c>
      <c r="M50" s="16">
        <v>226</v>
      </c>
      <c r="N50" s="16">
        <v>494</v>
      </c>
      <c r="O50" s="16">
        <v>283</v>
      </c>
      <c r="P50" s="16">
        <v>119</v>
      </c>
      <c r="Q50" s="16">
        <v>42</v>
      </c>
      <c r="R50" s="16">
        <v>68</v>
      </c>
      <c r="S50" s="16">
        <v>341</v>
      </c>
      <c r="T50" s="16">
        <v>112</v>
      </c>
      <c r="U50" s="16">
        <v>392</v>
      </c>
      <c r="V50" s="16">
        <v>176</v>
      </c>
      <c r="W50" s="16">
        <v>220</v>
      </c>
      <c r="X50" s="16">
        <v>45</v>
      </c>
    </row>
    <row r="51" spans="2:24" ht="15" customHeight="1" x14ac:dyDescent="0.15">
      <c r="B51" s="28"/>
      <c r="C51" s="91"/>
      <c r="D51" s="17">
        <v>100</v>
      </c>
      <c r="E51" s="18">
        <v>1.1000000000000001</v>
      </c>
      <c r="F51" s="19">
        <v>41.4</v>
      </c>
      <c r="G51" s="19">
        <v>22.1</v>
      </c>
      <c r="H51" s="19">
        <v>21.2</v>
      </c>
      <c r="I51" s="19">
        <v>16.8</v>
      </c>
      <c r="J51" s="19">
        <v>5.9</v>
      </c>
      <c r="K51" s="19">
        <v>13.6</v>
      </c>
      <c r="L51" s="19">
        <v>9.6999999999999993</v>
      </c>
      <c r="M51" s="19">
        <v>14.3</v>
      </c>
      <c r="N51" s="19">
        <v>31.2</v>
      </c>
      <c r="O51" s="19">
        <v>17.899999999999999</v>
      </c>
      <c r="P51" s="19">
        <v>7.5</v>
      </c>
      <c r="Q51" s="19">
        <v>2.7</v>
      </c>
      <c r="R51" s="19">
        <v>4.3</v>
      </c>
      <c r="S51" s="19">
        <v>21.5</v>
      </c>
      <c r="T51" s="19">
        <v>7.1</v>
      </c>
      <c r="U51" s="19">
        <v>24.8</v>
      </c>
      <c r="V51" s="19">
        <v>11.1</v>
      </c>
      <c r="W51" s="19">
        <v>13.9</v>
      </c>
      <c r="X51" s="19">
        <v>2.8</v>
      </c>
    </row>
    <row r="52" spans="2:24" ht="15" customHeight="1" x14ac:dyDescent="0.15">
      <c r="B52" s="20" t="s">
        <v>75</v>
      </c>
      <c r="C52" s="87" t="s">
        <v>76</v>
      </c>
      <c r="D52" s="21">
        <v>2981</v>
      </c>
      <c r="E52" s="22">
        <v>81</v>
      </c>
      <c r="F52" s="23">
        <v>1296</v>
      </c>
      <c r="G52" s="23">
        <v>528</v>
      </c>
      <c r="H52" s="23">
        <v>554</v>
      </c>
      <c r="I52" s="23">
        <v>480</v>
      </c>
      <c r="J52" s="23">
        <v>222</v>
      </c>
      <c r="K52" s="23">
        <v>239</v>
      </c>
      <c r="L52" s="23">
        <v>214</v>
      </c>
      <c r="M52" s="23">
        <v>282</v>
      </c>
      <c r="N52" s="23">
        <v>736</v>
      </c>
      <c r="O52" s="23">
        <v>317</v>
      </c>
      <c r="P52" s="23">
        <v>117</v>
      </c>
      <c r="Q52" s="23">
        <v>52</v>
      </c>
      <c r="R52" s="23">
        <v>72</v>
      </c>
      <c r="S52" s="23">
        <v>582</v>
      </c>
      <c r="T52" s="23">
        <v>111</v>
      </c>
      <c r="U52" s="23">
        <v>586</v>
      </c>
      <c r="V52" s="23">
        <v>234</v>
      </c>
      <c r="W52" s="23">
        <v>314</v>
      </c>
      <c r="X52" s="23">
        <v>216</v>
      </c>
    </row>
    <row r="53" spans="2:24" ht="15" customHeight="1" x14ac:dyDescent="0.15">
      <c r="B53" s="24"/>
      <c r="C53" s="84"/>
      <c r="D53" s="25">
        <v>100</v>
      </c>
      <c r="E53" s="26">
        <v>2.7</v>
      </c>
      <c r="F53" s="27">
        <v>43.5</v>
      </c>
      <c r="G53" s="27">
        <v>17.7</v>
      </c>
      <c r="H53" s="27">
        <v>18.600000000000001</v>
      </c>
      <c r="I53" s="27">
        <v>16.100000000000001</v>
      </c>
      <c r="J53" s="27">
        <v>7.4</v>
      </c>
      <c r="K53" s="27">
        <v>8</v>
      </c>
      <c r="L53" s="27">
        <v>7.2</v>
      </c>
      <c r="M53" s="27">
        <v>9.5</v>
      </c>
      <c r="N53" s="27">
        <v>24.7</v>
      </c>
      <c r="O53" s="27">
        <v>10.6</v>
      </c>
      <c r="P53" s="27">
        <v>3.9</v>
      </c>
      <c r="Q53" s="27">
        <v>1.7</v>
      </c>
      <c r="R53" s="27">
        <v>2.4</v>
      </c>
      <c r="S53" s="27">
        <v>19.5</v>
      </c>
      <c r="T53" s="27">
        <v>3.7</v>
      </c>
      <c r="U53" s="27">
        <v>19.7</v>
      </c>
      <c r="V53" s="27">
        <v>7.8</v>
      </c>
      <c r="W53" s="27">
        <v>10.5</v>
      </c>
      <c r="X53" s="27">
        <v>7.2</v>
      </c>
    </row>
    <row r="54" spans="2:24" ht="15" customHeight="1" x14ac:dyDescent="0.15">
      <c r="B54" s="24"/>
      <c r="C54" s="83" t="s">
        <v>77</v>
      </c>
      <c r="D54" s="29">
        <v>1946</v>
      </c>
      <c r="E54" s="30">
        <v>43</v>
      </c>
      <c r="F54" s="31">
        <v>956</v>
      </c>
      <c r="G54" s="31">
        <v>474</v>
      </c>
      <c r="H54" s="31">
        <v>372</v>
      </c>
      <c r="I54" s="31">
        <v>330</v>
      </c>
      <c r="J54" s="31">
        <v>157</v>
      </c>
      <c r="K54" s="31">
        <v>156</v>
      </c>
      <c r="L54" s="31">
        <v>133</v>
      </c>
      <c r="M54" s="31">
        <v>167</v>
      </c>
      <c r="N54" s="31">
        <v>568</v>
      </c>
      <c r="O54" s="31">
        <v>216</v>
      </c>
      <c r="P54" s="31">
        <v>82</v>
      </c>
      <c r="Q54" s="31">
        <v>29</v>
      </c>
      <c r="R54" s="31">
        <v>47</v>
      </c>
      <c r="S54" s="31">
        <v>435</v>
      </c>
      <c r="T54" s="31">
        <v>61</v>
      </c>
      <c r="U54" s="31">
        <v>466</v>
      </c>
      <c r="V54" s="31">
        <v>171</v>
      </c>
      <c r="W54" s="31">
        <v>201</v>
      </c>
      <c r="X54" s="31">
        <v>34</v>
      </c>
    </row>
    <row r="55" spans="2:24" ht="15" customHeight="1" x14ac:dyDescent="0.15">
      <c r="B55" s="24"/>
      <c r="C55" s="84"/>
      <c r="D55" s="25">
        <v>100</v>
      </c>
      <c r="E55" s="26">
        <v>2.2000000000000002</v>
      </c>
      <c r="F55" s="27">
        <v>49.1</v>
      </c>
      <c r="G55" s="27">
        <v>24.4</v>
      </c>
      <c r="H55" s="27">
        <v>19.100000000000001</v>
      </c>
      <c r="I55" s="27">
        <v>17</v>
      </c>
      <c r="J55" s="27">
        <v>8.1</v>
      </c>
      <c r="K55" s="27">
        <v>8</v>
      </c>
      <c r="L55" s="27">
        <v>6.8</v>
      </c>
      <c r="M55" s="27">
        <v>8.6</v>
      </c>
      <c r="N55" s="27">
        <v>29.2</v>
      </c>
      <c r="O55" s="27">
        <v>11.1</v>
      </c>
      <c r="P55" s="27">
        <v>4.2</v>
      </c>
      <c r="Q55" s="27">
        <v>1.5</v>
      </c>
      <c r="R55" s="27">
        <v>2.4</v>
      </c>
      <c r="S55" s="27">
        <v>22.4</v>
      </c>
      <c r="T55" s="27">
        <v>3.1</v>
      </c>
      <c r="U55" s="27">
        <v>23.9</v>
      </c>
      <c r="V55" s="27">
        <v>8.8000000000000007</v>
      </c>
      <c r="W55" s="27">
        <v>10.3</v>
      </c>
      <c r="X55" s="27">
        <v>1.7</v>
      </c>
    </row>
    <row r="56" spans="2:24" ht="15" customHeight="1" x14ac:dyDescent="0.15">
      <c r="B56" s="24"/>
      <c r="C56" s="82" t="s">
        <v>78</v>
      </c>
      <c r="D56" s="14">
        <v>854</v>
      </c>
      <c r="E56" s="15">
        <v>14</v>
      </c>
      <c r="F56" s="16">
        <v>393</v>
      </c>
      <c r="G56" s="16">
        <v>152</v>
      </c>
      <c r="H56" s="16">
        <v>148</v>
      </c>
      <c r="I56" s="16">
        <v>106</v>
      </c>
      <c r="J56" s="16">
        <v>57</v>
      </c>
      <c r="K56" s="16">
        <v>77</v>
      </c>
      <c r="L56" s="16">
        <v>57</v>
      </c>
      <c r="M56" s="16">
        <v>91</v>
      </c>
      <c r="N56" s="16">
        <v>247</v>
      </c>
      <c r="O56" s="16">
        <v>92</v>
      </c>
      <c r="P56" s="16">
        <v>20</v>
      </c>
      <c r="Q56" s="16">
        <v>12</v>
      </c>
      <c r="R56" s="16">
        <v>26</v>
      </c>
      <c r="S56" s="16">
        <v>197</v>
      </c>
      <c r="T56" s="16">
        <v>32</v>
      </c>
      <c r="U56" s="16">
        <v>185</v>
      </c>
      <c r="V56" s="16">
        <v>78</v>
      </c>
      <c r="W56" s="16">
        <v>79</v>
      </c>
      <c r="X56" s="16">
        <v>64</v>
      </c>
    </row>
    <row r="57" spans="2:24" ht="15" customHeight="1" x14ac:dyDescent="0.15">
      <c r="B57" s="24"/>
      <c r="C57" s="84"/>
      <c r="D57" s="25">
        <v>100</v>
      </c>
      <c r="E57" s="26">
        <v>1.6</v>
      </c>
      <c r="F57" s="27">
        <v>46</v>
      </c>
      <c r="G57" s="27">
        <v>17.8</v>
      </c>
      <c r="H57" s="27">
        <v>17.3</v>
      </c>
      <c r="I57" s="27">
        <v>12.4</v>
      </c>
      <c r="J57" s="27">
        <v>6.7</v>
      </c>
      <c r="K57" s="27">
        <v>9</v>
      </c>
      <c r="L57" s="27">
        <v>6.7</v>
      </c>
      <c r="M57" s="27">
        <v>10.7</v>
      </c>
      <c r="N57" s="27">
        <v>28.9</v>
      </c>
      <c r="O57" s="27">
        <v>10.8</v>
      </c>
      <c r="P57" s="27">
        <v>2.2999999999999998</v>
      </c>
      <c r="Q57" s="27">
        <v>1.4</v>
      </c>
      <c r="R57" s="27">
        <v>3</v>
      </c>
      <c r="S57" s="27">
        <v>23.1</v>
      </c>
      <c r="T57" s="27">
        <v>3.7</v>
      </c>
      <c r="U57" s="27">
        <v>21.7</v>
      </c>
      <c r="V57" s="27">
        <v>9.1</v>
      </c>
      <c r="W57" s="27">
        <v>9.3000000000000007</v>
      </c>
      <c r="X57" s="27">
        <v>7.5</v>
      </c>
    </row>
    <row r="58" spans="2:24" ht="15" customHeight="1" x14ac:dyDescent="0.15">
      <c r="B58" s="24"/>
      <c r="C58" s="82" t="s">
        <v>79</v>
      </c>
      <c r="D58" s="14">
        <v>1311</v>
      </c>
      <c r="E58" s="15">
        <v>42</v>
      </c>
      <c r="F58" s="16">
        <v>649</v>
      </c>
      <c r="G58" s="16">
        <v>242</v>
      </c>
      <c r="H58" s="16">
        <v>264</v>
      </c>
      <c r="I58" s="16">
        <v>192</v>
      </c>
      <c r="J58" s="16">
        <v>89</v>
      </c>
      <c r="K58" s="16">
        <v>119</v>
      </c>
      <c r="L58" s="16">
        <v>71</v>
      </c>
      <c r="M58" s="16">
        <v>117</v>
      </c>
      <c r="N58" s="16">
        <v>393</v>
      </c>
      <c r="O58" s="16">
        <v>147</v>
      </c>
      <c r="P58" s="16">
        <v>70</v>
      </c>
      <c r="Q58" s="16">
        <v>22</v>
      </c>
      <c r="R58" s="16">
        <v>25</v>
      </c>
      <c r="S58" s="16">
        <v>239</v>
      </c>
      <c r="T58" s="16">
        <v>42</v>
      </c>
      <c r="U58" s="16">
        <v>298</v>
      </c>
      <c r="V58" s="16">
        <v>111</v>
      </c>
      <c r="W58" s="16">
        <v>104</v>
      </c>
      <c r="X58" s="16">
        <v>64</v>
      </c>
    </row>
    <row r="59" spans="2:24" ht="15" customHeight="1" x14ac:dyDescent="0.15">
      <c r="B59" s="24"/>
      <c r="C59" s="84"/>
      <c r="D59" s="25">
        <v>100</v>
      </c>
      <c r="E59" s="26">
        <v>3.2</v>
      </c>
      <c r="F59" s="27">
        <v>49.5</v>
      </c>
      <c r="G59" s="27">
        <v>18.5</v>
      </c>
      <c r="H59" s="27">
        <v>20.100000000000001</v>
      </c>
      <c r="I59" s="27">
        <v>14.6</v>
      </c>
      <c r="J59" s="27">
        <v>6.8</v>
      </c>
      <c r="K59" s="27">
        <v>9.1</v>
      </c>
      <c r="L59" s="27">
        <v>5.4</v>
      </c>
      <c r="M59" s="27">
        <v>8.9</v>
      </c>
      <c r="N59" s="27">
        <v>30</v>
      </c>
      <c r="O59" s="27">
        <v>11.2</v>
      </c>
      <c r="P59" s="27">
        <v>5.3</v>
      </c>
      <c r="Q59" s="27">
        <v>1.7</v>
      </c>
      <c r="R59" s="27">
        <v>1.9</v>
      </c>
      <c r="S59" s="27">
        <v>18.2</v>
      </c>
      <c r="T59" s="27">
        <v>3.2</v>
      </c>
      <c r="U59" s="27">
        <v>22.7</v>
      </c>
      <c r="V59" s="27">
        <v>8.5</v>
      </c>
      <c r="W59" s="27">
        <v>7.9</v>
      </c>
      <c r="X59" s="27">
        <v>4.9000000000000004</v>
      </c>
    </row>
    <row r="60" spans="2:24" ht="15" customHeight="1" x14ac:dyDescent="0.15">
      <c r="B60" s="24"/>
      <c r="C60" s="82" t="s">
        <v>80</v>
      </c>
      <c r="D60" s="14">
        <v>1783</v>
      </c>
      <c r="E60" s="15">
        <v>48</v>
      </c>
      <c r="F60" s="16">
        <v>795</v>
      </c>
      <c r="G60" s="16">
        <v>304</v>
      </c>
      <c r="H60" s="16">
        <v>301</v>
      </c>
      <c r="I60" s="16">
        <v>261</v>
      </c>
      <c r="J60" s="16">
        <v>95</v>
      </c>
      <c r="K60" s="16">
        <v>160</v>
      </c>
      <c r="L60" s="16">
        <v>134</v>
      </c>
      <c r="M60" s="16">
        <v>169</v>
      </c>
      <c r="N60" s="16">
        <v>440</v>
      </c>
      <c r="O60" s="16">
        <v>233</v>
      </c>
      <c r="P60" s="16">
        <v>83</v>
      </c>
      <c r="Q60" s="16">
        <v>31</v>
      </c>
      <c r="R60" s="16">
        <v>54</v>
      </c>
      <c r="S60" s="16">
        <v>330</v>
      </c>
      <c r="T60" s="16">
        <v>76</v>
      </c>
      <c r="U60" s="16">
        <v>453</v>
      </c>
      <c r="V60" s="16">
        <v>185</v>
      </c>
      <c r="W60" s="16">
        <v>182</v>
      </c>
      <c r="X60" s="16">
        <v>117</v>
      </c>
    </row>
    <row r="61" spans="2:24" ht="15" customHeight="1" x14ac:dyDescent="0.15">
      <c r="B61" s="24"/>
      <c r="C61" s="84"/>
      <c r="D61" s="25">
        <v>100</v>
      </c>
      <c r="E61" s="26">
        <v>2.7</v>
      </c>
      <c r="F61" s="27">
        <v>44.6</v>
      </c>
      <c r="G61" s="27">
        <v>17</v>
      </c>
      <c r="H61" s="27">
        <v>16.899999999999999</v>
      </c>
      <c r="I61" s="27">
        <v>14.6</v>
      </c>
      <c r="J61" s="27">
        <v>5.3</v>
      </c>
      <c r="K61" s="27">
        <v>9</v>
      </c>
      <c r="L61" s="27">
        <v>7.5</v>
      </c>
      <c r="M61" s="27">
        <v>9.5</v>
      </c>
      <c r="N61" s="27">
        <v>24.7</v>
      </c>
      <c r="O61" s="27">
        <v>13.1</v>
      </c>
      <c r="P61" s="27">
        <v>4.7</v>
      </c>
      <c r="Q61" s="27">
        <v>1.7</v>
      </c>
      <c r="R61" s="27">
        <v>3</v>
      </c>
      <c r="S61" s="27">
        <v>18.5</v>
      </c>
      <c r="T61" s="27">
        <v>4.3</v>
      </c>
      <c r="U61" s="27">
        <v>25.4</v>
      </c>
      <c r="V61" s="27">
        <v>10.4</v>
      </c>
      <c r="W61" s="27">
        <v>10.199999999999999</v>
      </c>
      <c r="X61" s="27">
        <v>6.6</v>
      </c>
    </row>
    <row r="62" spans="2:24" ht="15" customHeight="1" x14ac:dyDescent="0.15">
      <c r="B62" s="24"/>
      <c r="C62" s="82" t="s">
        <v>81</v>
      </c>
      <c r="D62" s="14">
        <v>1234</v>
      </c>
      <c r="E62" s="15">
        <v>12</v>
      </c>
      <c r="F62" s="16">
        <v>561</v>
      </c>
      <c r="G62" s="16">
        <v>320</v>
      </c>
      <c r="H62" s="16">
        <v>217</v>
      </c>
      <c r="I62" s="16">
        <v>199</v>
      </c>
      <c r="J62" s="16">
        <v>68</v>
      </c>
      <c r="K62" s="16">
        <v>118</v>
      </c>
      <c r="L62" s="16">
        <v>53</v>
      </c>
      <c r="M62" s="16">
        <v>124</v>
      </c>
      <c r="N62" s="16">
        <v>404</v>
      </c>
      <c r="O62" s="16">
        <v>117</v>
      </c>
      <c r="P62" s="16">
        <v>51</v>
      </c>
      <c r="Q62" s="16">
        <v>16</v>
      </c>
      <c r="R62" s="16">
        <v>31</v>
      </c>
      <c r="S62" s="16">
        <v>333</v>
      </c>
      <c r="T62" s="16">
        <v>30</v>
      </c>
      <c r="U62" s="16">
        <v>185</v>
      </c>
      <c r="V62" s="16">
        <v>74</v>
      </c>
      <c r="W62" s="16">
        <v>120</v>
      </c>
      <c r="X62" s="16">
        <v>30</v>
      </c>
    </row>
    <row r="63" spans="2:24" ht="15" customHeight="1" x14ac:dyDescent="0.15">
      <c r="B63" s="24"/>
      <c r="C63" s="84"/>
      <c r="D63" s="25">
        <v>100</v>
      </c>
      <c r="E63" s="26">
        <v>1</v>
      </c>
      <c r="F63" s="27">
        <v>45.5</v>
      </c>
      <c r="G63" s="27">
        <v>25.9</v>
      </c>
      <c r="H63" s="27">
        <v>17.600000000000001</v>
      </c>
      <c r="I63" s="27">
        <v>16.100000000000001</v>
      </c>
      <c r="J63" s="27">
        <v>5.5</v>
      </c>
      <c r="K63" s="27">
        <v>9.6</v>
      </c>
      <c r="L63" s="27">
        <v>4.3</v>
      </c>
      <c r="M63" s="27">
        <v>10</v>
      </c>
      <c r="N63" s="27">
        <v>32.700000000000003</v>
      </c>
      <c r="O63" s="27">
        <v>9.5</v>
      </c>
      <c r="P63" s="27">
        <v>4.0999999999999996</v>
      </c>
      <c r="Q63" s="27">
        <v>1.3</v>
      </c>
      <c r="R63" s="27">
        <v>2.5</v>
      </c>
      <c r="S63" s="27">
        <v>27</v>
      </c>
      <c r="T63" s="27">
        <v>2.4</v>
      </c>
      <c r="U63" s="27">
        <v>15</v>
      </c>
      <c r="V63" s="27">
        <v>6</v>
      </c>
      <c r="W63" s="27">
        <v>9.6999999999999993</v>
      </c>
      <c r="X63" s="27">
        <v>2.4</v>
      </c>
    </row>
    <row r="64" spans="2:24" ht="15" customHeight="1" x14ac:dyDescent="0.15">
      <c r="B64" s="24"/>
      <c r="C64" s="82" t="s">
        <v>82</v>
      </c>
      <c r="D64" s="14">
        <v>2253</v>
      </c>
      <c r="E64" s="15">
        <v>36</v>
      </c>
      <c r="F64" s="16">
        <v>1030</v>
      </c>
      <c r="G64" s="16">
        <v>456</v>
      </c>
      <c r="H64" s="16">
        <v>492</v>
      </c>
      <c r="I64" s="16">
        <v>334</v>
      </c>
      <c r="J64" s="16">
        <v>122</v>
      </c>
      <c r="K64" s="16">
        <v>174</v>
      </c>
      <c r="L64" s="16">
        <v>115</v>
      </c>
      <c r="M64" s="16">
        <v>188</v>
      </c>
      <c r="N64" s="16">
        <v>684</v>
      </c>
      <c r="O64" s="16">
        <v>286</v>
      </c>
      <c r="P64" s="16">
        <v>89</v>
      </c>
      <c r="Q64" s="16">
        <v>35</v>
      </c>
      <c r="R64" s="16">
        <v>58</v>
      </c>
      <c r="S64" s="16">
        <v>503</v>
      </c>
      <c r="T64" s="16">
        <v>79</v>
      </c>
      <c r="U64" s="16">
        <v>451</v>
      </c>
      <c r="V64" s="16">
        <v>156</v>
      </c>
      <c r="W64" s="16">
        <v>166</v>
      </c>
      <c r="X64" s="16">
        <v>89</v>
      </c>
    </row>
    <row r="65" spans="2:24" ht="15" customHeight="1" x14ac:dyDescent="0.15">
      <c r="B65" s="24"/>
      <c r="C65" s="84"/>
      <c r="D65" s="25">
        <v>100</v>
      </c>
      <c r="E65" s="26">
        <v>1.6</v>
      </c>
      <c r="F65" s="27">
        <v>45.7</v>
      </c>
      <c r="G65" s="27">
        <v>20.2</v>
      </c>
      <c r="H65" s="27">
        <v>21.8</v>
      </c>
      <c r="I65" s="27">
        <v>14.8</v>
      </c>
      <c r="J65" s="27">
        <v>5.4</v>
      </c>
      <c r="K65" s="27">
        <v>7.7</v>
      </c>
      <c r="L65" s="27">
        <v>5.0999999999999996</v>
      </c>
      <c r="M65" s="27">
        <v>8.3000000000000007</v>
      </c>
      <c r="N65" s="27">
        <v>30.4</v>
      </c>
      <c r="O65" s="27">
        <v>12.7</v>
      </c>
      <c r="P65" s="27">
        <v>4</v>
      </c>
      <c r="Q65" s="27">
        <v>1.6</v>
      </c>
      <c r="R65" s="27">
        <v>2.6</v>
      </c>
      <c r="S65" s="27">
        <v>22.3</v>
      </c>
      <c r="T65" s="27">
        <v>3.5</v>
      </c>
      <c r="U65" s="27">
        <v>20</v>
      </c>
      <c r="V65" s="27">
        <v>6.9</v>
      </c>
      <c r="W65" s="27">
        <v>7.4</v>
      </c>
      <c r="X65" s="27">
        <v>4</v>
      </c>
    </row>
    <row r="66" spans="2:24" ht="15" customHeight="1" x14ac:dyDescent="0.15">
      <c r="B66" s="24"/>
      <c r="C66" s="82" t="s">
        <v>83</v>
      </c>
      <c r="D66" s="14">
        <v>1209</v>
      </c>
      <c r="E66" s="15">
        <v>52</v>
      </c>
      <c r="F66" s="16">
        <v>466</v>
      </c>
      <c r="G66" s="16">
        <v>250</v>
      </c>
      <c r="H66" s="16">
        <v>211</v>
      </c>
      <c r="I66" s="16">
        <v>154</v>
      </c>
      <c r="J66" s="16">
        <v>42</v>
      </c>
      <c r="K66" s="16">
        <v>100</v>
      </c>
      <c r="L66" s="16">
        <v>53</v>
      </c>
      <c r="M66" s="16">
        <v>87</v>
      </c>
      <c r="N66" s="16">
        <v>277</v>
      </c>
      <c r="O66" s="16">
        <v>148</v>
      </c>
      <c r="P66" s="16">
        <v>38</v>
      </c>
      <c r="Q66" s="16">
        <v>24</v>
      </c>
      <c r="R66" s="16">
        <v>20</v>
      </c>
      <c r="S66" s="16">
        <v>286</v>
      </c>
      <c r="T66" s="16">
        <v>60</v>
      </c>
      <c r="U66" s="16">
        <v>157</v>
      </c>
      <c r="V66" s="16">
        <v>91</v>
      </c>
      <c r="W66" s="16">
        <v>98</v>
      </c>
      <c r="X66" s="16">
        <v>43</v>
      </c>
    </row>
    <row r="67" spans="2:24" ht="15" customHeight="1" x14ac:dyDescent="0.15">
      <c r="B67" s="24"/>
      <c r="C67" s="84"/>
      <c r="D67" s="25">
        <v>100</v>
      </c>
      <c r="E67" s="26">
        <v>4.3</v>
      </c>
      <c r="F67" s="27">
        <v>38.5</v>
      </c>
      <c r="G67" s="27">
        <v>20.7</v>
      </c>
      <c r="H67" s="27">
        <v>17.5</v>
      </c>
      <c r="I67" s="27">
        <v>12.7</v>
      </c>
      <c r="J67" s="27">
        <v>3.5</v>
      </c>
      <c r="K67" s="27">
        <v>8.3000000000000007</v>
      </c>
      <c r="L67" s="27">
        <v>4.4000000000000004</v>
      </c>
      <c r="M67" s="27">
        <v>7.2</v>
      </c>
      <c r="N67" s="27">
        <v>22.9</v>
      </c>
      <c r="O67" s="27">
        <v>12.2</v>
      </c>
      <c r="P67" s="27">
        <v>3.1</v>
      </c>
      <c r="Q67" s="27">
        <v>2</v>
      </c>
      <c r="R67" s="27">
        <v>1.7</v>
      </c>
      <c r="S67" s="27">
        <v>23.7</v>
      </c>
      <c r="T67" s="27">
        <v>5</v>
      </c>
      <c r="U67" s="27">
        <v>13</v>
      </c>
      <c r="V67" s="27">
        <v>7.5</v>
      </c>
      <c r="W67" s="27">
        <v>8.1</v>
      </c>
      <c r="X67" s="27">
        <v>3.6</v>
      </c>
    </row>
    <row r="68" spans="2:24" ht="15" customHeight="1" x14ac:dyDescent="0.15">
      <c r="B68" s="24"/>
      <c r="C68" s="82" t="s">
        <v>84</v>
      </c>
      <c r="D68" s="14">
        <v>2351</v>
      </c>
      <c r="E68" s="15">
        <v>89</v>
      </c>
      <c r="F68" s="16">
        <v>1111</v>
      </c>
      <c r="G68" s="16">
        <v>422</v>
      </c>
      <c r="H68" s="16">
        <v>368</v>
      </c>
      <c r="I68" s="16">
        <v>290</v>
      </c>
      <c r="J68" s="16">
        <v>131</v>
      </c>
      <c r="K68" s="16">
        <v>200</v>
      </c>
      <c r="L68" s="16">
        <v>110</v>
      </c>
      <c r="M68" s="16">
        <v>205</v>
      </c>
      <c r="N68" s="16">
        <v>578</v>
      </c>
      <c r="O68" s="16">
        <v>265</v>
      </c>
      <c r="P68" s="16">
        <v>74</v>
      </c>
      <c r="Q68" s="16">
        <v>29</v>
      </c>
      <c r="R68" s="16">
        <v>43</v>
      </c>
      <c r="S68" s="16">
        <v>575</v>
      </c>
      <c r="T68" s="16">
        <v>93</v>
      </c>
      <c r="U68" s="16">
        <v>362</v>
      </c>
      <c r="V68" s="16">
        <v>191</v>
      </c>
      <c r="W68" s="16">
        <v>281</v>
      </c>
      <c r="X68" s="16">
        <v>104</v>
      </c>
    </row>
    <row r="69" spans="2:24" ht="15" customHeight="1" x14ac:dyDescent="0.15">
      <c r="B69" s="28"/>
      <c r="C69" s="85"/>
      <c r="D69" s="17">
        <v>100</v>
      </c>
      <c r="E69" s="18">
        <v>3.8</v>
      </c>
      <c r="F69" s="19">
        <v>47.3</v>
      </c>
      <c r="G69" s="19">
        <v>17.899999999999999</v>
      </c>
      <c r="H69" s="19">
        <v>15.7</v>
      </c>
      <c r="I69" s="19">
        <v>12.3</v>
      </c>
      <c r="J69" s="19">
        <v>5.6</v>
      </c>
      <c r="K69" s="19">
        <v>8.5</v>
      </c>
      <c r="L69" s="19">
        <v>4.7</v>
      </c>
      <c r="M69" s="19">
        <v>8.6999999999999993</v>
      </c>
      <c r="N69" s="19">
        <v>24.6</v>
      </c>
      <c r="O69" s="19">
        <v>11.3</v>
      </c>
      <c r="P69" s="19">
        <v>3.1</v>
      </c>
      <c r="Q69" s="19">
        <v>1.2</v>
      </c>
      <c r="R69" s="19">
        <v>1.8</v>
      </c>
      <c r="S69" s="19">
        <v>24.5</v>
      </c>
      <c r="T69" s="19">
        <v>4</v>
      </c>
      <c r="U69" s="19">
        <v>15.4</v>
      </c>
      <c r="V69" s="19">
        <v>8.1</v>
      </c>
      <c r="W69" s="19">
        <v>12</v>
      </c>
      <c r="X69" s="19">
        <v>4.4000000000000004</v>
      </c>
    </row>
    <row r="70" spans="2:24" ht="15" customHeight="1" x14ac:dyDescent="0.15">
      <c r="B70" s="20" t="s">
        <v>85</v>
      </c>
      <c r="C70" s="88" t="s">
        <v>86</v>
      </c>
      <c r="D70" s="21">
        <v>2750</v>
      </c>
      <c r="E70" s="22">
        <v>73</v>
      </c>
      <c r="F70" s="23">
        <v>1389</v>
      </c>
      <c r="G70" s="23">
        <v>375</v>
      </c>
      <c r="H70" s="23">
        <v>512</v>
      </c>
      <c r="I70" s="23">
        <v>402</v>
      </c>
      <c r="J70" s="23">
        <v>208</v>
      </c>
      <c r="K70" s="23">
        <v>258</v>
      </c>
      <c r="L70" s="23">
        <v>186</v>
      </c>
      <c r="M70" s="23">
        <v>230</v>
      </c>
      <c r="N70" s="23">
        <v>919</v>
      </c>
      <c r="O70" s="23">
        <v>335</v>
      </c>
      <c r="P70" s="23">
        <v>95</v>
      </c>
      <c r="Q70" s="23">
        <v>45</v>
      </c>
      <c r="R70" s="23">
        <v>67</v>
      </c>
      <c r="S70" s="23">
        <v>134</v>
      </c>
      <c r="T70" s="23">
        <v>57</v>
      </c>
      <c r="U70" s="23">
        <v>692</v>
      </c>
      <c r="V70" s="23">
        <v>276</v>
      </c>
      <c r="W70" s="23">
        <v>306</v>
      </c>
      <c r="X70" s="23">
        <v>118</v>
      </c>
    </row>
    <row r="71" spans="2:24" ht="15" customHeight="1" x14ac:dyDescent="0.15">
      <c r="B71" s="24"/>
      <c r="C71" s="89"/>
      <c r="D71" s="25">
        <v>100</v>
      </c>
      <c r="E71" s="26">
        <v>2.7</v>
      </c>
      <c r="F71" s="27">
        <v>50.5</v>
      </c>
      <c r="G71" s="27">
        <v>13.6</v>
      </c>
      <c r="H71" s="27">
        <v>18.600000000000001</v>
      </c>
      <c r="I71" s="27">
        <v>14.6</v>
      </c>
      <c r="J71" s="27">
        <v>7.6</v>
      </c>
      <c r="K71" s="27">
        <v>9.4</v>
      </c>
      <c r="L71" s="27">
        <v>6.8</v>
      </c>
      <c r="M71" s="27">
        <v>8.4</v>
      </c>
      <c r="N71" s="27">
        <v>33.4</v>
      </c>
      <c r="O71" s="27">
        <v>12.2</v>
      </c>
      <c r="P71" s="27">
        <v>3.5</v>
      </c>
      <c r="Q71" s="27">
        <v>1.6</v>
      </c>
      <c r="R71" s="27">
        <v>2.4</v>
      </c>
      <c r="S71" s="27">
        <v>4.9000000000000004</v>
      </c>
      <c r="T71" s="27">
        <v>2.1</v>
      </c>
      <c r="U71" s="27">
        <v>25.2</v>
      </c>
      <c r="V71" s="27">
        <v>10</v>
      </c>
      <c r="W71" s="27">
        <v>11.1</v>
      </c>
      <c r="X71" s="27">
        <v>4.3</v>
      </c>
    </row>
    <row r="72" spans="2:24" ht="15" customHeight="1" x14ac:dyDescent="0.15">
      <c r="B72" s="24"/>
      <c r="C72" s="86" t="s">
        <v>87</v>
      </c>
      <c r="D72" s="14">
        <v>3000</v>
      </c>
      <c r="E72" s="15">
        <v>68</v>
      </c>
      <c r="F72" s="16">
        <v>1530</v>
      </c>
      <c r="G72" s="16">
        <v>498</v>
      </c>
      <c r="H72" s="16">
        <v>621</v>
      </c>
      <c r="I72" s="16">
        <v>440</v>
      </c>
      <c r="J72" s="16">
        <v>239</v>
      </c>
      <c r="K72" s="16">
        <v>260</v>
      </c>
      <c r="L72" s="16">
        <v>235</v>
      </c>
      <c r="M72" s="16">
        <v>247</v>
      </c>
      <c r="N72" s="16">
        <v>1174</v>
      </c>
      <c r="O72" s="16">
        <v>452</v>
      </c>
      <c r="P72" s="16">
        <v>127</v>
      </c>
      <c r="Q72" s="16">
        <v>51</v>
      </c>
      <c r="R72" s="16">
        <v>64</v>
      </c>
      <c r="S72" s="16">
        <v>114</v>
      </c>
      <c r="T72" s="16">
        <v>76</v>
      </c>
      <c r="U72" s="16">
        <v>790</v>
      </c>
      <c r="V72" s="16">
        <v>325</v>
      </c>
      <c r="W72" s="16">
        <v>314</v>
      </c>
      <c r="X72" s="16">
        <v>98</v>
      </c>
    </row>
    <row r="73" spans="2:24" ht="15" customHeight="1" x14ac:dyDescent="0.15">
      <c r="B73" s="24"/>
      <c r="C73" s="89"/>
      <c r="D73" s="25">
        <v>100</v>
      </c>
      <c r="E73" s="26">
        <v>2.2999999999999998</v>
      </c>
      <c r="F73" s="27">
        <v>51</v>
      </c>
      <c r="G73" s="27">
        <v>16.600000000000001</v>
      </c>
      <c r="H73" s="27">
        <v>20.7</v>
      </c>
      <c r="I73" s="27">
        <v>14.7</v>
      </c>
      <c r="J73" s="27">
        <v>8</v>
      </c>
      <c r="K73" s="27">
        <v>8.6999999999999993</v>
      </c>
      <c r="L73" s="27">
        <v>7.8</v>
      </c>
      <c r="M73" s="27">
        <v>8.1999999999999993</v>
      </c>
      <c r="N73" s="27">
        <v>39.1</v>
      </c>
      <c r="O73" s="27">
        <v>15.1</v>
      </c>
      <c r="P73" s="27">
        <v>4.2</v>
      </c>
      <c r="Q73" s="27">
        <v>1.7</v>
      </c>
      <c r="R73" s="27">
        <v>2.1</v>
      </c>
      <c r="S73" s="27">
        <v>3.8</v>
      </c>
      <c r="T73" s="27">
        <v>2.5</v>
      </c>
      <c r="U73" s="27">
        <v>26.3</v>
      </c>
      <c r="V73" s="27">
        <v>10.8</v>
      </c>
      <c r="W73" s="27">
        <v>10.5</v>
      </c>
      <c r="X73" s="27">
        <v>3.3</v>
      </c>
    </row>
    <row r="74" spans="2:24" ht="15" customHeight="1" x14ac:dyDescent="0.15">
      <c r="B74" s="24"/>
      <c r="C74" s="86" t="s">
        <v>88</v>
      </c>
      <c r="D74" s="14">
        <v>3841</v>
      </c>
      <c r="E74" s="15">
        <v>120</v>
      </c>
      <c r="F74" s="16">
        <v>1775</v>
      </c>
      <c r="G74" s="16">
        <v>644</v>
      </c>
      <c r="H74" s="16">
        <v>679</v>
      </c>
      <c r="I74" s="16">
        <v>562</v>
      </c>
      <c r="J74" s="16">
        <v>230</v>
      </c>
      <c r="K74" s="16">
        <v>277</v>
      </c>
      <c r="L74" s="16">
        <v>207</v>
      </c>
      <c r="M74" s="16">
        <v>330</v>
      </c>
      <c r="N74" s="16">
        <v>871</v>
      </c>
      <c r="O74" s="16">
        <v>376</v>
      </c>
      <c r="P74" s="16">
        <v>150</v>
      </c>
      <c r="Q74" s="16">
        <v>49</v>
      </c>
      <c r="R74" s="16">
        <v>112</v>
      </c>
      <c r="S74" s="16">
        <v>1210</v>
      </c>
      <c r="T74" s="16">
        <v>123</v>
      </c>
      <c r="U74" s="16">
        <v>666</v>
      </c>
      <c r="V74" s="16">
        <v>283</v>
      </c>
      <c r="W74" s="16">
        <v>348</v>
      </c>
      <c r="X74" s="16">
        <v>165</v>
      </c>
    </row>
    <row r="75" spans="2:24" ht="15" customHeight="1" x14ac:dyDescent="0.15">
      <c r="B75" s="24"/>
      <c r="C75" s="89"/>
      <c r="D75" s="25">
        <v>100</v>
      </c>
      <c r="E75" s="26">
        <v>3.1</v>
      </c>
      <c r="F75" s="27">
        <v>46.2</v>
      </c>
      <c r="G75" s="27">
        <v>16.8</v>
      </c>
      <c r="H75" s="27">
        <v>17.7</v>
      </c>
      <c r="I75" s="27">
        <v>14.6</v>
      </c>
      <c r="J75" s="27">
        <v>6</v>
      </c>
      <c r="K75" s="27">
        <v>7.2</v>
      </c>
      <c r="L75" s="27">
        <v>5.4</v>
      </c>
      <c r="M75" s="27">
        <v>8.6</v>
      </c>
      <c r="N75" s="27">
        <v>22.7</v>
      </c>
      <c r="O75" s="27">
        <v>9.8000000000000007</v>
      </c>
      <c r="P75" s="27">
        <v>3.9</v>
      </c>
      <c r="Q75" s="27">
        <v>1.3</v>
      </c>
      <c r="R75" s="27">
        <v>2.9</v>
      </c>
      <c r="S75" s="27">
        <v>31.5</v>
      </c>
      <c r="T75" s="27">
        <v>3.2</v>
      </c>
      <c r="U75" s="27">
        <v>17.3</v>
      </c>
      <c r="V75" s="27">
        <v>7.4</v>
      </c>
      <c r="W75" s="27">
        <v>9.1</v>
      </c>
      <c r="X75" s="27">
        <v>4.3</v>
      </c>
    </row>
    <row r="76" spans="2:24" ht="15" customHeight="1" x14ac:dyDescent="0.15">
      <c r="B76" s="24"/>
      <c r="C76" s="86" t="s">
        <v>89</v>
      </c>
      <c r="D76" s="14">
        <v>2817</v>
      </c>
      <c r="E76" s="15">
        <v>63</v>
      </c>
      <c r="F76" s="16">
        <v>1247</v>
      </c>
      <c r="G76" s="16">
        <v>631</v>
      </c>
      <c r="H76" s="16">
        <v>529</v>
      </c>
      <c r="I76" s="16">
        <v>425</v>
      </c>
      <c r="J76" s="16">
        <v>143</v>
      </c>
      <c r="K76" s="16">
        <v>238</v>
      </c>
      <c r="L76" s="16">
        <v>145</v>
      </c>
      <c r="M76" s="16">
        <v>300</v>
      </c>
      <c r="N76" s="16">
        <v>665</v>
      </c>
      <c r="O76" s="16">
        <v>301</v>
      </c>
      <c r="P76" s="16">
        <v>117</v>
      </c>
      <c r="Q76" s="16">
        <v>42</v>
      </c>
      <c r="R76" s="16">
        <v>64</v>
      </c>
      <c r="S76" s="16">
        <v>885</v>
      </c>
      <c r="T76" s="16">
        <v>114</v>
      </c>
      <c r="U76" s="16">
        <v>497</v>
      </c>
      <c r="V76" s="16">
        <v>194</v>
      </c>
      <c r="W76" s="16">
        <v>257</v>
      </c>
      <c r="X76" s="16">
        <v>121</v>
      </c>
    </row>
    <row r="77" spans="2:24" ht="15" customHeight="1" x14ac:dyDescent="0.15">
      <c r="B77" s="24"/>
      <c r="C77" s="89"/>
      <c r="D77" s="25">
        <v>100</v>
      </c>
      <c r="E77" s="26">
        <v>2.2000000000000002</v>
      </c>
      <c r="F77" s="27">
        <v>44.3</v>
      </c>
      <c r="G77" s="27">
        <v>22.4</v>
      </c>
      <c r="H77" s="27">
        <v>18.8</v>
      </c>
      <c r="I77" s="27">
        <v>15.1</v>
      </c>
      <c r="J77" s="27">
        <v>5.0999999999999996</v>
      </c>
      <c r="K77" s="27">
        <v>8.4</v>
      </c>
      <c r="L77" s="27">
        <v>5.0999999999999996</v>
      </c>
      <c r="M77" s="27">
        <v>10.6</v>
      </c>
      <c r="N77" s="27">
        <v>23.6</v>
      </c>
      <c r="O77" s="27">
        <v>10.7</v>
      </c>
      <c r="P77" s="27">
        <v>4.2</v>
      </c>
      <c r="Q77" s="27">
        <v>1.5</v>
      </c>
      <c r="R77" s="27">
        <v>2.2999999999999998</v>
      </c>
      <c r="S77" s="27">
        <v>31.4</v>
      </c>
      <c r="T77" s="27">
        <v>4</v>
      </c>
      <c r="U77" s="27">
        <v>17.600000000000001</v>
      </c>
      <c r="V77" s="27">
        <v>6.9</v>
      </c>
      <c r="W77" s="27">
        <v>9.1</v>
      </c>
      <c r="X77" s="27">
        <v>4.3</v>
      </c>
    </row>
    <row r="78" spans="2:24" ht="15" customHeight="1" x14ac:dyDescent="0.15">
      <c r="B78" s="24"/>
      <c r="C78" s="86" t="s">
        <v>90</v>
      </c>
      <c r="D78" s="14">
        <v>1623</v>
      </c>
      <c r="E78" s="15">
        <v>38</v>
      </c>
      <c r="F78" s="16">
        <v>684</v>
      </c>
      <c r="G78" s="16">
        <v>450</v>
      </c>
      <c r="H78" s="16">
        <v>277</v>
      </c>
      <c r="I78" s="16">
        <v>255</v>
      </c>
      <c r="J78" s="16">
        <v>82</v>
      </c>
      <c r="K78" s="16">
        <v>145</v>
      </c>
      <c r="L78" s="16">
        <v>76</v>
      </c>
      <c r="M78" s="16">
        <v>160</v>
      </c>
      <c r="N78" s="16">
        <v>344</v>
      </c>
      <c r="O78" s="16">
        <v>173</v>
      </c>
      <c r="P78" s="16">
        <v>60</v>
      </c>
      <c r="Q78" s="16">
        <v>25</v>
      </c>
      <c r="R78" s="16">
        <v>31</v>
      </c>
      <c r="S78" s="16">
        <v>539</v>
      </c>
      <c r="T78" s="16">
        <v>91</v>
      </c>
      <c r="U78" s="16">
        <v>244</v>
      </c>
      <c r="V78" s="16">
        <v>118</v>
      </c>
      <c r="W78" s="16">
        <v>138</v>
      </c>
      <c r="X78" s="16">
        <v>87</v>
      </c>
    </row>
    <row r="79" spans="2:24" ht="15" customHeight="1" x14ac:dyDescent="0.15">
      <c r="B79" s="24"/>
      <c r="C79" s="89"/>
      <c r="D79" s="25">
        <v>100</v>
      </c>
      <c r="E79" s="26">
        <v>2.2999999999999998</v>
      </c>
      <c r="F79" s="27">
        <v>42.1</v>
      </c>
      <c r="G79" s="27">
        <v>27.7</v>
      </c>
      <c r="H79" s="27">
        <v>17.100000000000001</v>
      </c>
      <c r="I79" s="27">
        <v>15.7</v>
      </c>
      <c r="J79" s="27">
        <v>5.0999999999999996</v>
      </c>
      <c r="K79" s="27">
        <v>8.9</v>
      </c>
      <c r="L79" s="27">
        <v>4.7</v>
      </c>
      <c r="M79" s="27">
        <v>9.9</v>
      </c>
      <c r="N79" s="27">
        <v>21.2</v>
      </c>
      <c r="O79" s="27">
        <v>10.7</v>
      </c>
      <c r="P79" s="27">
        <v>3.7</v>
      </c>
      <c r="Q79" s="27">
        <v>1.5</v>
      </c>
      <c r="R79" s="27">
        <v>1.9</v>
      </c>
      <c r="S79" s="27">
        <v>33.200000000000003</v>
      </c>
      <c r="T79" s="27">
        <v>5.6</v>
      </c>
      <c r="U79" s="27">
        <v>15</v>
      </c>
      <c r="V79" s="27">
        <v>7.3</v>
      </c>
      <c r="W79" s="27">
        <v>8.5</v>
      </c>
      <c r="X79" s="27">
        <v>5.4</v>
      </c>
    </row>
    <row r="80" spans="2:24" ht="15" customHeight="1" x14ac:dyDescent="0.15">
      <c r="B80" s="24"/>
      <c r="C80" s="86" t="s">
        <v>91</v>
      </c>
      <c r="D80" s="14">
        <v>1008</v>
      </c>
      <c r="E80" s="15">
        <v>26</v>
      </c>
      <c r="F80" s="16">
        <v>353</v>
      </c>
      <c r="G80" s="16">
        <v>311</v>
      </c>
      <c r="H80" s="16">
        <v>173</v>
      </c>
      <c r="I80" s="16">
        <v>155</v>
      </c>
      <c r="J80" s="16">
        <v>40</v>
      </c>
      <c r="K80" s="16">
        <v>94</v>
      </c>
      <c r="L80" s="16">
        <v>45</v>
      </c>
      <c r="M80" s="16">
        <v>96</v>
      </c>
      <c r="N80" s="16">
        <v>204</v>
      </c>
      <c r="O80" s="16">
        <v>106</v>
      </c>
      <c r="P80" s="16">
        <v>41</v>
      </c>
      <c r="Q80" s="16">
        <v>20</v>
      </c>
      <c r="R80" s="16">
        <v>23</v>
      </c>
      <c r="S80" s="16">
        <v>338</v>
      </c>
      <c r="T80" s="16">
        <v>74</v>
      </c>
      <c r="U80" s="16">
        <v>138</v>
      </c>
      <c r="V80" s="16">
        <v>55</v>
      </c>
      <c r="W80" s="16">
        <v>80</v>
      </c>
      <c r="X80" s="16">
        <v>89</v>
      </c>
    </row>
    <row r="81" spans="2:24" ht="15" customHeight="1" x14ac:dyDescent="0.15">
      <c r="B81" s="24"/>
      <c r="C81" s="89"/>
      <c r="D81" s="25">
        <v>100</v>
      </c>
      <c r="E81" s="26">
        <v>2.6</v>
      </c>
      <c r="F81" s="27">
        <v>35</v>
      </c>
      <c r="G81" s="27">
        <v>30.9</v>
      </c>
      <c r="H81" s="27">
        <v>17.2</v>
      </c>
      <c r="I81" s="27">
        <v>15.4</v>
      </c>
      <c r="J81" s="27">
        <v>4</v>
      </c>
      <c r="K81" s="27">
        <v>9.3000000000000007</v>
      </c>
      <c r="L81" s="27">
        <v>4.5</v>
      </c>
      <c r="M81" s="27">
        <v>9.5</v>
      </c>
      <c r="N81" s="27">
        <v>20.2</v>
      </c>
      <c r="O81" s="27">
        <v>10.5</v>
      </c>
      <c r="P81" s="27">
        <v>4.0999999999999996</v>
      </c>
      <c r="Q81" s="27">
        <v>2</v>
      </c>
      <c r="R81" s="27">
        <v>2.2999999999999998</v>
      </c>
      <c r="S81" s="27">
        <v>33.5</v>
      </c>
      <c r="T81" s="27">
        <v>7.3</v>
      </c>
      <c r="U81" s="27">
        <v>13.7</v>
      </c>
      <c r="V81" s="27">
        <v>5.5</v>
      </c>
      <c r="W81" s="27">
        <v>7.9</v>
      </c>
      <c r="X81" s="27">
        <v>8.8000000000000007</v>
      </c>
    </row>
    <row r="82" spans="2:24" ht="15" customHeight="1" x14ac:dyDescent="0.15">
      <c r="B82" s="24"/>
      <c r="C82" s="86" t="s">
        <v>92</v>
      </c>
      <c r="D82" s="14">
        <v>602</v>
      </c>
      <c r="E82" s="15">
        <v>16</v>
      </c>
      <c r="F82" s="16">
        <v>160</v>
      </c>
      <c r="G82" s="16">
        <v>189</v>
      </c>
      <c r="H82" s="16">
        <v>88</v>
      </c>
      <c r="I82" s="16">
        <v>63</v>
      </c>
      <c r="J82" s="16">
        <v>18</v>
      </c>
      <c r="K82" s="16">
        <v>53</v>
      </c>
      <c r="L82" s="16">
        <v>19</v>
      </c>
      <c r="M82" s="16">
        <v>45</v>
      </c>
      <c r="N82" s="16">
        <v>84</v>
      </c>
      <c r="O82" s="16">
        <v>51</v>
      </c>
      <c r="P82" s="16">
        <v>20</v>
      </c>
      <c r="Q82" s="16">
        <v>10</v>
      </c>
      <c r="R82" s="16">
        <v>11</v>
      </c>
      <c r="S82" s="16">
        <v>209</v>
      </c>
      <c r="T82" s="16">
        <v>44</v>
      </c>
      <c r="U82" s="16">
        <v>63</v>
      </c>
      <c r="V82" s="16">
        <v>26</v>
      </c>
      <c r="W82" s="16">
        <v>76</v>
      </c>
      <c r="X82" s="16">
        <v>62</v>
      </c>
    </row>
    <row r="83" spans="2:24" ht="15" customHeight="1" x14ac:dyDescent="0.15">
      <c r="B83" s="24"/>
      <c r="C83" s="86"/>
      <c r="D83" s="34">
        <v>100</v>
      </c>
      <c r="E83" s="35">
        <v>2.7</v>
      </c>
      <c r="F83" s="36">
        <v>26.6</v>
      </c>
      <c r="G83" s="36">
        <v>31.4</v>
      </c>
      <c r="H83" s="36">
        <v>14.6</v>
      </c>
      <c r="I83" s="36">
        <v>10.5</v>
      </c>
      <c r="J83" s="36">
        <v>3</v>
      </c>
      <c r="K83" s="36">
        <v>8.8000000000000007</v>
      </c>
      <c r="L83" s="36">
        <v>3.2</v>
      </c>
      <c r="M83" s="36">
        <v>7.5</v>
      </c>
      <c r="N83" s="36">
        <v>14</v>
      </c>
      <c r="O83" s="36">
        <v>8.5</v>
      </c>
      <c r="P83" s="36">
        <v>3.3</v>
      </c>
      <c r="Q83" s="36">
        <v>1.7</v>
      </c>
      <c r="R83" s="36">
        <v>1.8</v>
      </c>
      <c r="S83" s="36">
        <v>34.700000000000003</v>
      </c>
      <c r="T83" s="36">
        <v>7.3</v>
      </c>
      <c r="U83" s="36">
        <v>10.5</v>
      </c>
      <c r="V83" s="36">
        <v>4.3</v>
      </c>
      <c r="W83" s="36">
        <v>12.6</v>
      </c>
      <c r="X83" s="36">
        <v>10.3</v>
      </c>
    </row>
    <row r="84" spans="2:24" ht="15" customHeight="1" x14ac:dyDescent="0.15">
      <c r="B84" s="20" t="s">
        <v>93</v>
      </c>
      <c r="C84" s="87" t="s">
        <v>94</v>
      </c>
      <c r="D84" s="21">
        <v>3427</v>
      </c>
      <c r="E84" s="22">
        <v>68</v>
      </c>
      <c r="F84" s="23">
        <v>1642</v>
      </c>
      <c r="G84" s="23">
        <v>640</v>
      </c>
      <c r="H84" s="23">
        <v>650</v>
      </c>
      <c r="I84" s="23">
        <v>574</v>
      </c>
      <c r="J84" s="23">
        <v>243</v>
      </c>
      <c r="K84" s="23">
        <v>324</v>
      </c>
      <c r="L84" s="23">
        <v>216</v>
      </c>
      <c r="M84" s="23">
        <v>322</v>
      </c>
      <c r="N84" s="23">
        <v>1190</v>
      </c>
      <c r="O84" s="23">
        <v>456</v>
      </c>
      <c r="P84" s="23">
        <v>168</v>
      </c>
      <c r="Q84" s="23">
        <v>80</v>
      </c>
      <c r="R84" s="23">
        <v>68</v>
      </c>
      <c r="S84" s="23">
        <v>91</v>
      </c>
      <c r="T84" s="23">
        <v>122</v>
      </c>
      <c r="U84" s="23">
        <v>789</v>
      </c>
      <c r="V84" s="23">
        <v>283</v>
      </c>
      <c r="W84" s="23">
        <v>414</v>
      </c>
      <c r="X84" s="23">
        <v>118</v>
      </c>
    </row>
    <row r="85" spans="2:24" ht="15" customHeight="1" x14ac:dyDescent="0.15">
      <c r="B85" s="24" t="s">
        <v>95</v>
      </c>
      <c r="C85" s="84"/>
      <c r="D85" s="25">
        <v>100</v>
      </c>
      <c r="E85" s="26">
        <v>2</v>
      </c>
      <c r="F85" s="27">
        <v>47.9</v>
      </c>
      <c r="G85" s="27">
        <v>18.7</v>
      </c>
      <c r="H85" s="27">
        <v>19</v>
      </c>
      <c r="I85" s="27">
        <v>16.7</v>
      </c>
      <c r="J85" s="27">
        <v>7.1</v>
      </c>
      <c r="K85" s="27">
        <v>9.5</v>
      </c>
      <c r="L85" s="27">
        <v>6.3</v>
      </c>
      <c r="M85" s="27">
        <v>9.4</v>
      </c>
      <c r="N85" s="27">
        <v>34.700000000000003</v>
      </c>
      <c r="O85" s="27">
        <v>13.3</v>
      </c>
      <c r="P85" s="27">
        <v>4.9000000000000004</v>
      </c>
      <c r="Q85" s="27">
        <v>2.2999999999999998</v>
      </c>
      <c r="R85" s="27">
        <v>2</v>
      </c>
      <c r="S85" s="27">
        <v>2.7</v>
      </c>
      <c r="T85" s="27">
        <v>3.6</v>
      </c>
      <c r="U85" s="27">
        <v>23</v>
      </c>
      <c r="V85" s="27">
        <v>8.3000000000000007</v>
      </c>
      <c r="W85" s="27">
        <v>12.1</v>
      </c>
      <c r="X85" s="27">
        <v>3.4</v>
      </c>
    </row>
    <row r="86" spans="2:24" ht="15" customHeight="1" x14ac:dyDescent="0.15">
      <c r="B86" s="24" t="s">
        <v>103</v>
      </c>
      <c r="C86" s="82" t="s">
        <v>97</v>
      </c>
      <c r="D86" s="14">
        <v>3344</v>
      </c>
      <c r="E86" s="15">
        <v>80</v>
      </c>
      <c r="F86" s="16">
        <v>1654</v>
      </c>
      <c r="G86" s="16">
        <v>690</v>
      </c>
      <c r="H86" s="16">
        <v>739</v>
      </c>
      <c r="I86" s="16">
        <v>437</v>
      </c>
      <c r="J86" s="16">
        <v>221</v>
      </c>
      <c r="K86" s="16">
        <v>294</v>
      </c>
      <c r="L86" s="16">
        <v>235</v>
      </c>
      <c r="M86" s="16">
        <v>335</v>
      </c>
      <c r="N86" s="16">
        <v>1129</v>
      </c>
      <c r="O86" s="16">
        <v>481</v>
      </c>
      <c r="P86" s="16">
        <v>150</v>
      </c>
      <c r="Q86" s="16">
        <v>51</v>
      </c>
      <c r="R86" s="16">
        <v>70</v>
      </c>
      <c r="S86" s="16">
        <v>225</v>
      </c>
      <c r="T86" s="16">
        <v>112</v>
      </c>
      <c r="U86" s="16">
        <v>819</v>
      </c>
      <c r="V86" s="16">
        <v>337</v>
      </c>
      <c r="W86" s="16">
        <v>317</v>
      </c>
      <c r="X86" s="16">
        <v>116</v>
      </c>
    </row>
    <row r="87" spans="2:24" ht="15" customHeight="1" x14ac:dyDescent="0.15">
      <c r="B87" s="24"/>
      <c r="C87" s="84"/>
      <c r="D87" s="25">
        <v>100</v>
      </c>
      <c r="E87" s="26">
        <v>2.4</v>
      </c>
      <c r="F87" s="27">
        <v>49.5</v>
      </c>
      <c r="G87" s="27">
        <v>20.6</v>
      </c>
      <c r="H87" s="27">
        <v>22.1</v>
      </c>
      <c r="I87" s="27">
        <v>13.1</v>
      </c>
      <c r="J87" s="27">
        <v>6.6</v>
      </c>
      <c r="K87" s="27">
        <v>8.8000000000000007</v>
      </c>
      <c r="L87" s="27">
        <v>7</v>
      </c>
      <c r="M87" s="27">
        <v>10</v>
      </c>
      <c r="N87" s="27">
        <v>33.799999999999997</v>
      </c>
      <c r="O87" s="27">
        <v>14.4</v>
      </c>
      <c r="P87" s="27">
        <v>4.5</v>
      </c>
      <c r="Q87" s="27">
        <v>1.5</v>
      </c>
      <c r="R87" s="27">
        <v>2.1</v>
      </c>
      <c r="S87" s="27">
        <v>6.7</v>
      </c>
      <c r="T87" s="27">
        <v>3.3</v>
      </c>
      <c r="U87" s="27">
        <v>24.5</v>
      </c>
      <c r="V87" s="27">
        <v>10.1</v>
      </c>
      <c r="W87" s="27">
        <v>9.5</v>
      </c>
      <c r="X87" s="27">
        <v>3.5</v>
      </c>
    </row>
    <row r="88" spans="2:24" ht="15" customHeight="1" x14ac:dyDescent="0.15">
      <c r="B88" s="24"/>
      <c r="C88" s="83" t="s">
        <v>101</v>
      </c>
      <c r="D88" s="29">
        <v>2063</v>
      </c>
      <c r="E88" s="30">
        <v>70</v>
      </c>
      <c r="F88" s="31">
        <v>988</v>
      </c>
      <c r="G88" s="31">
        <v>411</v>
      </c>
      <c r="H88" s="31">
        <v>375</v>
      </c>
      <c r="I88" s="31">
        <v>323</v>
      </c>
      <c r="J88" s="31">
        <v>151</v>
      </c>
      <c r="K88" s="31">
        <v>177</v>
      </c>
      <c r="L88" s="31">
        <v>115</v>
      </c>
      <c r="M88" s="31">
        <v>181</v>
      </c>
      <c r="N88" s="31">
        <v>550</v>
      </c>
      <c r="O88" s="31">
        <v>230</v>
      </c>
      <c r="P88" s="31">
        <v>67</v>
      </c>
      <c r="Q88" s="31">
        <v>22</v>
      </c>
      <c r="R88" s="31">
        <v>51</v>
      </c>
      <c r="S88" s="31">
        <v>477</v>
      </c>
      <c r="T88" s="31">
        <v>80</v>
      </c>
      <c r="U88" s="31">
        <v>391</v>
      </c>
      <c r="V88" s="31">
        <v>175</v>
      </c>
      <c r="W88" s="31">
        <v>164</v>
      </c>
      <c r="X88" s="31">
        <v>98</v>
      </c>
    </row>
    <row r="89" spans="2:24" ht="15" customHeight="1" x14ac:dyDescent="0.15">
      <c r="B89" s="24"/>
      <c r="C89" s="84"/>
      <c r="D89" s="25">
        <v>100</v>
      </c>
      <c r="E89" s="26">
        <v>3.4</v>
      </c>
      <c r="F89" s="27">
        <v>47.9</v>
      </c>
      <c r="G89" s="27">
        <v>19.899999999999999</v>
      </c>
      <c r="H89" s="27">
        <v>18.2</v>
      </c>
      <c r="I89" s="27">
        <v>15.7</v>
      </c>
      <c r="J89" s="27">
        <v>7.3</v>
      </c>
      <c r="K89" s="27">
        <v>8.6</v>
      </c>
      <c r="L89" s="27">
        <v>5.6</v>
      </c>
      <c r="M89" s="27">
        <v>8.8000000000000007</v>
      </c>
      <c r="N89" s="27">
        <v>26.7</v>
      </c>
      <c r="O89" s="27">
        <v>11.1</v>
      </c>
      <c r="P89" s="27">
        <v>3.2</v>
      </c>
      <c r="Q89" s="27">
        <v>1.1000000000000001</v>
      </c>
      <c r="R89" s="27">
        <v>2.5</v>
      </c>
      <c r="S89" s="27">
        <v>23.1</v>
      </c>
      <c r="T89" s="27">
        <v>3.9</v>
      </c>
      <c r="U89" s="27">
        <v>19</v>
      </c>
      <c r="V89" s="27">
        <v>8.5</v>
      </c>
      <c r="W89" s="27">
        <v>7.9</v>
      </c>
      <c r="X89" s="27">
        <v>4.8</v>
      </c>
    </row>
    <row r="90" spans="2:24" ht="15" customHeight="1" x14ac:dyDescent="0.15">
      <c r="B90" s="24"/>
      <c r="C90" s="82" t="s">
        <v>104</v>
      </c>
      <c r="D90" s="14">
        <v>3201</v>
      </c>
      <c r="E90" s="15">
        <v>96</v>
      </c>
      <c r="F90" s="16">
        <v>1408</v>
      </c>
      <c r="G90" s="16">
        <v>608</v>
      </c>
      <c r="H90" s="16">
        <v>561</v>
      </c>
      <c r="I90" s="16">
        <v>478</v>
      </c>
      <c r="J90" s="16">
        <v>155</v>
      </c>
      <c r="K90" s="16">
        <v>248</v>
      </c>
      <c r="L90" s="16">
        <v>171</v>
      </c>
      <c r="M90" s="16">
        <v>247</v>
      </c>
      <c r="N90" s="16">
        <v>662</v>
      </c>
      <c r="O90" s="16">
        <v>278</v>
      </c>
      <c r="P90" s="16">
        <v>107</v>
      </c>
      <c r="Q90" s="16">
        <v>36</v>
      </c>
      <c r="R90" s="16">
        <v>87</v>
      </c>
      <c r="S90" s="16">
        <v>1278</v>
      </c>
      <c r="T90" s="16">
        <v>110</v>
      </c>
      <c r="U90" s="16">
        <v>506</v>
      </c>
      <c r="V90" s="16">
        <v>225</v>
      </c>
      <c r="W90" s="16">
        <v>268</v>
      </c>
      <c r="X90" s="16">
        <v>137</v>
      </c>
    </row>
    <row r="91" spans="2:24" ht="15" customHeight="1" x14ac:dyDescent="0.15">
      <c r="B91" s="24"/>
      <c r="C91" s="84"/>
      <c r="D91" s="25">
        <v>100</v>
      </c>
      <c r="E91" s="26">
        <v>3</v>
      </c>
      <c r="F91" s="27">
        <v>44</v>
      </c>
      <c r="G91" s="27">
        <v>19</v>
      </c>
      <c r="H91" s="27">
        <v>17.5</v>
      </c>
      <c r="I91" s="27">
        <v>14.9</v>
      </c>
      <c r="J91" s="27">
        <v>4.8</v>
      </c>
      <c r="K91" s="27">
        <v>7.7</v>
      </c>
      <c r="L91" s="27">
        <v>5.3</v>
      </c>
      <c r="M91" s="27">
        <v>7.7</v>
      </c>
      <c r="N91" s="27">
        <v>20.7</v>
      </c>
      <c r="O91" s="27">
        <v>8.6999999999999993</v>
      </c>
      <c r="P91" s="27">
        <v>3.3</v>
      </c>
      <c r="Q91" s="27">
        <v>1.1000000000000001</v>
      </c>
      <c r="R91" s="27">
        <v>2.7</v>
      </c>
      <c r="S91" s="27">
        <v>39.9</v>
      </c>
      <c r="T91" s="27">
        <v>3.4</v>
      </c>
      <c r="U91" s="27">
        <v>15.8</v>
      </c>
      <c r="V91" s="27">
        <v>7</v>
      </c>
      <c r="W91" s="27">
        <v>8.4</v>
      </c>
      <c r="X91" s="27">
        <v>4.3</v>
      </c>
    </row>
    <row r="92" spans="2:24" ht="15" customHeight="1" x14ac:dyDescent="0.15">
      <c r="B92" s="24"/>
      <c r="C92" s="82" t="s">
        <v>99</v>
      </c>
      <c r="D92" s="14">
        <v>1503</v>
      </c>
      <c r="E92" s="15">
        <v>34</v>
      </c>
      <c r="F92" s="16">
        <v>648</v>
      </c>
      <c r="G92" s="16">
        <v>348</v>
      </c>
      <c r="H92" s="16">
        <v>240</v>
      </c>
      <c r="I92" s="16">
        <v>207</v>
      </c>
      <c r="J92" s="16">
        <v>66</v>
      </c>
      <c r="K92" s="16">
        <v>107</v>
      </c>
      <c r="L92" s="16">
        <v>60</v>
      </c>
      <c r="M92" s="16">
        <v>137</v>
      </c>
      <c r="N92" s="16">
        <v>289</v>
      </c>
      <c r="O92" s="16">
        <v>136</v>
      </c>
      <c r="P92" s="16">
        <v>50</v>
      </c>
      <c r="Q92" s="16">
        <v>19</v>
      </c>
      <c r="R92" s="16">
        <v>38</v>
      </c>
      <c r="S92" s="16">
        <v>782</v>
      </c>
      <c r="T92" s="16">
        <v>61</v>
      </c>
      <c r="U92" s="16">
        <v>187</v>
      </c>
      <c r="V92" s="16">
        <v>100</v>
      </c>
      <c r="W92" s="16">
        <v>112</v>
      </c>
      <c r="X92" s="16">
        <v>75</v>
      </c>
    </row>
    <row r="93" spans="2:24" ht="15" customHeight="1" x14ac:dyDescent="0.15">
      <c r="B93" s="24"/>
      <c r="C93" s="84"/>
      <c r="D93" s="25">
        <v>100</v>
      </c>
      <c r="E93" s="26">
        <v>2.2999999999999998</v>
      </c>
      <c r="F93" s="27">
        <v>43.1</v>
      </c>
      <c r="G93" s="27">
        <v>23.2</v>
      </c>
      <c r="H93" s="27">
        <v>16</v>
      </c>
      <c r="I93" s="27">
        <v>13.8</v>
      </c>
      <c r="J93" s="27">
        <v>4.4000000000000004</v>
      </c>
      <c r="K93" s="27">
        <v>7.1</v>
      </c>
      <c r="L93" s="27">
        <v>4</v>
      </c>
      <c r="M93" s="27">
        <v>9.1</v>
      </c>
      <c r="N93" s="27">
        <v>19.2</v>
      </c>
      <c r="O93" s="27">
        <v>9</v>
      </c>
      <c r="P93" s="27">
        <v>3.3</v>
      </c>
      <c r="Q93" s="27">
        <v>1.3</v>
      </c>
      <c r="R93" s="27">
        <v>2.5</v>
      </c>
      <c r="S93" s="27">
        <v>52</v>
      </c>
      <c r="T93" s="27">
        <v>4.0999999999999996</v>
      </c>
      <c r="U93" s="27">
        <v>12.4</v>
      </c>
      <c r="V93" s="27">
        <v>6.7</v>
      </c>
      <c r="W93" s="27">
        <v>7.5</v>
      </c>
      <c r="X93" s="27">
        <v>5</v>
      </c>
    </row>
    <row r="94" spans="2:24" ht="15" customHeight="1" x14ac:dyDescent="0.15">
      <c r="B94" s="24"/>
      <c r="C94" s="82" t="s">
        <v>100</v>
      </c>
      <c r="D94" s="14">
        <v>330</v>
      </c>
      <c r="E94" s="15">
        <v>8</v>
      </c>
      <c r="F94" s="16">
        <v>135</v>
      </c>
      <c r="G94" s="16">
        <v>77</v>
      </c>
      <c r="H94" s="16">
        <v>55</v>
      </c>
      <c r="I94" s="16">
        <v>40</v>
      </c>
      <c r="J94" s="16">
        <v>12</v>
      </c>
      <c r="K94" s="16">
        <v>19</v>
      </c>
      <c r="L94" s="16">
        <v>6</v>
      </c>
      <c r="M94" s="16">
        <v>24</v>
      </c>
      <c r="N94" s="16">
        <v>66</v>
      </c>
      <c r="O94" s="16">
        <v>34</v>
      </c>
      <c r="P94" s="16">
        <v>5</v>
      </c>
      <c r="Q94" s="16">
        <v>4</v>
      </c>
      <c r="R94" s="16">
        <v>11</v>
      </c>
      <c r="S94" s="16">
        <v>171</v>
      </c>
      <c r="T94" s="16">
        <v>16</v>
      </c>
      <c r="U94" s="16">
        <v>42</v>
      </c>
      <c r="V94" s="16">
        <v>19</v>
      </c>
      <c r="W94" s="16">
        <v>28</v>
      </c>
      <c r="X94" s="16">
        <v>13</v>
      </c>
    </row>
    <row r="95" spans="2:24" ht="15" customHeight="1" x14ac:dyDescent="0.15">
      <c r="B95" s="24"/>
      <c r="C95" s="82"/>
      <c r="D95" s="34">
        <v>100</v>
      </c>
      <c r="E95" s="35">
        <v>2.4</v>
      </c>
      <c r="F95" s="36">
        <v>40.9</v>
      </c>
      <c r="G95" s="36">
        <v>23.3</v>
      </c>
      <c r="H95" s="36">
        <v>16.7</v>
      </c>
      <c r="I95" s="36">
        <v>12.1</v>
      </c>
      <c r="J95" s="36">
        <v>3.6</v>
      </c>
      <c r="K95" s="36">
        <v>5.8</v>
      </c>
      <c r="L95" s="36">
        <v>1.8</v>
      </c>
      <c r="M95" s="36">
        <v>7.3</v>
      </c>
      <c r="N95" s="36">
        <v>20</v>
      </c>
      <c r="O95" s="36">
        <v>10.3</v>
      </c>
      <c r="P95" s="36">
        <v>1.5</v>
      </c>
      <c r="Q95" s="36">
        <v>1.2</v>
      </c>
      <c r="R95" s="36">
        <v>3.3</v>
      </c>
      <c r="S95" s="36">
        <v>51.8</v>
      </c>
      <c r="T95" s="36">
        <v>4.8</v>
      </c>
      <c r="U95" s="36">
        <v>12.7</v>
      </c>
      <c r="V95" s="36">
        <v>5.8</v>
      </c>
      <c r="W95" s="36">
        <v>8.5</v>
      </c>
      <c r="X95" s="36">
        <v>3.9</v>
      </c>
    </row>
    <row r="96" spans="2:24" ht="15" customHeight="1" x14ac:dyDescent="0.15">
      <c r="B96" s="24"/>
      <c r="C96" s="83" t="s">
        <v>98</v>
      </c>
      <c r="D96" s="29">
        <v>359</v>
      </c>
      <c r="E96" s="30">
        <v>11</v>
      </c>
      <c r="F96" s="31">
        <v>97</v>
      </c>
      <c r="G96" s="31">
        <v>96</v>
      </c>
      <c r="H96" s="31">
        <v>48</v>
      </c>
      <c r="I96" s="31">
        <v>33</v>
      </c>
      <c r="J96" s="31">
        <v>12</v>
      </c>
      <c r="K96" s="31">
        <v>32</v>
      </c>
      <c r="L96" s="31">
        <v>16</v>
      </c>
      <c r="M96" s="31">
        <v>20</v>
      </c>
      <c r="N96" s="31">
        <v>40</v>
      </c>
      <c r="O96" s="31">
        <v>28</v>
      </c>
      <c r="P96" s="31">
        <v>8</v>
      </c>
      <c r="Q96" s="31">
        <v>4</v>
      </c>
      <c r="R96" s="31">
        <v>7</v>
      </c>
      <c r="S96" s="31">
        <v>188</v>
      </c>
      <c r="T96" s="31">
        <v>15</v>
      </c>
      <c r="U96" s="31">
        <v>34</v>
      </c>
      <c r="V96" s="31">
        <v>15</v>
      </c>
      <c r="W96" s="31">
        <v>33</v>
      </c>
      <c r="X96" s="31">
        <v>27</v>
      </c>
    </row>
    <row r="97" spans="2:24" ht="15" customHeight="1" x14ac:dyDescent="0.15">
      <c r="B97" s="24"/>
      <c r="C97" s="84"/>
      <c r="D97" s="25">
        <v>100</v>
      </c>
      <c r="E97" s="26">
        <v>3.1</v>
      </c>
      <c r="F97" s="27">
        <v>27</v>
      </c>
      <c r="G97" s="27">
        <v>26.7</v>
      </c>
      <c r="H97" s="27">
        <v>13.4</v>
      </c>
      <c r="I97" s="27">
        <v>9.1999999999999993</v>
      </c>
      <c r="J97" s="27">
        <v>3.3</v>
      </c>
      <c r="K97" s="27">
        <v>8.9</v>
      </c>
      <c r="L97" s="27">
        <v>4.5</v>
      </c>
      <c r="M97" s="27">
        <v>5.6</v>
      </c>
      <c r="N97" s="27">
        <v>11.1</v>
      </c>
      <c r="O97" s="27">
        <v>7.8</v>
      </c>
      <c r="P97" s="27">
        <v>2.2000000000000002</v>
      </c>
      <c r="Q97" s="27">
        <v>1.1000000000000001</v>
      </c>
      <c r="R97" s="27">
        <v>1.9</v>
      </c>
      <c r="S97" s="27">
        <v>52.4</v>
      </c>
      <c r="T97" s="27">
        <v>4.2</v>
      </c>
      <c r="U97" s="27">
        <v>9.5</v>
      </c>
      <c r="V97" s="27">
        <v>4.2</v>
      </c>
      <c r="W97" s="27">
        <v>9.1999999999999993</v>
      </c>
      <c r="X97" s="27">
        <v>7.5</v>
      </c>
    </row>
    <row r="98" spans="2:24" ht="15" customHeight="1" x14ac:dyDescent="0.15">
      <c r="B98" s="24"/>
      <c r="C98" s="82" t="s">
        <v>102</v>
      </c>
      <c r="D98" s="14">
        <v>47</v>
      </c>
      <c r="E98" s="15">
        <v>0</v>
      </c>
      <c r="F98" s="16">
        <v>16</v>
      </c>
      <c r="G98" s="16">
        <v>7</v>
      </c>
      <c r="H98" s="16">
        <v>1</v>
      </c>
      <c r="I98" s="16">
        <v>10</v>
      </c>
      <c r="J98" s="16">
        <v>1</v>
      </c>
      <c r="K98" s="16">
        <v>4</v>
      </c>
      <c r="L98" s="16">
        <v>1</v>
      </c>
      <c r="M98" s="16">
        <v>2</v>
      </c>
      <c r="N98" s="16">
        <v>5</v>
      </c>
      <c r="O98" s="16">
        <v>6</v>
      </c>
      <c r="P98" s="16">
        <v>0</v>
      </c>
      <c r="Q98" s="16">
        <v>0</v>
      </c>
      <c r="R98" s="16">
        <v>2</v>
      </c>
      <c r="S98" s="16">
        <v>27</v>
      </c>
      <c r="T98" s="16">
        <v>2</v>
      </c>
      <c r="U98" s="16">
        <v>9</v>
      </c>
      <c r="V98" s="16">
        <v>2</v>
      </c>
      <c r="W98" s="16">
        <v>3</v>
      </c>
      <c r="X98" s="16">
        <v>7</v>
      </c>
    </row>
    <row r="99" spans="2:24" ht="15" customHeight="1" x14ac:dyDescent="0.15">
      <c r="B99" s="24"/>
      <c r="C99" s="84"/>
      <c r="D99" s="25">
        <v>100</v>
      </c>
      <c r="E99" s="26">
        <v>0</v>
      </c>
      <c r="F99" s="27">
        <v>34</v>
      </c>
      <c r="G99" s="27">
        <v>14.9</v>
      </c>
      <c r="H99" s="27">
        <v>2.1</v>
      </c>
      <c r="I99" s="27">
        <v>21.3</v>
      </c>
      <c r="J99" s="27">
        <v>2.1</v>
      </c>
      <c r="K99" s="27">
        <v>8.5</v>
      </c>
      <c r="L99" s="27">
        <v>2.1</v>
      </c>
      <c r="M99" s="27">
        <v>4.3</v>
      </c>
      <c r="N99" s="27">
        <v>10.6</v>
      </c>
      <c r="O99" s="27">
        <v>12.8</v>
      </c>
      <c r="P99" s="27">
        <v>0</v>
      </c>
      <c r="Q99" s="27">
        <v>0</v>
      </c>
      <c r="R99" s="27">
        <v>4.3</v>
      </c>
      <c r="S99" s="27">
        <v>57.4</v>
      </c>
      <c r="T99" s="27">
        <v>4.3</v>
      </c>
      <c r="U99" s="27">
        <v>19.100000000000001</v>
      </c>
      <c r="V99" s="27">
        <v>4.3</v>
      </c>
      <c r="W99" s="27">
        <v>6.4</v>
      </c>
      <c r="X99" s="27">
        <v>14.9</v>
      </c>
    </row>
    <row r="100" spans="2:24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14</v>
      </c>
      <c r="G100" s="16">
        <v>14</v>
      </c>
      <c r="H100" s="16">
        <v>9</v>
      </c>
      <c r="I100" s="16">
        <v>6</v>
      </c>
      <c r="J100" s="16">
        <v>1</v>
      </c>
      <c r="K100" s="16">
        <v>3</v>
      </c>
      <c r="L100" s="16">
        <v>4</v>
      </c>
      <c r="M100" s="16">
        <v>4</v>
      </c>
      <c r="N100" s="16">
        <v>21</v>
      </c>
      <c r="O100" s="16">
        <v>5</v>
      </c>
      <c r="P100" s="16">
        <v>0</v>
      </c>
      <c r="Q100" s="16">
        <v>0</v>
      </c>
      <c r="R100" s="16">
        <v>2</v>
      </c>
      <c r="S100" s="16">
        <v>12</v>
      </c>
      <c r="T100" s="16">
        <v>4</v>
      </c>
      <c r="U100" s="16">
        <v>11</v>
      </c>
      <c r="V100" s="16">
        <v>4</v>
      </c>
      <c r="W100" s="16">
        <v>6</v>
      </c>
      <c r="X100" s="16">
        <v>0</v>
      </c>
    </row>
    <row r="101" spans="2:24" ht="15" customHeight="1" x14ac:dyDescent="0.15">
      <c r="B101" s="28"/>
      <c r="C101" s="85"/>
      <c r="D101" s="17">
        <v>100</v>
      </c>
      <c r="E101" s="18">
        <v>1.9</v>
      </c>
      <c r="F101" s="19">
        <v>26.9</v>
      </c>
      <c r="G101" s="19">
        <v>26.9</v>
      </c>
      <c r="H101" s="19">
        <v>17.3</v>
      </c>
      <c r="I101" s="19">
        <v>11.5</v>
      </c>
      <c r="J101" s="19">
        <v>1.9</v>
      </c>
      <c r="K101" s="19">
        <v>5.8</v>
      </c>
      <c r="L101" s="19">
        <v>7.7</v>
      </c>
      <c r="M101" s="19">
        <v>7.7</v>
      </c>
      <c r="N101" s="19">
        <v>40.4</v>
      </c>
      <c r="O101" s="19">
        <v>9.6</v>
      </c>
      <c r="P101" s="19">
        <v>0</v>
      </c>
      <c r="Q101" s="19">
        <v>0</v>
      </c>
      <c r="R101" s="19">
        <v>3.8</v>
      </c>
      <c r="S101" s="19">
        <v>23.1</v>
      </c>
      <c r="T101" s="19">
        <v>7.7</v>
      </c>
      <c r="U101" s="19">
        <v>21.2</v>
      </c>
      <c r="V101" s="19">
        <v>7.7</v>
      </c>
      <c r="W101" s="19">
        <v>11.5</v>
      </c>
      <c r="X101" s="19">
        <v>0</v>
      </c>
    </row>
  </sheetData>
  <mergeCells count="47">
    <mergeCell ref="C18:C19"/>
    <mergeCell ref="B8:C9"/>
    <mergeCell ref="C10:C11"/>
    <mergeCell ref="C12:C13"/>
    <mergeCell ref="C14:C15"/>
    <mergeCell ref="C16:C17"/>
    <mergeCell ref="C42:C43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66:C67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90:C91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2:C93"/>
    <mergeCell ref="C94:C95"/>
    <mergeCell ref="C96:C97"/>
    <mergeCell ref="C98:C99"/>
    <mergeCell ref="C100:C101"/>
  </mergeCells>
  <phoneticPr fontId="2"/>
  <conditionalFormatting sqref="E9:X9">
    <cfRule type="top10" dxfId="2114" priority="47" rank="1"/>
  </conditionalFormatting>
  <conditionalFormatting sqref="E11:X11">
    <cfRule type="top10" dxfId="2113" priority="46" rank="1"/>
  </conditionalFormatting>
  <conditionalFormatting sqref="E13:X13">
    <cfRule type="top10" dxfId="2112" priority="45" rank="1"/>
  </conditionalFormatting>
  <conditionalFormatting sqref="E15:X15">
    <cfRule type="top10" dxfId="2111" priority="44" rank="1"/>
  </conditionalFormatting>
  <conditionalFormatting sqref="E17:X17">
    <cfRule type="top10" dxfId="2110" priority="43" rank="1"/>
  </conditionalFormatting>
  <conditionalFormatting sqref="E19:X19">
    <cfRule type="top10" dxfId="2109" priority="42" rank="1"/>
  </conditionalFormatting>
  <conditionalFormatting sqref="E21:X21">
    <cfRule type="top10" dxfId="2108" priority="41" rank="1"/>
  </conditionalFormatting>
  <conditionalFormatting sqref="E23:X23">
    <cfRule type="top10" dxfId="2107" priority="40" rank="1"/>
  </conditionalFormatting>
  <conditionalFormatting sqref="E25:X25">
    <cfRule type="top10" dxfId="2106" priority="39" rank="1"/>
  </conditionalFormatting>
  <conditionalFormatting sqref="E27:X27">
    <cfRule type="top10" dxfId="2105" priority="38" rank="1"/>
  </conditionalFormatting>
  <conditionalFormatting sqref="E29:X29">
    <cfRule type="top10" dxfId="2104" priority="37" rank="1"/>
  </conditionalFormatting>
  <conditionalFormatting sqref="E31:X31">
    <cfRule type="top10" dxfId="2103" priority="36" rank="1"/>
  </conditionalFormatting>
  <conditionalFormatting sqref="E33:X33">
    <cfRule type="top10" dxfId="2102" priority="35" rank="1"/>
  </conditionalFormatting>
  <conditionalFormatting sqref="E35:X35">
    <cfRule type="top10" dxfId="2101" priority="34" rank="1"/>
  </conditionalFormatting>
  <conditionalFormatting sqref="E37:X37">
    <cfRule type="top10" dxfId="2100" priority="33" rank="1"/>
  </conditionalFormatting>
  <conditionalFormatting sqref="E39:X39">
    <cfRule type="top10" dxfId="2099" priority="32" rank="1"/>
  </conditionalFormatting>
  <conditionalFormatting sqref="E41:X41">
    <cfRule type="top10" dxfId="2098" priority="31" rank="1"/>
  </conditionalFormatting>
  <conditionalFormatting sqref="E43:X43">
    <cfRule type="top10" dxfId="2097" priority="30" rank="1"/>
  </conditionalFormatting>
  <conditionalFormatting sqref="E45:X45">
    <cfRule type="top10" dxfId="2096" priority="29" rank="1"/>
  </conditionalFormatting>
  <conditionalFormatting sqref="E47:X47">
    <cfRule type="top10" dxfId="2095" priority="28" rank="1"/>
  </conditionalFormatting>
  <conditionalFormatting sqref="E49:X49">
    <cfRule type="top10" dxfId="2094" priority="27" rank="1"/>
  </conditionalFormatting>
  <conditionalFormatting sqref="E51:X51">
    <cfRule type="top10" dxfId="2093" priority="26" rank="1"/>
  </conditionalFormatting>
  <conditionalFormatting sqref="E53:X53">
    <cfRule type="top10" dxfId="2092" priority="25" rank="1"/>
  </conditionalFormatting>
  <conditionalFormatting sqref="E55:X55">
    <cfRule type="top10" dxfId="2091" priority="24" rank="1"/>
  </conditionalFormatting>
  <conditionalFormatting sqref="E57:X57">
    <cfRule type="top10" dxfId="2090" priority="23" rank="1"/>
  </conditionalFormatting>
  <conditionalFormatting sqref="E59:X59">
    <cfRule type="top10" dxfId="2089" priority="22" rank="1"/>
  </conditionalFormatting>
  <conditionalFormatting sqref="E61:X61">
    <cfRule type="top10" dxfId="2088" priority="21" rank="1"/>
  </conditionalFormatting>
  <conditionalFormatting sqref="E63:X63">
    <cfRule type="top10" dxfId="2087" priority="20" rank="1"/>
  </conditionalFormatting>
  <conditionalFormatting sqref="E65:X65">
    <cfRule type="top10" dxfId="2086" priority="19" rank="1"/>
  </conditionalFormatting>
  <conditionalFormatting sqref="E67:X67">
    <cfRule type="top10" dxfId="2085" priority="18" rank="1"/>
  </conditionalFormatting>
  <conditionalFormatting sqref="E69:X69">
    <cfRule type="top10" dxfId="2084" priority="17" rank="1"/>
  </conditionalFormatting>
  <conditionalFormatting sqref="E71:X71">
    <cfRule type="top10" dxfId="2083" priority="16" rank="1"/>
  </conditionalFormatting>
  <conditionalFormatting sqref="E73:X73">
    <cfRule type="top10" dxfId="2082" priority="15" rank="1"/>
  </conditionalFormatting>
  <conditionalFormatting sqref="E75:X75">
    <cfRule type="top10" dxfId="2081" priority="14" rank="1"/>
  </conditionalFormatting>
  <conditionalFormatting sqref="E77:X77">
    <cfRule type="top10" dxfId="2080" priority="13" rank="1"/>
  </conditionalFormatting>
  <conditionalFormatting sqref="E79:X79">
    <cfRule type="top10" dxfId="2079" priority="12" rank="1"/>
  </conditionalFormatting>
  <conditionalFormatting sqref="E81:X81">
    <cfRule type="top10" dxfId="2078" priority="11" rank="1"/>
  </conditionalFormatting>
  <conditionalFormatting sqref="E83:X83">
    <cfRule type="top10" dxfId="2077" priority="10" rank="1"/>
  </conditionalFormatting>
  <conditionalFormatting sqref="E85:X85">
    <cfRule type="top10" dxfId="2076" priority="9" rank="1"/>
  </conditionalFormatting>
  <conditionalFormatting sqref="E87:X87">
    <cfRule type="top10" dxfId="2075" priority="8" rank="1"/>
  </conditionalFormatting>
  <conditionalFormatting sqref="E89:X89">
    <cfRule type="top10" dxfId="2074" priority="7" rank="1"/>
  </conditionalFormatting>
  <conditionalFormatting sqref="E91:X91">
    <cfRule type="top10" dxfId="2073" priority="6" rank="1"/>
  </conditionalFormatting>
  <conditionalFormatting sqref="E93:X93">
    <cfRule type="top10" dxfId="2072" priority="5" rank="1"/>
  </conditionalFormatting>
  <conditionalFormatting sqref="E95:X95">
    <cfRule type="top10" dxfId="2071" priority="4" rank="1"/>
  </conditionalFormatting>
  <conditionalFormatting sqref="E97:X97">
    <cfRule type="top10" dxfId="2070" priority="3" rank="1"/>
  </conditionalFormatting>
  <conditionalFormatting sqref="E99:X99">
    <cfRule type="top10" dxfId="2069" priority="2" rank="1"/>
  </conditionalFormatting>
  <conditionalFormatting sqref="E101:X101">
    <cfRule type="top10" dxfId="2068" priority="1" rank="1"/>
  </conditionalFormatting>
  <pageMargins left="0.70866141732283472" right="0.70866141732283472" top="0.74803149606299213" bottom="0.74803149606299213" header="0.31496062992125984" footer="0.31496062992125984"/>
  <pageSetup paperSize="9" scale="41" orientation="portrait" useFirstPageNumber="1" r:id="rId1"/>
  <headerFooter>
    <oddHeader xml:space="preserve">&amp;C
</oddHeader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G101"/>
  <sheetViews>
    <sheetView showGridLines="0" workbookViewId="0"/>
  </sheetViews>
  <sheetFormatPr defaultColWidth="8.625" defaultRowHeight="15" customHeight="1" x14ac:dyDescent="0.15"/>
  <cols>
    <col min="1" max="1" width="8.625" style="79"/>
    <col min="2" max="2" width="5.625" style="1" customWidth="1"/>
    <col min="3" max="3" width="12.625" style="1" customWidth="1"/>
    <col min="4" max="16384" width="8.625" style="79"/>
  </cols>
  <sheetData>
    <row r="2" spans="2:7" ht="15" customHeight="1" x14ac:dyDescent="0.15">
      <c r="B2" s="1" t="s">
        <v>901</v>
      </c>
      <c r="C2" s="79"/>
    </row>
    <row r="3" spans="2:7" ht="15" customHeight="1" x14ac:dyDescent="0.15">
      <c r="B3" s="1" t="s">
        <v>902</v>
      </c>
      <c r="C3" s="79"/>
    </row>
    <row r="4" spans="2:7" ht="15" customHeight="1" x14ac:dyDescent="0.15">
      <c r="B4" s="1" t="s">
        <v>903</v>
      </c>
    </row>
    <row r="5" spans="2:7" ht="15" customHeight="1" x14ac:dyDescent="0.15">
      <c r="B5" s="37"/>
      <c r="C5" s="4"/>
    </row>
    <row r="6" spans="2:7" ht="2.25" customHeight="1" x14ac:dyDescent="0.15">
      <c r="B6" s="56"/>
      <c r="C6" s="38"/>
      <c r="D6" s="57"/>
      <c r="E6" s="39"/>
      <c r="F6" s="56"/>
      <c r="G6" s="40"/>
    </row>
    <row r="7" spans="2:7" s="80" customFormat="1" ht="117" customHeight="1" thickBot="1" x14ac:dyDescent="0.2">
      <c r="B7" s="11"/>
      <c r="C7" s="12" t="s">
        <v>56</v>
      </c>
      <c r="D7" s="13" t="s">
        <v>904</v>
      </c>
      <c r="E7" s="73" t="s">
        <v>905</v>
      </c>
      <c r="F7" s="74" t="s">
        <v>906</v>
      </c>
      <c r="G7" s="74" t="s">
        <v>907</v>
      </c>
    </row>
    <row r="8" spans="2:7" ht="15" customHeight="1" thickTop="1" x14ac:dyDescent="0.15">
      <c r="B8" s="92" t="s">
        <v>116</v>
      </c>
      <c r="C8" s="86"/>
      <c r="D8" s="14">
        <v>15922</v>
      </c>
      <c r="E8" s="15">
        <v>4798</v>
      </c>
      <c r="F8" s="16">
        <v>9758</v>
      </c>
      <c r="G8" s="16">
        <v>1366</v>
      </c>
    </row>
    <row r="9" spans="2:7" ht="15" customHeight="1" x14ac:dyDescent="0.15">
      <c r="B9" s="93"/>
      <c r="C9" s="91"/>
      <c r="D9" s="17">
        <v>100</v>
      </c>
      <c r="E9" s="18">
        <v>30.1</v>
      </c>
      <c r="F9" s="19">
        <v>61.3</v>
      </c>
      <c r="G9" s="19">
        <v>8.6</v>
      </c>
    </row>
    <row r="10" spans="2:7" ht="15" customHeight="1" x14ac:dyDescent="0.15">
      <c r="B10" s="20" t="s">
        <v>57</v>
      </c>
      <c r="C10" s="88" t="s">
        <v>58</v>
      </c>
      <c r="D10" s="21">
        <v>4945</v>
      </c>
      <c r="E10" s="22">
        <v>1519</v>
      </c>
      <c r="F10" s="23">
        <v>2973</v>
      </c>
      <c r="G10" s="23">
        <v>453</v>
      </c>
    </row>
    <row r="11" spans="2:7" ht="15" customHeight="1" x14ac:dyDescent="0.15">
      <c r="B11" s="77"/>
      <c r="C11" s="89"/>
      <c r="D11" s="25">
        <v>100</v>
      </c>
      <c r="E11" s="26">
        <v>30.7</v>
      </c>
      <c r="F11" s="27">
        <v>60.1</v>
      </c>
      <c r="G11" s="27">
        <v>9.1999999999999993</v>
      </c>
    </row>
    <row r="12" spans="2:7" ht="15" customHeight="1" x14ac:dyDescent="0.15">
      <c r="B12" s="77"/>
      <c r="C12" s="86" t="s">
        <v>59</v>
      </c>
      <c r="D12" s="14">
        <v>10842</v>
      </c>
      <c r="E12" s="15">
        <v>3236</v>
      </c>
      <c r="F12" s="16">
        <v>6706</v>
      </c>
      <c r="G12" s="16">
        <v>900</v>
      </c>
    </row>
    <row r="13" spans="2:7" ht="15" customHeight="1" x14ac:dyDescent="0.15">
      <c r="B13" s="78"/>
      <c r="C13" s="91"/>
      <c r="D13" s="17">
        <v>100</v>
      </c>
      <c r="E13" s="18">
        <v>29.8</v>
      </c>
      <c r="F13" s="19">
        <v>61.9</v>
      </c>
      <c r="G13" s="19">
        <v>8.3000000000000007</v>
      </c>
    </row>
    <row r="14" spans="2:7" ht="15" customHeight="1" x14ac:dyDescent="0.15">
      <c r="B14" s="20" t="s">
        <v>60</v>
      </c>
      <c r="C14" s="87" t="s">
        <v>409</v>
      </c>
      <c r="D14" s="21">
        <v>353</v>
      </c>
      <c r="E14" s="22">
        <v>67</v>
      </c>
      <c r="F14" s="23">
        <v>262</v>
      </c>
      <c r="G14" s="23">
        <v>24</v>
      </c>
    </row>
    <row r="15" spans="2:7" ht="15" customHeight="1" x14ac:dyDescent="0.15">
      <c r="B15" s="77"/>
      <c r="C15" s="84"/>
      <c r="D15" s="25">
        <v>100</v>
      </c>
      <c r="E15" s="26">
        <v>19</v>
      </c>
      <c r="F15" s="27">
        <v>74.2</v>
      </c>
      <c r="G15" s="27">
        <v>6.8</v>
      </c>
    </row>
    <row r="16" spans="2:7" ht="15" customHeight="1" x14ac:dyDescent="0.15">
      <c r="B16" s="77"/>
      <c r="C16" s="83" t="s">
        <v>410</v>
      </c>
      <c r="D16" s="29">
        <v>620</v>
      </c>
      <c r="E16" s="30">
        <v>110</v>
      </c>
      <c r="F16" s="31">
        <v>456</v>
      </c>
      <c r="G16" s="31">
        <v>54</v>
      </c>
    </row>
    <row r="17" spans="2:7" ht="15" customHeight="1" x14ac:dyDescent="0.15">
      <c r="B17" s="77"/>
      <c r="C17" s="84"/>
      <c r="D17" s="25">
        <v>100</v>
      </c>
      <c r="E17" s="26">
        <v>17.7</v>
      </c>
      <c r="F17" s="27">
        <v>73.5</v>
      </c>
      <c r="G17" s="27">
        <v>8.6999999999999993</v>
      </c>
    </row>
    <row r="18" spans="2:7" ht="15" customHeight="1" x14ac:dyDescent="0.15">
      <c r="B18" s="77"/>
      <c r="C18" s="82" t="s">
        <v>411</v>
      </c>
      <c r="D18" s="14">
        <v>922</v>
      </c>
      <c r="E18" s="15">
        <v>168</v>
      </c>
      <c r="F18" s="16">
        <v>672</v>
      </c>
      <c r="G18" s="16">
        <v>82</v>
      </c>
    </row>
    <row r="19" spans="2:7" ht="15" customHeight="1" x14ac:dyDescent="0.15">
      <c r="B19" s="77"/>
      <c r="C19" s="84"/>
      <c r="D19" s="25">
        <v>100</v>
      </c>
      <c r="E19" s="26">
        <v>18.2</v>
      </c>
      <c r="F19" s="27">
        <v>72.900000000000006</v>
      </c>
      <c r="G19" s="27">
        <v>8.9</v>
      </c>
    </row>
    <row r="20" spans="2:7" ht="15" customHeight="1" x14ac:dyDescent="0.15">
      <c r="B20" s="77"/>
      <c r="C20" s="82" t="s">
        <v>412</v>
      </c>
      <c r="D20" s="14">
        <v>1616</v>
      </c>
      <c r="E20" s="15">
        <v>452</v>
      </c>
      <c r="F20" s="16">
        <v>1031</v>
      </c>
      <c r="G20" s="16">
        <v>133</v>
      </c>
    </row>
    <row r="21" spans="2:7" ht="15" customHeight="1" x14ac:dyDescent="0.15">
      <c r="B21" s="77"/>
      <c r="C21" s="84"/>
      <c r="D21" s="25">
        <v>100</v>
      </c>
      <c r="E21" s="26">
        <v>28</v>
      </c>
      <c r="F21" s="27">
        <v>63.8</v>
      </c>
      <c r="G21" s="27">
        <v>8.1999999999999993</v>
      </c>
    </row>
    <row r="22" spans="2:7" ht="15" customHeight="1" x14ac:dyDescent="0.15">
      <c r="B22" s="77"/>
      <c r="C22" s="82" t="s">
        <v>413</v>
      </c>
      <c r="D22" s="14">
        <v>3140</v>
      </c>
      <c r="E22" s="15">
        <v>944</v>
      </c>
      <c r="F22" s="16">
        <v>1932</v>
      </c>
      <c r="G22" s="16">
        <v>264</v>
      </c>
    </row>
    <row r="23" spans="2:7" ht="15" customHeight="1" x14ac:dyDescent="0.15">
      <c r="B23" s="77"/>
      <c r="C23" s="84"/>
      <c r="D23" s="25">
        <v>100</v>
      </c>
      <c r="E23" s="26">
        <v>30.1</v>
      </c>
      <c r="F23" s="27">
        <v>61.5</v>
      </c>
      <c r="G23" s="27">
        <v>8.4</v>
      </c>
    </row>
    <row r="24" spans="2:7" ht="15" customHeight="1" x14ac:dyDescent="0.15">
      <c r="B24" s="77"/>
      <c r="C24" s="82" t="s">
        <v>414</v>
      </c>
      <c r="D24" s="14">
        <v>4506</v>
      </c>
      <c r="E24" s="15">
        <v>1462</v>
      </c>
      <c r="F24" s="16">
        <v>2636</v>
      </c>
      <c r="G24" s="16">
        <v>408</v>
      </c>
    </row>
    <row r="25" spans="2:7" ht="15" customHeight="1" x14ac:dyDescent="0.15">
      <c r="B25" s="77"/>
      <c r="C25" s="84"/>
      <c r="D25" s="25">
        <v>100</v>
      </c>
      <c r="E25" s="26">
        <v>32.4</v>
      </c>
      <c r="F25" s="27">
        <v>58.5</v>
      </c>
      <c r="G25" s="27">
        <v>9.1</v>
      </c>
    </row>
    <row r="26" spans="2:7" ht="15" customHeight="1" x14ac:dyDescent="0.15">
      <c r="B26" s="77"/>
      <c r="C26" s="82" t="s">
        <v>415</v>
      </c>
      <c r="D26" s="14">
        <v>4438</v>
      </c>
      <c r="E26" s="15">
        <v>1509</v>
      </c>
      <c r="F26" s="16">
        <v>2545</v>
      </c>
      <c r="G26" s="16">
        <v>384</v>
      </c>
    </row>
    <row r="27" spans="2:7" ht="15" customHeight="1" x14ac:dyDescent="0.15">
      <c r="B27" s="78"/>
      <c r="C27" s="85"/>
      <c r="D27" s="17">
        <v>100</v>
      </c>
      <c r="E27" s="18">
        <v>34</v>
      </c>
      <c r="F27" s="19">
        <v>57.3</v>
      </c>
      <c r="G27" s="19">
        <v>8.6999999999999993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1308</v>
      </c>
      <c r="F28" s="16">
        <v>3929</v>
      </c>
      <c r="G28" s="16">
        <v>429</v>
      </c>
    </row>
    <row r="29" spans="2:7" ht="15" customHeight="1" x14ac:dyDescent="0.15">
      <c r="B29" s="77"/>
      <c r="C29" s="84"/>
      <c r="D29" s="25">
        <v>100</v>
      </c>
      <c r="E29" s="26">
        <v>23.1</v>
      </c>
      <c r="F29" s="27">
        <v>69.3</v>
      </c>
      <c r="G29" s="27">
        <v>7.6</v>
      </c>
    </row>
    <row r="30" spans="2:7" ht="15" customHeight="1" x14ac:dyDescent="0.15">
      <c r="B30" s="77"/>
      <c r="C30" s="82" t="s">
        <v>63</v>
      </c>
      <c r="D30" s="14">
        <v>3924</v>
      </c>
      <c r="E30" s="15">
        <v>1281</v>
      </c>
      <c r="F30" s="16">
        <v>2355</v>
      </c>
      <c r="G30" s="16">
        <v>288</v>
      </c>
    </row>
    <row r="31" spans="2:7" ht="15" customHeight="1" x14ac:dyDescent="0.15">
      <c r="B31" s="77"/>
      <c r="C31" s="84"/>
      <c r="D31" s="25">
        <v>100</v>
      </c>
      <c r="E31" s="26">
        <v>32.6</v>
      </c>
      <c r="F31" s="27">
        <v>60</v>
      </c>
      <c r="G31" s="27">
        <v>7.3</v>
      </c>
    </row>
    <row r="32" spans="2:7" ht="15" customHeight="1" x14ac:dyDescent="0.15">
      <c r="B32" s="77"/>
      <c r="C32" s="83" t="s">
        <v>64</v>
      </c>
      <c r="D32" s="29">
        <v>306</v>
      </c>
      <c r="E32" s="30">
        <v>73</v>
      </c>
      <c r="F32" s="31">
        <v>210</v>
      </c>
      <c r="G32" s="31">
        <v>23</v>
      </c>
    </row>
    <row r="33" spans="2:7" ht="15" customHeight="1" x14ac:dyDescent="0.15">
      <c r="B33" s="77"/>
      <c r="C33" s="84"/>
      <c r="D33" s="25">
        <v>100</v>
      </c>
      <c r="E33" s="26">
        <v>23.9</v>
      </c>
      <c r="F33" s="27">
        <v>68.599999999999994</v>
      </c>
      <c r="G33" s="27">
        <v>7.5</v>
      </c>
    </row>
    <row r="34" spans="2:7" ht="15" customHeight="1" x14ac:dyDescent="0.15">
      <c r="B34" s="77"/>
      <c r="C34" s="82" t="s">
        <v>65</v>
      </c>
      <c r="D34" s="14">
        <v>3042</v>
      </c>
      <c r="E34" s="15">
        <v>1154</v>
      </c>
      <c r="F34" s="16">
        <v>1696</v>
      </c>
      <c r="G34" s="16">
        <v>192</v>
      </c>
    </row>
    <row r="35" spans="2:7" ht="15" customHeight="1" x14ac:dyDescent="0.15">
      <c r="B35" s="77"/>
      <c r="C35" s="84"/>
      <c r="D35" s="25">
        <v>100</v>
      </c>
      <c r="E35" s="26">
        <v>37.9</v>
      </c>
      <c r="F35" s="27">
        <v>55.8</v>
      </c>
      <c r="G35" s="27">
        <v>6.3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873</v>
      </c>
      <c r="F36" s="16">
        <v>1340</v>
      </c>
      <c r="G36" s="16">
        <v>196</v>
      </c>
    </row>
    <row r="37" spans="2:7" ht="15" customHeight="1" x14ac:dyDescent="0.15">
      <c r="B37" s="33"/>
      <c r="C37" s="82"/>
      <c r="D37" s="34">
        <v>100</v>
      </c>
      <c r="E37" s="35">
        <v>36.200000000000003</v>
      </c>
      <c r="F37" s="36">
        <v>55.6</v>
      </c>
      <c r="G37" s="36">
        <v>8.1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194</v>
      </c>
      <c r="F38" s="23">
        <v>945</v>
      </c>
      <c r="G38" s="23">
        <v>119</v>
      </c>
    </row>
    <row r="39" spans="2:7" ht="15" customHeight="1" x14ac:dyDescent="0.15">
      <c r="B39" s="77"/>
      <c r="C39" s="89"/>
      <c r="D39" s="25">
        <v>100</v>
      </c>
      <c r="E39" s="26">
        <v>15.4</v>
      </c>
      <c r="F39" s="27">
        <v>75.099999999999994</v>
      </c>
      <c r="G39" s="27">
        <v>9.5</v>
      </c>
    </row>
    <row r="40" spans="2:7" ht="15" customHeight="1" x14ac:dyDescent="0.15">
      <c r="B40" s="77"/>
      <c r="C40" s="90" t="s">
        <v>68</v>
      </c>
      <c r="D40" s="14">
        <v>1359</v>
      </c>
      <c r="E40" s="15">
        <v>254</v>
      </c>
      <c r="F40" s="16">
        <v>982</v>
      </c>
      <c r="G40" s="16">
        <v>123</v>
      </c>
    </row>
    <row r="41" spans="2:7" ht="15" customHeight="1" x14ac:dyDescent="0.15">
      <c r="B41" s="77"/>
      <c r="C41" s="89"/>
      <c r="D41" s="25">
        <v>100</v>
      </c>
      <c r="E41" s="26">
        <v>18.7</v>
      </c>
      <c r="F41" s="27">
        <v>72.3</v>
      </c>
      <c r="G41" s="27">
        <v>9.1</v>
      </c>
    </row>
    <row r="42" spans="2:7" ht="15" customHeight="1" x14ac:dyDescent="0.15">
      <c r="B42" s="77"/>
      <c r="C42" s="86" t="s">
        <v>69</v>
      </c>
      <c r="D42" s="14">
        <v>12636</v>
      </c>
      <c r="E42" s="15">
        <v>4250</v>
      </c>
      <c r="F42" s="16">
        <v>7539</v>
      </c>
      <c r="G42" s="16">
        <v>847</v>
      </c>
    </row>
    <row r="43" spans="2:7" ht="15" customHeight="1" x14ac:dyDescent="0.15">
      <c r="B43" s="78"/>
      <c r="C43" s="91"/>
      <c r="D43" s="17">
        <v>100</v>
      </c>
      <c r="E43" s="18">
        <v>33.6</v>
      </c>
      <c r="F43" s="19">
        <v>59.7</v>
      </c>
      <c r="G43" s="19">
        <v>6.7</v>
      </c>
    </row>
    <row r="44" spans="2:7" ht="15" customHeight="1" x14ac:dyDescent="0.15">
      <c r="B44" s="20" t="s">
        <v>70</v>
      </c>
      <c r="C44" s="88" t="s">
        <v>908</v>
      </c>
      <c r="D44" s="21">
        <v>567</v>
      </c>
      <c r="E44" s="22">
        <v>202</v>
      </c>
      <c r="F44" s="23">
        <v>328</v>
      </c>
      <c r="G44" s="23">
        <v>37</v>
      </c>
    </row>
    <row r="45" spans="2:7" ht="15" customHeight="1" x14ac:dyDescent="0.15">
      <c r="B45" s="77"/>
      <c r="C45" s="89"/>
      <c r="D45" s="25">
        <v>100</v>
      </c>
      <c r="E45" s="26">
        <v>35.6</v>
      </c>
      <c r="F45" s="27">
        <v>57.8</v>
      </c>
      <c r="G45" s="27">
        <v>6.5</v>
      </c>
    </row>
    <row r="46" spans="2:7" ht="15" customHeight="1" x14ac:dyDescent="0.15">
      <c r="B46" s="77"/>
      <c r="C46" s="86" t="s">
        <v>427</v>
      </c>
      <c r="D46" s="14">
        <v>8280</v>
      </c>
      <c r="E46" s="15">
        <v>2635</v>
      </c>
      <c r="F46" s="16">
        <v>5167</v>
      </c>
      <c r="G46" s="16">
        <v>478</v>
      </c>
    </row>
    <row r="47" spans="2:7" ht="15" customHeight="1" x14ac:dyDescent="0.15">
      <c r="B47" s="77"/>
      <c r="C47" s="89"/>
      <c r="D47" s="25">
        <v>100</v>
      </c>
      <c r="E47" s="26">
        <v>31.8</v>
      </c>
      <c r="F47" s="27">
        <v>62.4</v>
      </c>
      <c r="G47" s="27">
        <v>5.8</v>
      </c>
    </row>
    <row r="48" spans="2:7" ht="15" customHeight="1" x14ac:dyDescent="0.15">
      <c r="B48" s="77"/>
      <c r="C48" s="86" t="s">
        <v>909</v>
      </c>
      <c r="D48" s="14">
        <v>4863</v>
      </c>
      <c r="E48" s="15">
        <v>1405</v>
      </c>
      <c r="F48" s="16">
        <v>3144</v>
      </c>
      <c r="G48" s="16">
        <v>314</v>
      </c>
    </row>
    <row r="49" spans="2:7" ht="15" customHeight="1" x14ac:dyDescent="0.15">
      <c r="B49" s="77"/>
      <c r="C49" s="89"/>
      <c r="D49" s="25">
        <v>100</v>
      </c>
      <c r="E49" s="26">
        <v>28.9</v>
      </c>
      <c r="F49" s="27">
        <v>64.7</v>
      </c>
      <c r="G49" s="27">
        <v>6.5</v>
      </c>
    </row>
    <row r="50" spans="2:7" ht="15" customHeight="1" x14ac:dyDescent="0.15">
      <c r="B50" s="77"/>
      <c r="C50" s="86" t="s">
        <v>910</v>
      </c>
      <c r="D50" s="14">
        <v>1583</v>
      </c>
      <c r="E50" s="15">
        <v>502</v>
      </c>
      <c r="F50" s="16">
        <v>963</v>
      </c>
      <c r="G50" s="16">
        <v>118</v>
      </c>
    </row>
    <row r="51" spans="2:7" ht="15" customHeight="1" x14ac:dyDescent="0.15">
      <c r="B51" s="78"/>
      <c r="C51" s="91"/>
      <c r="D51" s="17">
        <v>100</v>
      </c>
      <c r="E51" s="18">
        <v>31.7</v>
      </c>
      <c r="F51" s="19">
        <v>60.8</v>
      </c>
      <c r="G51" s="19">
        <v>7.5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791</v>
      </c>
      <c r="F52" s="23">
        <v>1947</v>
      </c>
      <c r="G52" s="23">
        <v>243</v>
      </c>
    </row>
    <row r="53" spans="2:7" ht="15" customHeight="1" x14ac:dyDescent="0.15">
      <c r="B53" s="77"/>
      <c r="C53" s="84"/>
      <c r="D53" s="25">
        <v>100</v>
      </c>
      <c r="E53" s="26">
        <v>26.5</v>
      </c>
      <c r="F53" s="27">
        <v>65.3</v>
      </c>
      <c r="G53" s="27">
        <v>8.1999999999999993</v>
      </c>
    </row>
    <row r="54" spans="2:7" ht="15" customHeight="1" x14ac:dyDescent="0.15">
      <c r="B54" s="77"/>
      <c r="C54" s="83" t="s">
        <v>77</v>
      </c>
      <c r="D54" s="29">
        <v>1946</v>
      </c>
      <c r="E54" s="30">
        <v>503</v>
      </c>
      <c r="F54" s="31">
        <v>950</v>
      </c>
      <c r="G54" s="31">
        <v>493</v>
      </c>
    </row>
    <row r="55" spans="2:7" ht="15" customHeight="1" x14ac:dyDescent="0.15">
      <c r="B55" s="77"/>
      <c r="C55" s="84"/>
      <c r="D55" s="25">
        <v>100</v>
      </c>
      <c r="E55" s="26">
        <v>25.8</v>
      </c>
      <c r="F55" s="27">
        <v>48.8</v>
      </c>
      <c r="G55" s="27">
        <v>25.3</v>
      </c>
    </row>
    <row r="56" spans="2:7" ht="15" customHeight="1" x14ac:dyDescent="0.15">
      <c r="B56" s="77"/>
      <c r="C56" s="82" t="s">
        <v>78</v>
      </c>
      <c r="D56" s="14">
        <v>854</v>
      </c>
      <c r="E56" s="15">
        <v>275</v>
      </c>
      <c r="F56" s="16">
        <v>504</v>
      </c>
      <c r="G56" s="16">
        <v>75</v>
      </c>
    </row>
    <row r="57" spans="2:7" ht="15" customHeight="1" x14ac:dyDescent="0.15">
      <c r="B57" s="77"/>
      <c r="C57" s="84"/>
      <c r="D57" s="25">
        <v>100</v>
      </c>
      <c r="E57" s="26">
        <v>32.200000000000003</v>
      </c>
      <c r="F57" s="27">
        <v>59</v>
      </c>
      <c r="G57" s="27">
        <v>8.8000000000000007</v>
      </c>
    </row>
    <row r="58" spans="2:7" ht="15" customHeight="1" x14ac:dyDescent="0.15">
      <c r="B58" s="77"/>
      <c r="C58" s="82" t="s">
        <v>79</v>
      </c>
      <c r="D58" s="14">
        <v>1311</v>
      </c>
      <c r="E58" s="15">
        <v>388</v>
      </c>
      <c r="F58" s="16">
        <v>848</v>
      </c>
      <c r="G58" s="16">
        <v>75</v>
      </c>
    </row>
    <row r="59" spans="2:7" ht="15" customHeight="1" x14ac:dyDescent="0.15">
      <c r="B59" s="77"/>
      <c r="C59" s="84"/>
      <c r="D59" s="25">
        <v>100</v>
      </c>
      <c r="E59" s="26">
        <v>29.6</v>
      </c>
      <c r="F59" s="27">
        <v>64.7</v>
      </c>
      <c r="G59" s="27">
        <v>5.7</v>
      </c>
    </row>
    <row r="60" spans="2:7" ht="15" customHeight="1" x14ac:dyDescent="0.15">
      <c r="B60" s="77"/>
      <c r="C60" s="82" t="s">
        <v>80</v>
      </c>
      <c r="D60" s="14">
        <v>1783</v>
      </c>
      <c r="E60" s="15">
        <v>461</v>
      </c>
      <c r="F60" s="16">
        <v>1156</v>
      </c>
      <c r="G60" s="16">
        <v>166</v>
      </c>
    </row>
    <row r="61" spans="2:7" ht="15" customHeight="1" x14ac:dyDescent="0.15">
      <c r="B61" s="77"/>
      <c r="C61" s="84"/>
      <c r="D61" s="25">
        <v>100</v>
      </c>
      <c r="E61" s="26">
        <v>25.9</v>
      </c>
      <c r="F61" s="27">
        <v>64.8</v>
      </c>
      <c r="G61" s="27">
        <v>9.3000000000000007</v>
      </c>
    </row>
    <row r="62" spans="2:7" ht="15" customHeight="1" x14ac:dyDescent="0.15">
      <c r="B62" s="77"/>
      <c r="C62" s="82" t="s">
        <v>81</v>
      </c>
      <c r="D62" s="14">
        <v>1234</v>
      </c>
      <c r="E62" s="15">
        <v>386</v>
      </c>
      <c r="F62" s="16">
        <v>815</v>
      </c>
      <c r="G62" s="16">
        <v>33</v>
      </c>
    </row>
    <row r="63" spans="2:7" ht="15" customHeight="1" x14ac:dyDescent="0.15">
      <c r="B63" s="77"/>
      <c r="C63" s="84"/>
      <c r="D63" s="25">
        <v>100</v>
      </c>
      <c r="E63" s="26">
        <v>31.3</v>
      </c>
      <c r="F63" s="27">
        <v>66</v>
      </c>
      <c r="G63" s="27">
        <v>2.7</v>
      </c>
    </row>
    <row r="64" spans="2:7" ht="15" customHeight="1" x14ac:dyDescent="0.15">
      <c r="B64" s="77"/>
      <c r="C64" s="82" t="s">
        <v>82</v>
      </c>
      <c r="D64" s="14">
        <v>2253</v>
      </c>
      <c r="E64" s="15">
        <v>698</v>
      </c>
      <c r="F64" s="16">
        <v>1434</v>
      </c>
      <c r="G64" s="16">
        <v>121</v>
      </c>
    </row>
    <row r="65" spans="2:7" ht="15" customHeight="1" x14ac:dyDescent="0.15">
      <c r="B65" s="77"/>
      <c r="C65" s="84"/>
      <c r="D65" s="25">
        <v>100</v>
      </c>
      <c r="E65" s="26">
        <v>31</v>
      </c>
      <c r="F65" s="27">
        <v>63.6</v>
      </c>
      <c r="G65" s="27">
        <v>5.4</v>
      </c>
    </row>
    <row r="66" spans="2:7" ht="15" customHeight="1" x14ac:dyDescent="0.15">
      <c r="B66" s="77"/>
      <c r="C66" s="82" t="s">
        <v>83</v>
      </c>
      <c r="D66" s="14">
        <v>1209</v>
      </c>
      <c r="E66" s="15">
        <v>421</v>
      </c>
      <c r="F66" s="16">
        <v>736</v>
      </c>
      <c r="G66" s="16">
        <v>52</v>
      </c>
    </row>
    <row r="67" spans="2:7" ht="15" customHeight="1" x14ac:dyDescent="0.15">
      <c r="B67" s="77"/>
      <c r="C67" s="84"/>
      <c r="D67" s="25">
        <v>100</v>
      </c>
      <c r="E67" s="26">
        <v>34.799999999999997</v>
      </c>
      <c r="F67" s="27">
        <v>60.9</v>
      </c>
      <c r="G67" s="27">
        <v>4.3</v>
      </c>
    </row>
    <row r="68" spans="2:7" ht="15" customHeight="1" x14ac:dyDescent="0.15">
      <c r="B68" s="77"/>
      <c r="C68" s="82" t="s">
        <v>84</v>
      </c>
      <c r="D68" s="14">
        <v>2351</v>
      </c>
      <c r="E68" s="15">
        <v>875</v>
      </c>
      <c r="F68" s="16">
        <v>1368</v>
      </c>
      <c r="G68" s="16">
        <v>108</v>
      </c>
    </row>
    <row r="69" spans="2:7" ht="15" customHeight="1" x14ac:dyDescent="0.15">
      <c r="B69" s="78"/>
      <c r="C69" s="85"/>
      <c r="D69" s="17">
        <v>100</v>
      </c>
      <c r="E69" s="18">
        <v>37.200000000000003</v>
      </c>
      <c r="F69" s="19">
        <v>58.2</v>
      </c>
      <c r="G69" s="19">
        <v>4.5999999999999996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465</v>
      </c>
      <c r="F70" s="23">
        <v>2095</v>
      </c>
      <c r="G70" s="23">
        <v>190</v>
      </c>
    </row>
    <row r="71" spans="2:7" ht="15" customHeight="1" x14ac:dyDescent="0.15">
      <c r="B71" s="77"/>
      <c r="C71" s="89"/>
      <c r="D71" s="25">
        <v>100</v>
      </c>
      <c r="E71" s="26">
        <v>16.899999999999999</v>
      </c>
      <c r="F71" s="27">
        <v>76.2</v>
      </c>
      <c r="G71" s="27">
        <v>6.9</v>
      </c>
    </row>
    <row r="72" spans="2:7" ht="15" customHeight="1" x14ac:dyDescent="0.15">
      <c r="B72" s="77"/>
      <c r="C72" s="86" t="s">
        <v>87</v>
      </c>
      <c r="D72" s="14">
        <v>3000</v>
      </c>
      <c r="E72" s="15">
        <v>374</v>
      </c>
      <c r="F72" s="16">
        <v>2423</v>
      </c>
      <c r="G72" s="16">
        <v>203</v>
      </c>
    </row>
    <row r="73" spans="2:7" ht="15" customHeight="1" x14ac:dyDescent="0.15">
      <c r="B73" s="77"/>
      <c r="C73" s="89"/>
      <c r="D73" s="25">
        <v>100</v>
      </c>
      <c r="E73" s="26">
        <v>12.5</v>
      </c>
      <c r="F73" s="27">
        <v>80.8</v>
      </c>
      <c r="G73" s="27">
        <v>6.8</v>
      </c>
    </row>
    <row r="74" spans="2:7" ht="15" customHeight="1" x14ac:dyDescent="0.15">
      <c r="B74" s="77"/>
      <c r="C74" s="86" t="s">
        <v>88</v>
      </c>
      <c r="D74" s="14">
        <v>3841</v>
      </c>
      <c r="E74" s="15">
        <v>1472</v>
      </c>
      <c r="F74" s="16">
        <v>2055</v>
      </c>
      <c r="G74" s="16">
        <v>314</v>
      </c>
    </row>
    <row r="75" spans="2:7" ht="15" customHeight="1" x14ac:dyDescent="0.15">
      <c r="B75" s="77"/>
      <c r="C75" s="89"/>
      <c r="D75" s="25">
        <v>100</v>
      </c>
      <c r="E75" s="26">
        <v>38.299999999999997</v>
      </c>
      <c r="F75" s="27">
        <v>53.5</v>
      </c>
      <c r="G75" s="27">
        <v>8.1999999999999993</v>
      </c>
    </row>
    <row r="76" spans="2:7" ht="15" customHeight="1" x14ac:dyDescent="0.15">
      <c r="B76" s="77"/>
      <c r="C76" s="86" t="s">
        <v>89</v>
      </c>
      <c r="D76" s="14">
        <v>2817</v>
      </c>
      <c r="E76" s="15">
        <v>1099</v>
      </c>
      <c r="F76" s="16">
        <v>1465</v>
      </c>
      <c r="G76" s="16">
        <v>253</v>
      </c>
    </row>
    <row r="77" spans="2:7" ht="15" customHeight="1" x14ac:dyDescent="0.15">
      <c r="B77" s="77"/>
      <c r="C77" s="89"/>
      <c r="D77" s="25">
        <v>100</v>
      </c>
      <c r="E77" s="26">
        <v>39</v>
      </c>
      <c r="F77" s="27">
        <v>52</v>
      </c>
      <c r="G77" s="27">
        <v>9</v>
      </c>
    </row>
    <row r="78" spans="2:7" ht="15" customHeight="1" x14ac:dyDescent="0.15">
      <c r="B78" s="77"/>
      <c r="C78" s="86" t="s">
        <v>90</v>
      </c>
      <c r="D78" s="14">
        <v>1623</v>
      </c>
      <c r="E78" s="15">
        <v>640</v>
      </c>
      <c r="F78" s="16">
        <v>817</v>
      </c>
      <c r="G78" s="16">
        <v>166</v>
      </c>
    </row>
    <row r="79" spans="2:7" ht="15" customHeight="1" x14ac:dyDescent="0.15">
      <c r="B79" s="77"/>
      <c r="C79" s="89"/>
      <c r="D79" s="25">
        <v>100</v>
      </c>
      <c r="E79" s="26">
        <v>39.4</v>
      </c>
      <c r="F79" s="27">
        <v>50.3</v>
      </c>
      <c r="G79" s="27">
        <v>10.199999999999999</v>
      </c>
    </row>
    <row r="80" spans="2:7" ht="15" customHeight="1" x14ac:dyDescent="0.15">
      <c r="B80" s="77"/>
      <c r="C80" s="86" t="s">
        <v>91</v>
      </c>
      <c r="D80" s="14">
        <v>1008</v>
      </c>
      <c r="E80" s="15">
        <v>414</v>
      </c>
      <c r="F80" s="16">
        <v>471</v>
      </c>
      <c r="G80" s="16">
        <v>123</v>
      </c>
    </row>
    <row r="81" spans="2:7" ht="15" customHeight="1" x14ac:dyDescent="0.15">
      <c r="B81" s="77"/>
      <c r="C81" s="89"/>
      <c r="D81" s="25">
        <v>100</v>
      </c>
      <c r="E81" s="26">
        <v>41.1</v>
      </c>
      <c r="F81" s="27">
        <v>46.7</v>
      </c>
      <c r="G81" s="27">
        <v>12.2</v>
      </c>
    </row>
    <row r="82" spans="2:7" ht="15" customHeight="1" x14ac:dyDescent="0.15">
      <c r="B82" s="77"/>
      <c r="C82" s="86" t="s">
        <v>92</v>
      </c>
      <c r="D82" s="14">
        <v>602</v>
      </c>
      <c r="E82" s="15">
        <v>257</v>
      </c>
      <c r="F82" s="16">
        <v>251</v>
      </c>
      <c r="G82" s="16">
        <v>94</v>
      </c>
    </row>
    <row r="83" spans="2:7" ht="15" customHeight="1" x14ac:dyDescent="0.15">
      <c r="B83" s="77"/>
      <c r="C83" s="86"/>
      <c r="D83" s="34">
        <v>100</v>
      </c>
      <c r="E83" s="35">
        <v>42.7</v>
      </c>
      <c r="F83" s="36">
        <v>41.7</v>
      </c>
      <c r="G83" s="36">
        <v>15.6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438</v>
      </c>
      <c r="F84" s="23">
        <v>2799</v>
      </c>
      <c r="G84" s="23">
        <v>190</v>
      </c>
    </row>
    <row r="85" spans="2:7" ht="15" customHeight="1" x14ac:dyDescent="0.15">
      <c r="B85" s="77" t="s">
        <v>911</v>
      </c>
      <c r="C85" s="84"/>
      <c r="D85" s="25">
        <v>100</v>
      </c>
      <c r="E85" s="26">
        <v>12.8</v>
      </c>
      <c r="F85" s="27">
        <v>81.7</v>
      </c>
      <c r="G85" s="27">
        <v>5.5</v>
      </c>
    </row>
    <row r="86" spans="2:7" ht="15" customHeight="1" x14ac:dyDescent="0.15">
      <c r="B86" s="77" t="s">
        <v>912</v>
      </c>
      <c r="C86" s="82" t="s">
        <v>432</v>
      </c>
      <c r="D86" s="14">
        <v>3344</v>
      </c>
      <c r="E86" s="15">
        <v>557</v>
      </c>
      <c r="F86" s="16">
        <v>2491</v>
      </c>
      <c r="G86" s="16">
        <v>296</v>
      </c>
    </row>
    <row r="87" spans="2:7" ht="15" customHeight="1" x14ac:dyDescent="0.15">
      <c r="B87" s="77"/>
      <c r="C87" s="84"/>
      <c r="D87" s="25">
        <v>100</v>
      </c>
      <c r="E87" s="26">
        <v>16.7</v>
      </c>
      <c r="F87" s="27">
        <v>74.5</v>
      </c>
      <c r="G87" s="27">
        <v>8.9</v>
      </c>
    </row>
    <row r="88" spans="2:7" ht="15" customHeight="1" x14ac:dyDescent="0.15">
      <c r="B88" s="77"/>
      <c r="C88" s="83" t="s">
        <v>913</v>
      </c>
      <c r="D88" s="29">
        <v>2063</v>
      </c>
      <c r="E88" s="30">
        <v>704</v>
      </c>
      <c r="F88" s="31">
        <v>1159</v>
      </c>
      <c r="G88" s="31">
        <v>200</v>
      </c>
    </row>
    <row r="89" spans="2:7" ht="15" customHeight="1" x14ac:dyDescent="0.15">
      <c r="B89" s="77"/>
      <c r="C89" s="84"/>
      <c r="D89" s="25">
        <v>100</v>
      </c>
      <c r="E89" s="26">
        <v>34.1</v>
      </c>
      <c r="F89" s="27">
        <v>56.2</v>
      </c>
      <c r="G89" s="27">
        <v>9.6999999999999993</v>
      </c>
    </row>
    <row r="90" spans="2:7" ht="15" customHeight="1" x14ac:dyDescent="0.15">
      <c r="B90" s="77"/>
      <c r="C90" s="82" t="s">
        <v>914</v>
      </c>
      <c r="D90" s="14">
        <v>3201</v>
      </c>
      <c r="E90" s="15">
        <v>1470</v>
      </c>
      <c r="F90" s="16">
        <v>1460</v>
      </c>
      <c r="G90" s="16">
        <v>271</v>
      </c>
    </row>
    <row r="91" spans="2:7" ht="15" customHeight="1" x14ac:dyDescent="0.15">
      <c r="B91" s="77"/>
      <c r="C91" s="84"/>
      <c r="D91" s="25">
        <v>100</v>
      </c>
      <c r="E91" s="26">
        <v>45.9</v>
      </c>
      <c r="F91" s="27">
        <v>45.6</v>
      </c>
      <c r="G91" s="27">
        <v>8.5</v>
      </c>
    </row>
    <row r="92" spans="2:7" ht="15" customHeight="1" x14ac:dyDescent="0.15">
      <c r="B92" s="77"/>
      <c r="C92" s="82" t="s">
        <v>915</v>
      </c>
      <c r="D92" s="14">
        <v>1503</v>
      </c>
      <c r="E92" s="15">
        <v>820</v>
      </c>
      <c r="F92" s="16">
        <v>545</v>
      </c>
      <c r="G92" s="16">
        <v>138</v>
      </c>
    </row>
    <row r="93" spans="2:7" ht="15" customHeight="1" x14ac:dyDescent="0.15">
      <c r="B93" s="77"/>
      <c r="C93" s="84"/>
      <c r="D93" s="25">
        <v>100</v>
      </c>
      <c r="E93" s="26">
        <v>54.6</v>
      </c>
      <c r="F93" s="27">
        <v>36.299999999999997</v>
      </c>
      <c r="G93" s="27">
        <v>9.1999999999999993</v>
      </c>
    </row>
    <row r="94" spans="2:7" ht="15" customHeight="1" x14ac:dyDescent="0.15">
      <c r="B94" s="77"/>
      <c r="C94" s="82" t="s">
        <v>916</v>
      </c>
      <c r="D94" s="14">
        <v>330</v>
      </c>
      <c r="E94" s="15">
        <v>198</v>
      </c>
      <c r="F94" s="16">
        <v>103</v>
      </c>
      <c r="G94" s="16">
        <v>29</v>
      </c>
    </row>
    <row r="95" spans="2:7" ht="15" customHeight="1" x14ac:dyDescent="0.15">
      <c r="B95" s="77"/>
      <c r="C95" s="82"/>
      <c r="D95" s="34">
        <v>100</v>
      </c>
      <c r="E95" s="35">
        <v>60</v>
      </c>
      <c r="F95" s="36">
        <v>31.2</v>
      </c>
      <c r="G95" s="36">
        <v>8.8000000000000007</v>
      </c>
    </row>
    <row r="96" spans="2:7" ht="15" customHeight="1" x14ac:dyDescent="0.15">
      <c r="B96" s="77"/>
      <c r="C96" s="83" t="s">
        <v>917</v>
      </c>
      <c r="D96" s="29">
        <v>359</v>
      </c>
      <c r="E96" s="30">
        <v>189</v>
      </c>
      <c r="F96" s="31">
        <v>132</v>
      </c>
      <c r="G96" s="31">
        <v>38</v>
      </c>
    </row>
    <row r="97" spans="2:7" ht="15" customHeight="1" x14ac:dyDescent="0.15">
      <c r="B97" s="77"/>
      <c r="C97" s="84"/>
      <c r="D97" s="25">
        <v>100</v>
      </c>
      <c r="E97" s="26">
        <v>52.6</v>
      </c>
      <c r="F97" s="27">
        <v>36.799999999999997</v>
      </c>
      <c r="G97" s="27">
        <v>10.6</v>
      </c>
    </row>
    <row r="98" spans="2:7" ht="15" customHeight="1" x14ac:dyDescent="0.15">
      <c r="B98" s="77"/>
      <c r="C98" s="82" t="s">
        <v>918</v>
      </c>
      <c r="D98" s="14">
        <v>47</v>
      </c>
      <c r="E98" s="15">
        <v>25</v>
      </c>
      <c r="F98" s="16">
        <v>14</v>
      </c>
      <c r="G98" s="16">
        <v>8</v>
      </c>
    </row>
    <row r="99" spans="2:7" ht="15" customHeight="1" x14ac:dyDescent="0.15">
      <c r="B99" s="77"/>
      <c r="C99" s="84"/>
      <c r="D99" s="25">
        <v>100</v>
      </c>
      <c r="E99" s="26">
        <v>53.2</v>
      </c>
      <c r="F99" s="27">
        <v>29.8</v>
      </c>
      <c r="G99" s="27">
        <v>17</v>
      </c>
    </row>
    <row r="100" spans="2:7" ht="15" customHeight="1" x14ac:dyDescent="0.15">
      <c r="B100" s="77"/>
      <c r="C100" s="82" t="s">
        <v>96</v>
      </c>
      <c r="D100" s="14">
        <v>52</v>
      </c>
      <c r="E100" s="15">
        <v>21</v>
      </c>
      <c r="F100" s="16">
        <v>31</v>
      </c>
      <c r="G100" s="16">
        <v>0</v>
      </c>
    </row>
    <row r="101" spans="2:7" ht="15" customHeight="1" x14ac:dyDescent="0.15">
      <c r="B101" s="78"/>
      <c r="C101" s="85"/>
      <c r="D101" s="17">
        <v>100</v>
      </c>
      <c r="E101" s="18">
        <v>40.4</v>
      </c>
      <c r="F101" s="19">
        <v>59.6</v>
      </c>
      <c r="G101" s="19">
        <v>0</v>
      </c>
    </row>
  </sheetData>
  <mergeCells count="47">
    <mergeCell ref="C92:C93"/>
    <mergeCell ref="C94:C95"/>
    <mergeCell ref="C96:C97"/>
    <mergeCell ref="C98:C99"/>
    <mergeCell ref="C100:C101"/>
    <mergeCell ref="C90:C91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66:C67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42:C43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18:C19"/>
    <mergeCell ref="B8:C9"/>
    <mergeCell ref="C10:C11"/>
    <mergeCell ref="C12:C13"/>
    <mergeCell ref="C14:C15"/>
    <mergeCell ref="C16:C17"/>
  </mergeCells>
  <phoneticPr fontId="2"/>
  <conditionalFormatting sqref="E9:G9">
    <cfRule type="top10" dxfId="2067" priority="1" rank="1"/>
  </conditionalFormatting>
  <conditionalFormatting sqref="E11:G11">
    <cfRule type="top10" dxfId="2066" priority="2" rank="1"/>
  </conditionalFormatting>
  <conditionalFormatting sqref="E13:G13">
    <cfRule type="top10" dxfId="2065" priority="3" rank="1"/>
  </conditionalFormatting>
  <conditionalFormatting sqref="E15:G15">
    <cfRule type="top10" dxfId="2064" priority="4" rank="1"/>
  </conditionalFormatting>
  <conditionalFormatting sqref="E17:G17">
    <cfRule type="top10" dxfId="2063" priority="5" rank="1"/>
  </conditionalFormatting>
  <conditionalFormatting sqref="E19:G19">
    <cfRule type="top10" dxfId="2062" priority="6" rank="1"/>
  </conditionalFormatting>
  <conditionalFormatting sqref="E21:G21">
    <cfRule type="top10" dxfId="2061" priority="7" rank="1"/>
  </conditionalFormatting>
  <conditionalFormatting sqref="E23:G23">
    <cfRule type="top10" dxfId="2060" priority="8" rank="1"/>
  </conditionalFormatting>
  <conditionalFormatting sqref="E25:G25">
    <cfRule type="top10" dxfId="2059" priority="9" rank="1"/>
  </conditionalFormatting>
  <conditionalFormatting sqref="E27:G27">
    <cfRule type="top10" dxfId="2058" priority="10" rank="1"/>
  </conditionalFormatting>
  <conditionalFormatting sqref="E29:G29">
    <cfRule type="top10" dxfId="2057" priority="11" rank="1"/>
  </conditionalFormatting>
  <conditionalFormatting sqref="E31:G31">
    <cfRule type="top10" dxfId="2056" priority="12" rank="1"/>
  </conditionalFormatting>
  <conditionalFormatting sqref="E33:G33">
    <cfRule type="top10" dxfId="2055" priority="13" rank="1"/>
  </conditionalFormatting>
  <conditionalFormatting sqref="E35:G35">
    <cfRule type="top10" dxfId="2054" priority="14" rank="1"/>
  </conditionalFormatting>
  <conditionalFormatting sqref="E37:G37">
    <cfRule type="top10" dxfId="2053" priority="15" rank="1"/>
  </conditionalFormatting>
  <conditionalFormatting sqref="E39:G39">
    <cfRule type="top10" dxfId="2052" priority="16" rank="1"/>
  </conditionalFormatting>
  <conditionalFormatting sqref="E41:G41">
    <cfRule type="top10" dxfId="2051" priority="17" rank="1"/>
  </conditionalFormatting>
  <conditionalFormatting sqref="E43:G43">
    <cfRule type="top10" dxfId="2050" priority="18" rank="1"/>
  </conditionalFormatting>
  <conditionalFormatting sqref="E45:G45">
    <cfRule type="top10" dxfId="2049" priority="19" rank="1"/>
  </conditionalFormatting>
  <conditionalFormatting sqref="E47:G47">
    <cfRule type="top10" dxfId="2048" priority="20" rank="1"/>
  </conditionalFormatting>
  <conditionalFormatting sqref="E49:G49">
    <cfRule type="top10" dxfId="2047" priority="21" rank="1"/>
  </conditionalFormatting>
  <conditionalFormatting sqref="E51:G51">
    <cfRule type="top10" dxfId="2046" priority="22" rank="1"/>
  </conditionalFormatting>
  <conditionalFormatting sqref="E53:G53">
    <cfRule type="top10" dxfId="2045" priority="23" rank="1"/>
  </conditionalFormatting>
  <conditionalFormatting sqref="E55:G55">
    <cfRule type="top10" dxfId="2044" priority="24" rank="1"/>
  </conditionalFormatting>
  <conditionalFormatting sqref="E57:G57">
    <cfRule type="top10" dxfId="2043" priority="25" rank="1"/>
  </conditionalFormatting>
  <conditionalFormatting sqref="E59:G59">
    <cfRule type="top10" dxfId="2042" priority="26" rank="1"/>
  </conditionalFormatting>
  <conditionalFormatting sqref="E61:G61">
    <cfRule type="top10" dxfId="2041" priority="27" rank="1"/>
  </conditionalFormatting>
  <conditionalFormatting sqref="E63:G63">
    <cfRule type="top10" dxfId="2040" priority="28" rank="1"/>
  </conditionalFormatting>
  <conditionalFormatting sqref="E65:G65">
    <cfRule type="top10" dxfId="2039" priority="29" rank="1"/>
  </conditionalFormatting>
  <conditionalFormatting sqref="E67:G67">
    <cfRule type="top10" dxfId="2038" priority="30" rank="1"/>
  </conditionalFormatting>
  <conditionalFormatting sqref="E69:G69">
    <cfRule type="top10" dxfId="2037" priority="31" rank="1"/>
  </conditionalFormatting>
  <conditionalFormatting sqref="E71:G71">
    <cfRule type="top10" dxfId="2036" priority="32" rank="1"/>
  </conditionalFormatting>
  <conditionalFormatting sqref="E73:G73">
    <cfRule type="top10" dxfId="2035" priority="33" rank="1"/>
  </conditionalFormatting>
  <conditionalFormatting sqref="E75:G75">
    <cfRule type="top10" dxfId="2034" priority="34" rank="1"/>
  </conditionalFormatting>
  <conditionalFormatting sqref="E77:G77">
    <cfRule type="top10" dxfId="2033" priority="35" rank="1"/>
  </conditionalFormatting>
  <conditionalFormatting sqref="E79:G79">
    <cfRule type="top10" dxfId="2032" priority="36" rank="1"/>
  </conditionalFormatting>
  <conditionalFormatting sqref="E81:G81">
    <cfRule type="top10" dxfId="2031" priority="37" rank="1"/>
  </conditionalFormatting>
  <conditionalFormatting sqref="E83:G83">
    <cfRule type="top10" dxfId="2030" priority="38" rank="1"/>
  </conditionalFormatting>
  <conditionalFormatting sqref="E85:G85">
    <cfRule type="top10" dxfId="2029" priority="39" rank="1"/>
  </conditionalFormatting>
  <conditionalFormatting sqref="E87:G87">
    <cfRule type="top10" dxfId="2028" priority="40" rank="1"/>
  </conditionalFormatting>
  <conditionalFormatting sqref="E89:G89">
    <cfRule type="top10" dxfId="2027" priority="41" rank="1"/>
  </conditionalFormatting>
  <conditionalFormatting sqref="E91:G91">
    <cfRule type="top10" dxfId="2026" priority="42" rank="1"/>
  </conditionalFormatting>
  <conditionalFormatting sqref="E93:G93">
    <cfRule type="top10" dxfId="2025" priority="43" rank="1"/>
  </conditionalFormatting>
  <conditionalFormatting sqref="E95:G95">
    <cfRule type="top10" dxfId="2024" priority="44" rank="1"/>
  </conditionalFormatting>
  <conditionalFormatting sqref="E97:G97">
    <cfRule type="top10" dxfId="2023" priority="45" rank="1"/>
  </conditionalFormatting>
  <conditionalFormatting sqref="E99:G99">
    <cfRule type="top10" dxfId="2022" priority="46" rank="1"/>
  </conditionalFormatting>
  <conditionalFormatting sqref="E101:G101">
    <cfRule type="top10" dxfId="2021" priority="47" rank="1"/>
  </conditionalFormatting>
  <pageMargins left="0.7" right="0.7" top="0.75" bottom="0.75" header="0.3" footer="0.3"/>
  <pageSetup paperSize="8" scale="74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G101"/>
  <sheetViews>
    <sheetView showGridLines="0" workbookViewId="0"/>
  </sheetViews>
  <sheetFormatPr defaultColWidth="8.625" defaultRowHeight="15" customHeight="1" x14ac:dyDescent="0.15"/>
  <cols>
    <col min="1" max="1" width="8.625" style="79"/>
    <col min="2" max="2" width="5.625" style="1" customWidth="1"/>
    <col min="3" max="3" width="12.625" style="1" customWidth="1"/>
    <col min="4" max="16384" width="8.625" style="79"/>
  </cols>
  <sheetData>
    <row r="2" spans="2:7" ht="15" customHeight="1" x14ac:dyDescent="0.15">
      <c r="B2" s="1" t="s">
        <v>901</v>
      </c>
    </row>
    <row r="3" spans="2:7" ht="15" customHeight="1" x14ac:dyDescent="0.15">
      <c r="B3" s="1" t="s">
        <v>902</v>
      </c>
      <c r="C3" s="79"/>
    </row>
    <row r="4" spans="2:7" ht="15" customHeight="1" x14ac:dyDescent="0.15">
      <c r="B4" s="1" t="s">
        <v>919</v>
      </c>
      <c r="C4" s="79"/>
    </row>
    <row r="5" spans="2:7" ht="15" customHeight="1" x14ac:dyDescent="0.15">
      <c r="B5" s="3"/>
      <c r="C5" s="5"/>
    </row>
    <row r="6" spans="2:7" ht="2.25" customHeight="1" x14ac:dyDescent="0.15">
      <c r="B6" s="56"/>
      <c r="C6" s="38"/>
      <c r="D6" s="57"/>
      <c r="E6" s="39"/>
      <c r="F6" s="56"/>
      <c r="G6" s="40"/>
    </row>
    <row r="7" spans="2:7" s="80" customFormat="1" ht="117" customHeight="1" thickBot="1" x14ac:dyDescent="0.2">
      <c r="B7" s="11"/>
      <c r="C7" s="12" t="s">
        <v>56</v>
      </c>
      <c r="D7" s="13" t="s">
        <v>904</v>
      </c>
      <c r="E7" s="73" t="s">
        <v>905</v>
      </c>
      <c r="F7" s="74" t="s">
        <v>906</v>
      </c>
      <c r="G7" s="74" t="s">
        <v>907</v>
      </c>
    </row>
    <row r="8" spans="2:7" ht="15" customHeight="1" thickTop="1" x14ac:dyDescent="0.15">
      <c r="B8" s="92" t="s">
        <v>116</v>
      </c>
      <c r="C8" s="86"/>
      <c r="D8" s="14">
        <v>15922</v>
      </c>
      <c r="E8" s="15">
        <v>5304</v>
      </c>
      <c r="F8" s="16">
        <v>9164</v>
      </c>
      <c r="G8" s="16">
        <v>1454</v>
      </c>
    </row>
    <row r="9" spans="2:7" ht="15" customHeight="1" x14ac:dyDescent="0.15">
      <c r="B9" s="93"/>
      <c r="C9" s="91"/>
      <c r="D9" s="17">
        <v>100</v>
      </c>
      <c r="E9" s="18">
        <v>33.299999999999997</v>
      </c>
      <c r="F9" s="19">
        <v>57.6</v>
      </c>
      <c r="G9" s="19">
        <v>9.1</v>
      </c>
    </row>
    <row r="10" spans="2:7" ht="15" customHeight="1" x14ac:dyDescent="0.15">
      <c r="B10" s="20" t="s">
        <v>57</v>
      </c>
      <c r="C10" s="88" t="s">
        <v>58</v>
      </c>
      <c r="D10" s="21">
        <v>4945</v>
      </c>
      <c r="E10" s="22">
        <v>1612</v>
      </c>
      <c r="F10" s="23">
        <v>2841</v>
      </c>
      <c r="G10" s="23">
        <v>492</v>
      </c>
    </row>
    <row r="11" spans="2:7" ht="15" customHeight="1" x14ac:dyDescent="0.15">
      <c r="B11" s="77"/>
      <c r="C11" s="89"/>
      <c r="D11" s="25">
        <v>100</v>
      </c>
      <c r="E11" s="26">
        <v>32.6</v>
      </c>
      <c r="F11" s="27">
        <v>57.5</v>
      </c>
      <c r="G11" s="27">
        <v>9.9</v>
      </c>
    </row>
    <row r="12" spans="2:7" ht="15" customHeight="1" x14ac:dyDescent="0.15">
      <c r="B12" s="77"/>
      <c r="C12" s="86" t="s">
        <v>59</v>
      </c>
      <c r="D12" s="14">
        <v>10842</v>
      </c>
      <c r="E12" s="15">
        <v>3650</v>
      </c>
      <c r="F12" s="16">
        <v>6244</v>
      </c>
      <c r="G12" s="16">
        <v>948</v>
      </c>
    </row>
    <row r="13" spans="2:7" ht="15" customHeight="1" x14ac:dyDescent="0.15">
      <c r="B13" s="78"/>
      <c r="C13" s="91"/>
      <c r="D13" s="17">
        <v>100</v>
      </c>
      <c r="E13" s="18">
        <v>33.700000000000003</v>
      </c>
      <c r="F13" s="19">
        <v>57.6</v>
      </c>
      <c r="G13" s="19">
        <v>8.6999999999999993</v>
      </c>
    </row>
    <row r="14" spans="2:7" ht="15" customHeight="1" x14ac:dyDescent="0.15">
      <c r="B14" s="20" t="s">
        <v>60</v>
      </c>
      <c r="C14" s="87" t="s">
        <v>409</v>
      </c>
      <c r="D14" s="21">
        <v>353</v>
      </c>
      <c r="E14" s="22">
        <v>95</v>
      </c>
      <c r="F14" s="23">
        <v>234</v>
      </c>
      <c r="G14" s="23">
        <v>24</v>
      </c>
    </row>
    <row r="15" spans="2:7" ht="15" customHeight="1" x14ac:dyDescent="0.15">
      <c r="B15" s="77"/>
      <c r="C15" s="84"/>
      <c r="D15" s="25">
        <v>100</v>
      </c>
      <c r="E15" s="26">
        <v>26.9</v>
      </c>
      <c r="F15" s="27">
        <v>66.3</v>
      </c>
      <c r="G15" s="27">
        <v>6.8</v>
      </c>
    </row>
    <row r="16" spans="2:7" ht="15" customHeight="1" x14ac:dyDescent="0.15">
      <c r="B16" s="77"/>
      <c r="C16" s="83" t="s">
        <v>410</v>
      </c>
      <c r="D16" s="29">
        <v>620</v>
      </c>
      <c r="E16" s="30">
        <v>167</v>
      </c>
      <c r="F16" s="31">
        <v>391</v>
      </c>
      <c r="G16" s="31">
        <v>62</v>
      </c>
    </row>
    <row r="17" spans="2:7" ht="15" customHeight="1" x14ac:dyDescent="0.15">
      <c r="B17" s="77"/>
      <c r="C17" s="84"/>
      <c r="D17" s="25">
        <v>100</v>
      </c>
      <c r="E17" s="26">
        <v>26.9</v>
      </c>
      <c r="F17" s="27">
        <v>63.1</v>
      </c>
      <c r="G17" s="27">
        <v>10</v>
      </c>
    </row>
    <row r="18" spans="2:7" ht="15" customHeight="1" x14ac:dyDescent="0.15">
      <c r="B18" s="77"/>
      <c r="C18" s="82" t="s">
        <v>411</v>
      </c>
      <c r="D18" s="14">
        <v>922</v>
      </c>
      <c r="E18" s="15">
        <v>276</v>
      </c>
      <c r="F18" s="16">
        <v>565</v>
      </c>
      <c r="G18" s="16">
        <v>81</v>
      </c>
    </row>
    <row r="19" spans="2:7" ht="15" customHeight="1" x14ac:dyDescent="0.15">
      <c r="B19" s="77"/>
      <c r="C19" s="84"/>
      <c r="D19" s="25">
        <v>100</v>
      </c>
      <c r="E19" s="26">
        <v>29.9</v>
      </c>
      <c r="F19" s="27">
        <v>61.3</v>
      </c>
      <c r="G19" s="27">
        <v>8.8000000000000007</v>
      </c>
    </row>
    <row r="20" spans="2:7" ht="15" customHeight="1" x14ac:dyDescent="0.15">
      <c r="B20" s="77"/>
      <c r="C20" s="82" t="s">
        <v>412</v>
      </c>
      <c r="D20" s="14">
        <v>1616</v>
      </c>
      <c r="E20" s="15">
        <v>528</v>
      </c>
      <c r="F20" s="16">
        <v>946</v>
      </c>
      <c r="G20" s="16">
        <v>142</v>
      </c>
    </row>
    <row r="21" spans="2:7" ht="15" customHeight="1" x14ac:dyDescent="0.15">
      <c r="B21" s="77"/>
      <c r="C21" s="84"/>
      <c r="D21" s="25">
        <v>100</v>
      </c>
      <c r="E21" s="26">
        <v>32.700000000000003</v>
      </c>
      <c r="F21" s="27">
        <v>58.5</v>
      </c>
      <c r="G21" s="27">
        <v>8.8000000000000007</v>
      </c>
    </row>
    <row r="22" spans="2:7" ht="15" customHeight="1" x14ac:dyDescent="0.15">
      <c r="B22" s="77"/>
      <c r="C22" s="82" t="s">
        <v>413</v>
      </c>
      <c r="D22" s="14">
        <v>3140</v>
      </c>
      <c r="E22" s="15">
        <v>1097</v>
      </c>
      <c r="F22" s="16">
        <v>1768</v>
      </c>
      <c r="G22" s="16">
        <v>275</v>
      </c>
    </row>
    <row r="23" spans="2:7" ht="15" customHeight="1" x14ac:dyDescent="0.15">
      <c r="B23" s="77"/>
      <c r="C23" s="84"/>
      <c r="D23" s="25">
        <v>100</v>
      </c>
      <c r="E23" s="26">
        <v>34.9</v>
      </c>
      <c r="F23" s="27">
        <v>56.3</v>
      </c>
      <c r="G23" s="27">
        <v>8.8000000000000007</v>
      </c>
    </row>
    <row r="24" spans="2:7" ht="15" customHeight="1" x14ac:dyDescent="0.15">
      <c r="B24" s="77"/>
      <c r="C24" s="82" t="s">
        <v>414</v>
      </c>
      <c r="D24" s="14">
        <v>4506</v>
      </c>
      <c r="E24" s="15">
        <v>1519</v>
      </c>
      <c r="F24" s="16">
        <v>2554</v>
      </c>
      <c r="G24" s="16">
        <v>433</v>
      </c>
    </row>
    <row r="25" spans="2:7" ht="15" customHeight="1" x14ac:dyDescent="0.15">
      <c r="B25" s="77"/>
      <c r="C25" s="84"/>
      <c r="D25" s="25">
        <v>100</v>
      </c>
      <c r="E25" s="26">
        <v>33.700000000000003</v>
      </c>
      <c r="F25" s="27">
        <v>56.7</v>
      </c>
      <c r="G25" s="27">
        <v>9.6</v>
      </c>
    </row>
    <row r="26" spans="2:7" ht="15" customHeight="1" x14ac:dyDescent="0.15">
      <c r="B26" s="77"/>
      <c r="C26" s="82" t="s">
        <v>415</v>
      </c>
      <c r="D26" s="14">
        <v>4438</v>
      </c>
      <c r="E26" s="15">
        <v>1509</v>
      </c>
      <c r="F26" s="16">
        <v>2509</v>
      </c>
      <c r="G26" s="16">
        <v>420</v>
      </c>
    </row>
    <row r="27" spans="2:7" ht="15" customHeight="1" x14ac:dyDescent="0.15">
      <c r="B27" s="78"/>
      <c r="C27" s="85"/>
      <c r="D27" s="17">
        <v>100</v>
      </c>
      <c r="E27" s="18">
        <v>34</v>
      </c>
      <c r="F27" s="19">
        <v>56.5</v>
      </c>
      <c r="G27" s="19">
        <v>9.5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1750</v>
      </c>
      <c r="F28" s="16">
        <v>3475</v>
      </c>
      <c r="G28" s="16">
        <v>441</v>
      </c>
    </row>
    <row r="29" spans="2:7" ht="15" customHeight="1" x14ac:dyDescent="0.15">
      <c r="B29" s="77"/>
      <c r="C29" s="84"/>
      <c r="D29" s="25">
        <v>100</v>
      </c>
      <c r="E29" s="26">
        <v>30.9</v>
      </c>
      <c r="F29" s="27">
        <v>61.3</v>
      </c>
      <c r="G29" s="27">
        <v>7.8</v>
      </c>
    </row>
    <row r="30" spans="2:7" ht="15" customHeight="1" x14ac:dyDescent="0.15">
      <c r="B30" s="77"/>
      <c r="C30" s="82" t="s">
        <v>63</v>
      </c>
      <c r="D30" s="14">
        <v>3924</v>
      </c>
      <c r="E30" s="15">
        <v>1396</v>
      </c>
      <c r="F30" s="16">
        <v>2210</v>
      </c>
      <c r="G30" s="16">
        <v>318</v>
      </c>
    </row>
    <row r="31" spans="2:7" ht="15" customHeight="1" x14ac:dyDescent="0.15">
      <c r="B31" s="77"/>
      <c r="C31" s="84"/>
      <c r="D31" s="25">
        <v>100</v>
      </c>
      <c r="E31" s="26">
        <v>35.6</v>
      </c>
      <c r="F31" s="27">
        <v>56.3</v>
      </c>
      <c r="G31" s="27">
        <v>8.1</v>
      </c>
    </row>
    <row r="32" spans="2:7" ht="15" customHeight="1" x14ac:dyDescent="0.15">
      <c r="B32" s="77"/>
      <c r="C32" s="83" t="s">
        <v>64</v>
      </c>
      <c r="D32" s="29">
        <v>306</v>
      </c>
      <c r="E32" s="30">
        <v>100</v>
      </c>
      <c r="F32" s="31">
        <v>182</v>
      </c>
      <c r="G32" s="31">
        <v>24</v>
      </c>
    </row>
    <row r="33" spans="2:7" ht="15" customHeight="1" x14ac:dyDescent="0.15">
      <c r="B33" s="77"/>
      <c r="C33" s="84"/>
      <c r="D33" s="25">
        <v>100</v>
      </c>
      <c r="E33" s="26">
        <v>32.700000000000003</v>
      </c>
      <c r="F33" s="27">
        <v>59.5</v>
      </c>
      <c r="G33" s="27">
        <v>7.8</v>
      </c>
    </row>
    <row r="34" spans="2:7" ht="15" customHeight="1" x14ac:dyDescent="0.15">
      <c r="B34" s="77"/>
      <c r="C34" s="82" t="s">
        <v>65</v>
      </c>
      <c r="D34" s="14">
        <v>3042</v>
      </c>
      <c r="E34" s="15">
        <v>1153</v>
      </c>
      <c r="F34" s="16">
        <v>1682</v>
      </c>
      <c r="G34" s="16">
        <v>207</v>
      </c>
    </row>
    <row r="35" spans="2:7" ht="15" customHeight="1" x14ac:dyDescent="0.15">
      <c r="B35" s="77"/>
      <c r="C35" s="84"/>
      <c r="D35" s="25">
        <v>100</v>
      </c>
      <c r="E35" s="26">
        <v>37.9</v>
      </c>
      <c r="F35" s="27">
        <v>55.3</v>
      </c>
      <c r="G35" s="27">
        <v>6.8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781</v>
      </c>
      <c r="F36" s="16">
        <v>1414</v>
      </c>
      <c r="G36" s="16">
        <v>214</v>
      </c>
    </row>
    <row r="37" spans="2:7" ht="15" customHeight="1" x14ac:dyDescent="0.15">
      <c r="B37" s="33"/>
      <c r="C37" s="82"/>
      <c r="D37" s="34">
        <v>100</v>
      </c>
      <c r="E37" s="35">
        <v>32.4</v>
      </c>
      <c r="F37" s="36">
        <v>58.7</v>
      </c>
      <c r="G37" s="36">
        <v>8.9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382</v>
      </c>
      <c r="F38" s="23">
        <v>750</v>
      </c>
      <c r="G38" s="23">
        <v>126</v>
      </c>
    </row>
    <row r="39" spans="2:7" ht="15" customHeight="1" x14ac:dyDescent="0.15">
      <c r="B39" s="77"/>
      <c r="C39" s="89"/>
      <c r="D39" s="25">
        <v>100</v>
      </c>
      <c r="E39" s="26">
        <v>30.4</v>
      </c>
      <c r="F39" s="27">
        <v>59.6</v>
      </c>
      <c r="G39" s="27">
        <v>10</v>
      </c>
    </row>
    <row r="40" spans="2:7" ht="15" customHeight="1" x14ac:dyDescent="0.15">
      <c r="B40" s="77"/>
      <c r="C40" s="90" t="s">
        <v>68</v>
      </c>
      <c r="D40" s="14">
        <v>1359</v>
      </c>
      <c r="E40" s="15">
        <v>395</v>
      </c>
      <c r="F40" s="16">
        <v>837</v>
      </c>
      <c r="G40" s="16">
        <v>127</v>
      </c>
    </row>
    <row r="41" spans="2:7" ht="15" customHeight="1" x14ac:dyDescent="0.15">
      <c r="B41" s="77"/>
      <c r="C41" s="89"/>
      <c r="D41" s="25">
        <v>100</v>
      </c>
      <c r="E41" s="26">
        <v>29.1</v>
      </c>
      <c r="F41" s="27">
        <v>61.6</v>
      </c>
      <c r="G41" s="27">
        <v>9.3000000000000007</v>
      </c>
    </row>
    <row r="42" spans="2:7" ht="15" customHeight="1" x14ac:dyDescent="0.15">
      <c r="B42" s="77"/>
      <c r="C42" s="86" t="s">
        <v>69</v>
      </c>
      <c r="D42" s="14">
        <v>12636</v>
      </c>
      <c r="E42" s="15">
        <v>4388</v>
      </c>
      <c r="F42" s="16">
        <v>7335</v>
      </c>
      <c r="G42" s="16">
        <v>913</v>
      </c>
    </row>
    <row r="43" spans="2:7" ht="15" customHeight="1" x14ac:dyDescent="0.15">
      <c r="B43" s="78"/>
      <c r="C43" s="91"/>
      <c r="D43" s="17">
        <v>100</v>
      </c>
      <c r="E43" s="18">
        <v>34.700000000000003</v>
      </c>
      <c r="F43" s="19">
        <v>58</v>
      </c>
      <c r="G43" s="19">
        <v>7.2</v>
      </c>
    </row>
    <row r="44" spans="2:7" ht="15" customHeight="1" x14ac:dyDescent="0.15">
      <c r="B44" s="20" t="s">
        <v>70</v>
      </c>
      <c r="C44" s="88" t="s">
        <v>920</v>
      </c>
      <c r="D44" s="21">
        <v>567</v>
      </c>
      <c r="E44" s="22">
        <v>214</v>
      </c>
      <c r="F44" s="23">
        <v>314</v>
      </c>
      <c r="G44" s="23">
        <v>39</v>
      </c>
    </row>
    <row r="45" spans="2:7" ht="15" customHeight="1" x14ac:dyDescent="0.15">
      <c r="B45" s="77"/>
      <c r="C45" s="89"/>
      <c r="D45" s="25">
        <v>100</v>
      </c>
      <c r="E45" s="26">
        <v>37.700000000000003</v>
      </c>
      <c r="F45" s="27">
        <v>55.4</v>
      </c>
      <c r="G45" s="27">
        <v>6.9</v>
      </c>
    </row>
    <row r="46" spans="2:7" ht="15" customHeight="1" x14ac:dyDescent="0.15">
      <c r="B46" s="77"/>
      <c r="C46" s="86" t="s">
        <v>921</v>
      </c>
      <c r="D46" s="14">
        <v>8280</v>
      </c>
      <c r="E46" s="15">
        <v>2973</v>
      </c>
      <c r="F46" s="16">
        <v>4769</v>
      </c>
      <c r="G46" s="16">
        <v>538</v>
      </c>
    </row>
    <row r="47" spans="2:7" ht="15" customHeight="1" x14ac:dyDescent="0.15">
      <c r="B47" s="77"/>
      <c r="C47" s="89"/>
      <c r="D47" s="25">
        <v>100</v>
      </c>
      <c r="E47" s="26">
        <v>35.9</v>
      </c>
      <c r="F47" s="27">
        <v>57.6</v>
      </c>
      <c r="G47" s="27">
        <v>6.5</v>
      </c>
    </row>
    <row r="48" spans="2:7" ht="15" customHeight="1" x14ac:dyDescent="0.15">
      <c r="B48" s="77"/>
      <c r="C48" s="86" t="s">
        <v>922</v>
      </c>
      <c r="D48" s="14">
        <v>4863</v>
      </c>
      <c r="E48" s="15">
        <v>1512</v>
      </c>
      <c r="F48" s="16">
        <v>3024</v>
      </c>
      <c r="G48" s="16">
        <v>327</v>
      </c>
    </row>
    <row r="49" spans="2:7" ht="15" customHeight="1" x14ac:dyDescent="0.15">
      <c r="B49" s="77"/>
      <c r="C49" s="89"/>
      <c r="D49" s="25">
        <v>100</v>
      </c>
      <c r="E49" s="26">
        <v>31.1</v>
      </c>
      <c r="F49" s="27">
        <v>62.2</v>
      </c>
      <c r="G49" s="27">
        <v>6.7</v>
      </c>
    </row>
    <row r="50" spans="2:7" ht="15" customHeight="1" x14ac:dyDescent="0.15">
      <c r="B50" s="77"/>
      <c r="C50" s="86" t="s">
        <v>923</v>
      </c>
      <c r="D50" s="14">
        <v>1583</v>
      </c>
      <c r="E50" s="15">
        <v>525</v>
      </c>
      <c r="F50" s="16">
        <v>935</v>
      </c>
      <c r="G50" s="16">
        <v>123</v>
      </c>
    </row>
    <row r="51" spans="2:7" ht="15" customHeight="1" x14ac:dyDescent="0.15">
      <c r="B51" s="78"/>
      <c r="C51" s="91"/>
      <c r="D51" s="17">
        <v>100</v>
      </c>
      <c r="E51" s="18">
        <v>33.200000000000003</v>
      </c>
      <c r="F51" s="19">
        <v>59.1</v>
      </c>
      <c r="G51" s="19">
        <v>7.8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1002</v>
      </c>
      <c r="F52" s="23">
        <v>1711</v>
      </c>
      <c r="G52" s="23">
        <v>268</v>
      </c>
    </row>
    <row r="53" spans="2:7" ht="15" customHeight="1" x14ac:dyDescent="0.15">
      <c r="B53" s="77"/>
      <c r="C53" s="84"/>
      <c r="D53" s="25">
        <v>100</v>
      </c>
      <c r="E53" s="26">
        <v>33.6</v>
      </c>
      <c r="F53" s="27">
        <v>57.4</v>
      </c>
      <c r="G53" s="27">
        <v>9</v>
      </c>
    </row>
    <row r="54" spans="2:7" ht="15" customHeight="1" x14ac:dyDescent="0.15">
      <c r="B54" s="77"/>
      <c r="C54" s="83" t="s">
        <v>77</v>
      </c>
      <c r="D54" s="29">
        <v>1946</v>
      </c>
      <c r="E54" s="30">
        <v>518</v>
      </c>
      <c r="F54" s="31">
        <v>930</v>
      </c>
      <c r="G54" s="31">
        <v>498</v>
      </c>
    </row>
    <row r="55" spans="2:7" ht="15" customHeight="1" x14ac:dyDescent="0.15">
      <c r="B55" s="77"/>
      <c r="C55" s="84"/>
      <c r="D55" s="25">
        <v>100</v>
      </c>
      <c r="E55" s="26">
        <v>26.6</v>
      </c>
      <c r="F55" s="27">
        <v>47.8</v>
      </c>
      <c r="G55" s="27">
        <v>25.6</v>
      </c>
    </row>
    <row r="56" spans="2:7" ht="15" customHeight="1" x14ac:dyDescent="0.15">
      <c r="B56" s="77"/>
      <c r="C56" s="82" t="s">
        <v>78</v>
      </c>
      <c r="D56" s="14">
        <v>854</v>
      </c>
      <c r="E56" s="15">
        <v>346</v>
      </c>
      <c r="F56" s="16">
        <v>430</v>
      </c>
      <c r="G56" s="16">
        <v>78</v>
      </c>
    </row>
    <row r="57" spans="2:7" ht="15" customHeight="1" x14ac:dyDescent="0.15">
      <c r="B57" s="77"/>
      <c r="C57" s="84"/>
      <c r="D57" s="25">
        <v>100</v>
      </c>
      <c r="E57" s="26">
        <v>40.5</v>
      </c>
      <c r="F57" s="27">
        <v>50.4</v>
      </c>
      <c r="G57" s="27">
        <v>9.1</v>
      </c>
    </row>
    <row r="58" spans="2:7" ht="15" customHeight="1" x14ac:dyDescent="0.15">
      <c r="B58" s="77"/>
      <c r="C58" s="82" t="s">
        <v>79</v>
      </c>
      <c r="D58" s="14">
        <v>1311</v>
      </c>
      <c r="E58" s="15">
        <v>468</v>
      </c>
      <c r="F58" s="16">
        <v>764</v>
      </c>
      <c r="G58" s="16">
        <v>79</v>
      </c>
    </row>
    <row r="59" spans="2:7" ht="15" customHeight="1" x14ac:dyDescent="0.15">
      <c r="B59" s="77"/>
      <c r="C59" s="84"/>
      <c r="D59" s="25">
        <v>100</v>
      </c>
      <c r="E59" s="26">
        <v>35.700000000000003</v>
      </c>
      <c r="F59" s="27">
        <v>58.3</v>
      </c>
      <c r="G59" s="27">
        <v>6</v>
      </c>
    </row>
    <row r="60" spans="2:7" ht="15" customHeight="1" x14ac:dyDescent="0.15">
      <c r="B60" s="77"/>
      <c r="C60" s="82" t="s">
        <v>80</v>
      </c>
      <c r="D60" s="14">
        <v>1783</v>
      </c>
      <c r="E60" s="15">
        <v>628</v>
      </c>
      <c r="F60" s="16">
        <v>991</v>
      </c>
      <c r="G60" s="16">
        <v>164</v>
      </c>
    </row>
    <row r="61" spans="2:7" ht="15" customHeight="1" x14ac:dyDescent="0.15">
      <c r="B61" s="77"/>
      <c r="C61" s="84"/>
      <c r="D61" s="25">
        <v>100</v>
      </c>
      <c r="E61" s="26">
        <v>35.200000000000003</v>
      </c>
      <c r="F61" s="27">
        <v>55.6</v>
      </c>
      <c r="G61" s="27">
        <v>9.1999999999999993</v>
      </c>
    </row>
    <row r="62" spans="2:7" ht="15" customHeight="1" x14ac:dyDescent="0.15">
      <c r="B62" s="77"/>
      <c r="C62" s="82" t="s">
        <v>81</v>
      </c>
      <c r="D62" s="14">
        <v>1234</v>
      </c>
      <c r="E62" s="15">
        <v>427</v>
      </c>
      <c r="F62" s="16">
        <v>759</v>
      </c>
      <c r="G62" s="16">
        <v>48</v>
      </c>
    </row>
    <row r="63" spans="2:7" ht="15" customHeight="1" x14ac:dyDescent="0.15">
      <c r="B63" s="77"/>
      <c r="C63" s="84"/>
      <c r="D63" s="25">
        <v>100</v>
      </c>
      <c r="E63" s="26">
        <v>34.6</v>
      </c>
      <c r="F63" s="27">
        <v>61.5</v>
      </c>
      <c r="G63" s="27">
        <v>3.9</v>
      </c>
    </row>
    <row r="64" spans="2:7" ht="15" customHeight="1" x14ac:dyDescent="0.15">
      <c r="B64" s="77"/>
      <c r="C64" s="82" t="s">
        <v>82</v>
      </c>
      <c r="D64" s="14">
        <v>2253</v>
      </c>
      <c r="E64" s="15">
        <v>757</v>
      </c>
      <c r="F64" s="16">
        <v>1361</v>
      </c>
      <c r="G64" s="16">
        <v>135</v>
      </c>
    </row>
    <row r="65" spans="2:7" ht="15" customHeight="1" x14ac:dyDescent="0.15">
      <c r="B65" s="77"/>
      <c r="C65" s="84"/>
      <c r="D65" s="25">
        <v>100</v>
      </c>
      <c r="E65" s="26">
        <v>33.6</v>
      </c>
      <c r="F65" s="27">
        <v>60.4</v>
      </c>
      <c r="G65" s="27">
        <v>6</v>
      </c>
    </row>
    <row r="66" spans="2:7" ht="15" customHeight="1" x14ac:dyDescent="0.15">
      <c r="B66" s="77"/>
      <c r="C66" s="82" t="s">
        <v>83</v>
      </c>
      <c r="D66" s="14">
        <v>1209</v>
      </c>
      <c r="E66" s="15">
        <v>422</v>
      </c>
      <c r="F66" s="16">
        <v>723</v>
      </c>
      <c r="G66" s="16">
        <v>64</v>
      </c>
    </row>
    <row r="67" spans="2:7" ht="15" customHeight="1" x14ac:dyDescent="0.15">
      <c r="B67" s="77"/>
      <c r="C67" s="84"/>
      <c r="D67" s="25">
        <v>100</v>
      </c>
      <c r="E67" s="26">
        <v>34.9</v>
      </c>
      <c r="F67" s="27">
        <v>59.8</v>
      </c>
      <c r="G67" s="27">
        <v>5.3</v>
      </c>
    </row>
    <row r="68" spans="2:7" ht="15" customHeight="1" x14ac:dyDescent="0.15">
      <c r="B68" s="77"/>
      <c r="C68" s="82" t="s">
        <v>84</v>
      </c>
      <c r="D68" s="14">
        <v>2351</v>
      </c>
      <c r="E68" s="15">
        <v>736</v>
      </c>
      <c r="F68" s="16">
        <v>1495</v>
      </c>
      <c r="G68" s="16">
        <v>120</v>
      </c>
    </row>
    <row r="69" spans="2:7" ht="15" customHeight="1" x14ac:dyDescent="0.15">
      <c r="B69" s="78"/>
      <c r="C69" s="85"/>
      <c r="D69" s="17">
        <v>100</v>
      </c>
      <c r="E69" s="18">
        <v>31.3</v>
      </c>
      <c r="F69" s="19">
        <v>63.6</v>
      </c>
      <c r="G69" s="19">
        <v>5.0999999999999996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862</v>
      </c>
      <c r="F70" s="23">
        <v>1701</v>
      </c>
      <c r="G70" s="23">
        <v>187</v>
      </c>
    </row>
    <row r="71" spans="2:7" ht="15" customHeight="1" x14ac:dyDescent="0.15">
      <c r="B71" s="77"/>
      <c r="C71" s="89"/>
      <c r="D71" s="25">
        <v>100</v>
      </c>
      <c r="E71" s="26">
        <v>31.3</v>
      </c>
      <c r="F71" s="27">
        <v>61.9</v>
      </c>
      <c r="G71" s="27">
        <v>6.8</v>
      </c>
    </row>
    <row r="72" spans="2:7" ht="15" customHeight="1" x14ac:dyDescent="0.15">
      <c r="B72" s="77"/>
      <c r="C72" s="86" t="s">
        <v>87</v>
      </c>
      <c r="D72" s="14">
        <v>3000</v>
      </c>
      <c r="E72" s="15">
        <v>831</v>
      </c>
      <c r="F72" s="16">
        <v>1949</v>
      </c>
      <c r="G72" s="16">
        <v>220</v>
      </c>
    </row>
    <row r="73" spans="2:7" ht="15" customHeight="1" x14ac:dyDescent="0.15">
      <c r="B73" s="77"/>
      <c r="C73" s="89"/>
      <c r="D73" s="25">
        <v>100</v>
      </c>
      <c r="E73" s="26">
        <v>27.7</v>
      </c>
      <c r="F73" s="27">
        <v>65</v>
      </c>
      <c r="G73" s="27">
        <v>7.3</v>
      </c>
    </row>
    <row r="74" spans="2:7" ht="15" customHeight="1" x14ac:dyDescent="0.15">
      <c r="B74" s="77"/>
      <c r="C74" s="86" t="s">
        <v>88</v>
      </c>
      <c r="D74" s="14">
        <v>3841</v>
      </c>
      <c r="E74" s="15">
        <v>1403</v>
      </c>
      <c r="F74" s="16">
        <v>2107</v>
      </c>
      <c r="G74" s="16">
        <v>331</v>
      </c>
    </row>
    <row r="75" spans="2:7" ht="15" customHeight="1" x14ac:dyDescent="0.15">
      <c r="B75" s="77"/>
      <c r="C75" s="89"/>
      <c r="D75" s="25">
        <v>100</v>
      </c>
      <c r="E75" s="26">
        <v>36.5</v>
      </c>
      <c r="F75" s="27">
        <v>54.9</v>
      </c>
      <c r="G75" s="27">
        <v>8.6</v>
      </c>
    </row>
    <row r="76" spans="2:7" ht="15" customHeight="1" x14ac:dyDescent="0.15">
      <c r="B76" s="77"/>
      <c r="C76" s="86" t="s">
        <v>89</v>
      </c>
      <c r="D76" s="14">
        <v>2817</v>
      </c>
      <c r="E76" s="15">
        <v>970</v>
      </c>
      <c r="F76" s="16">
        <v>1568</v>
      </c>
      <c r="G76" s="16">
        <v>279</v>
      </c>
    </row>
    <row r="77" spans="2:7" ht="15" customHeight="1" x14ac:dyDescent="0.15">
      <c r="B77" s="77"/>
      <c r="C77" s="89"/>
      <c r="D77" s="25">
        <v>100</v>
      </c>
      <c r="E77" s="26">
        <v>34.4</v>
      </c>
      <c r="F77" s="27">
        <v>55.7</v>
      </c>
      <c r="G77" s="27">
        <v>9.9</v>
      </c>
    </row>
    <row r="78" spans="2:7" ht="15" customHeight="1" x14ac:dyDescent="0.15">
      <c r="B78" s="77"/>
      <c r="C78" s="86" t="s">
        <v>90</v>
      </c>
      <c r="D78" s="14">
        <v>1623</v>
      </c>
      <c r="E78" s="15">
        <v>555</v>
      </c>
      <c r="F78" s="16">
        <v>887</v>
      </c>
      <c r="G78" s="16">
        <v>181</v>
      </c>
    </row>
    <row r="79" spans="2:7" ht="15" customHeight="1" x14ac:dyDescent="0.15">
      <c r="B79" s="77"/>
      <c r="C79" s="89"/>
      <c r="D79" s="25">
        <v>100</v>
      </c>
      <c r="E79" s="26">
        <v>34.200000000000003</v>
      </c>
      <c r="F79" s="27">
        <v>54.7</v>
      </c>
      <c r="G79" s="27">
        <v>11.2</v>
      </c>
    </row>
    <row r="80" spans="2:7" ht="15" customHeight="1" x14ac:dyDescent="0.15">
      <c r="B80" s="77"/>
      <c r="C80" s="86" t="s">
        <v>91</v>
      </c>
      <c r="D80" s="14">
        <v>1008</v>
      </c>
      <c r="E80" s="15">
        <v>353</v>
      </c>
      <c r="F80" s="16">
        <v>520</v>
      </c>
      <c r="G80" s="16">
        <v>135</v>
      </c>
    </row>
    <row r="81" spans="2:7" ht="15" customHeight="1" x14ac:dyDescent="0.15">
      <c r="B81" s="77"/>
      <c r="C81" s="89"/>
      <c r="D81" s="25">
        <v>100</v>
      </c>
      <c r="E81" s="26">
        <v>35</v>
      </c>
      <c r="F81" s="27">
        <v>51.6</v>
      </c>
      <c r="G81" s="27">
        <v>13.4</v>
      </c>
    </row>
    <row r="82" spans="2:7" ht="15" customHeight="1" x14ac:dyDescent="0.15">
      <c r="B82" s="77"/>
      <c r="C82" s="86" t="s">
        <v>92</v>
      </c>
      <c r="D82" s="14">
        <v>602</v>
      </c>
      <c r="E82" s="15">
        <v>225</v>
      </c>
      <c r="F82" s="16">
        <v>279</v>
      </c>
      <c r="G82" s="16">
        <v>98</v>
      </c>
    </row>
    <row r="83" spans="2:7" ht="15" customHeight="1" x14ac:dyDescent="0.15">
      <c r="B83" s="77"/>
      <c r="C83" s="86"/>
      <c r="D83" s="34">
        <v>100</v>
      </c>
      <c r="E83" s="35">
        <v>37.4</v>
      </c>
      <c r="F83" s="36">
        <v>46.3</v>
      </c>
      <c r="G83" s="36">
        <v>16.3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1007</v>
      </c>
      <c r="F84" s="23">
        <v>2206</v>
      </c>
      <c r="G84" s="23">
        <v>214</v>
      </c>
    </row>
    <row r="85" spans="2:7" ht="15" customHeight="1" x14ac:dyDescent="0.15">
      <c r="B85" s="77" t="s">
        <v>924</v>
      </c>
      <c r="C85" s="84"/>
      <c r="D85" s="25">
        <v>100</v>
      </c>
      <c r="E85" s="26">
        <v>29.4</v>
      </c>
      <c r="F85" s="27">
        <v>64.400000000000006</v>
      </c>
      <c r="G85" s="27">
        <v>6.2</v>
      </c>
    </row>
    <row r="86" spans="2:7" ht="15" customHeight="1" x14ac:dyDescent="0.15">
      <c r="B86" s="77" t="s">
        <v>925</v>
      </c>
      <c r="C86" s="82" t="s">
        <v>926</v>
      </c>
      <c r="D86" s="14">
        <v>3344</v>
      </c>
      <c r="E86" s="15">
        <v>999</v>
      </c>
      <c r="F86" s="16">
        <v>2037</v>
      </c>
      <c r="G86" s="16">
        <v>308</v>
      </c>
    </row>
    <row r="87" spans="2:7" ht="15" customHeight="1" x14ac:dyDescent="0.15">
      <c r="B87" s="77"/>
      <c r="C87" s="84"/>
      <c r="D87" s="25">
        <v>100</v>
      </c>
      <c r="E87" s="26">
        <v>29.9</v>
      </c>
      <c r="F87" s="27">
        <v>60.9</v>
      </c>
      <c r="G87" s="27">
        <v>9.1999999999999993</v>
      </c>
    </row>
    <row r="88" spans="2:7" ht="15" customHeight="1" x14ac:dyDescent="0.15">
      <c r="B88" s="77"/>
      <c r="C88" s="83" t="s">
        <v>927</v>
      </c>
      <c r="D88" s="29">
        <v>2063</v>
      </c>
      <c r="E88" s="30">
        <v>700</v>
      </c>
      <c r="F88" s="31">
        <v>1152</v>
      </c>
      <c r="G88" s="31">
        <v>211</v>
      </c>
    </row>
    <row r="89" spans="2:7" ht="15" customHeight="1" x14ac:dyDescent="0.15">
      <c r="B89" s="77"/>
      <c r="C89" s="84"/>
      <c r="D89" s="25">
        <v>100</v>
      </c>
      <c r="E89" s="26">
        <v>33.9</v>
      </c>
      <c r="F89" s="27">
        <v>55.8</v>
      </c>
      <c r="G89" s="27">
        <v>10.199999999999999</v>
      </c>
    </row>
    <row r="90" spans="2:7" ht="15" customHeight="1" x14ac:dyDescent="0.15">
      <c r="B90" s="77"/>
      <c r="C90" s="82" t="s">
        <v>928</v>
      </c>
      <c r="D90" s="14">
        <v>3201</v>
      </c>
      <c r="E90" s="15">
        <v>1159</v>
      </c>
      <c r="F90" s="16">
        <v>1757</v>
      </c>
      <c r="G90" s="16">
        <v>285</v>
      </c>
    </row>
    <row r="91" spans="2:7" ht="15" customHeight="1" x14ac:dyDescent="0.15">
      <c r="B91" s="77"/>
      <c r="C91" s="84"/>
      <c r="D91" s="25">
        <v>100</v>
      </c>
      <c r="E91" s="26">
        <v>36.200000000000003</v>
      </c>
      <c r="F91" s="27">
        <v>54.9</v>
      </c>
      <c r="G91" s="27">
        <v>8.9</v>
      </c>
    </row>
    <row r="92" spans="2:7" ht="15" customHeight="1" x14ac:dyDescent="0.15">
      <c r="B92" s="77"/>
      <c r="C92" s="82" t="s">
        <v>929</v>
      </c>
      <c r="D92" s="14">
        <v>1503</v>
      </c>
      <c r="E92" s="15">
        <v>605</v>
      </c>
      <c r="F92" s="16">
        <v>747</v>
      </c>
      <c r="G92" s="16">
        <v>151</v>
      </c>
    </row>
    <row r="93" spans="2:7" ht="15" customHeight="1" x14ac:dyDescent="0.15">
      <c r="B93" s="77"/>
      <c r="C93" s="84"/>
      <c r="D93" s="25">
        <v>100</v>
      </c>
      <c r="E93" s="26">
        <v>40.299999999999997</v>
      </c>
      <c r="F93" s="27">
        <v>49.7</v>
      </c>
      <c r="G93" s="27">
        <v>10</v>
      </c>
    </row>
    <row r="94" spans="2:7" ht="15" customHeight="1" x14ac:dyDescent="0.15">
      <c r="B94" s="77"/>
      <c r="C94" s="82" t="s">
        <v>930</v>
      </c>
      <c r="D94" s="14">
        <v>330</v>
      </c>
      <c r="E94" s="15">
        <v>137</v>
      </c>
      <c r="F94" s="16">
        <v>159</v>
      </c>
      <c r="G94" s="16">
        <v>34</v>
      </c>
    </row>
    <row r="95" spans="2:7" ht="15" customHeight="1" x14ac:dyDescent="0.15">
      <c r="B95" s="77"/>
      <c r="C95" s="82"/>
      <c r="D95" s="34">
        <v>100</v>
      </c>
      <c r="E95" s="35">
        <v>41.5</v>
      </c>
      <c r="F95" s="36">
        <v>48.2</v>
      </c>
      <c r="G95" s="36">
        <v>10.3</v>
      </c>
    </row>
    <row r="96" spans="2:7" ht="15" customHeight="1" x14ac:dyDescent="0.15">
      <c r="B96" s="77"/>
      <c r="C96" s="83" t="s">
        <v>931</v>
      </c>
      <c r="D96" s="29">
        <v>359</v>
      </c>
      <c r="E96" s="30">
        <v>157</v>
      </c>
      <c r="F96" s="31">
        <v>160</v>
      </c>
      <c r="G96" s="31">
        <v>42</v>
      </c>
    </row>
    <row r="97" spans="2:7" ht="15" customHeight="1" x14ac:dyDescent="0.15">
      <c r="B97" s="77"/>
      <c r="C97" s="84"/>
      <c r="D97" s="25">
        <v>100</v>
      </c>
      <c r="E97" s="26">
        <v>43.7</v>
      </c>
      <c r="F97" s="27">
        <v>44.6</v>
      </c>
      <c r="G97" s="27">
        <v>11.7</v>
      </c>
    </row>
    <row r="98" spans="2:7" ht="15" customHeight="1" x14ac:dyDescent="0.15">
      <c r="B98" s="77"/>
      <c r="C98" s="82" t="s">
        <v>918</v>
      </c>
      <c r="D98" s="14">
        <v>47</v>
      </c>
      <c r="E98" s="15">
        <v>27</v>
      </c>
      <c r="F98" s="16">
        <v>13</v>
      </c>
      <c r="G98" s="16">
        <v>7</v>
      </c>
    </row>
    <row r="99" spans="2:7" ht="15" customHeight="1" x14ac:dyDescent="0.15">
      <c r="B99" s="77"/>
      <c r="C99" s="84"/>
      <c r="D99" s="25">
        <v>100</v>
      </c>
      <c r="E99" s="26">
        <v>57.4</v>
      </c>
      <c r="F99" s="27">
        <v>27.7</v>
      </c>
      <c r="G99" s="27">
        <v>14.9</v>
      </c>
    </row>
    <row r="100" spans="2:7" ht="15" customHeight="1" x14ac:dyDescent="0.15">
      <c r="B100" s="77"/>
      <c r="C100" s="82" t="s">
        <v>96</v>
      </c>
      <c r="D100" s="14">
        <v>52</v>
      </c>
      <c r="E100" s="15">
        <v>15</v>
      </c>
      <c r="F100" s="16">
        <v>37</v>
      </c>
      <c r="G100" s="16">
        <v>0</v>
      </c>
    </row>
    <row r="101" spans="2:7" ht="15" customHeight="1" x14ac:dyDescent="0.15">
      <c r="B101" s="78"/>
      <c r="C101" s="85"/>
      <c r="D101" s="17">
        <v>100</v>
      </c>
      <c r="E101" s="18">
        <v>28.8</v>
      </c>
      <c r="F101" s="19">
        <v>71.2</v>
      </c>
      <c r="G101" s="19">
        <v>0</v>
      </c>
    </row>
  </sheetData>
  <mergeCells count="47">
    <mergeCell ref="C92:C93"/>
    <mergeCell ref="C94:C95"/>
    <mergeCell ref="C96:C97"/>
    <mergeCell ref="C98:C99"/>
    <mergeCell ref="C100:C101"/>
    <mergeCell ref="C90:C91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66:C67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42:C43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18:C19"/>
    <mergeCell ref="B8:C9"/>
    <mergeCell ref="C10:C11"/>
    <mergeCell ref="C12:C13"/>
    <mergeCell ref="C14:C15"/>
    <mergeCell ref="C16:C17"/>
  </mergeCells>
  <phoneticPr fontId="2"/>
  <conditionalFormatting sqref="E9:G9">
    <cfRule type="top10" dxfId="2020" priority="1" rank="1"/>
  </conditionalFormatting>
  <conditionalFormatting sqref="E11:G11">
    <cfRule type="top10" dxfId="2019" priority="2" rank="1"/>
  </conditionalFormatting>
  <conditionalFormatting sqref="E13:G13">
    <cfRule type="top10" dxfId="2018" priority="3" rank="1"/>
  </conditionalFormatting>
  <conditionalFormatting sqref="E15:G15">
    <cfRule type="top10" dxfId="2017" priority="4" rank="1"/>
  </conditionalFormatting>
  <conditionalFormatting sqref="E17:G17">
    <cfRule type="top10" dxfId="2016" priority="5" rank="1"/>
  </conditionalFormatting>
  <conditionalFormatting sqref="E19:G19">
    <cfRule type="top10" dxfId="2015" priority="6" rank="1"/>
  </conditionalFormatting>
  <conditionalFormatting sqref="E21:G21">
    <cfRule type="top10" dxfId="2014" priority="7" rank="1"/>
  </conditionalFormatting>
  <conditionalFormatting sqref="E23:G23">
    <cfRule type="top10" dxfId="2013" priority="8" rank="1"/>
  </conditionalFormatting>
  <conditionalFormatting sqref="E25:G25">
    <cfRule type="top10" dxfId="2012" priority="9" rank="1"/>
  </conditionalFormatting>
  <conditionalFormatting sqref="E27:G27">
    <cfRule type="top10" dxfId="2011" priority="10" rank="1"/>
  </conditionalFormatting>
  <conditionalFormatting sqref="E29:G29">
    <cfRule type="top10" dxfId="2010" priority="11" rank="1"/>
  </conditionalFormatting>
  <conditionalFormatting sqref="E31:G31">
    <cfRule type="top10" dxfId="2009" priority="12" rank="1"/>
  </conditionalFormatting>
  <conditionalFormatting sqref="E33:G33">
    <cfRule type="top10" dxfId="2008" priority="13" rank="1"/>
  </conditionalFormatting>
  <conditionalFormatting sqref="E35:G35">
    <cfRule type="top10" dxfId="2007" priority="14" rank="1"/>
  </conditionalFormatting>
  <conditionalFormatting sqref="E37:G37">
    <cfRule type="top10" dxfId="2006" priority="15" rank="1"/>
  </conditionalFormatting>
  <conditionalFormatting sqref="E39:G39">
    <cfRule type="top10" dxfId="2005" priority="16" rank="1"/>
  </conditionalFormatting>
  <conditionalFormatting sqref="E41:G41">
    <cfRule type="top10" dxfId="2004" priority="17" rank="1"/>
  </conditionalFormatting>
  <conditionalFormatting sqref="E43:G43">
    <cfRule type="top10" dxfId="2003" priority="18" rank="1"/>
  </conditionalFormatting>
  <conditionalFormatting sqref="E45:G45">
    <cfRule type="top10" dxfId="2002" priority="19" rank="1"/>
  </conditionalFormatting>
  <conditionalFormatting sqref="E47:G47">
    <cfRule type="top10" dxfId="2001" priority="20" rank="1"/>
  </conditionalFormatting>
  <conditionalFormatting sqref="E49:G49">
    <cfRule type="top10" dxfId="2000" priority="21" rank="1"/>
  </conditionalFormatting>
  <conditionalFormatting sqref="E51:G51">
    <cfRule type="top10" dxfId="1999" priority="22" rank="1"/>
  </conditionalFormatting>
  <conditionalFormatting sqref="E53:G53">
    <cfRule type="top10" dxfId="1998" priority="23" rank="1"/>
  </conditionalFormatting>
  <conditionalFormatting sqref="E55:G55">
    <cfRule type="top10" dxfId="1997" priority="24" rank="1"/>
  </conditionalFormatting>
  <conditionalFormatting sqref="E57:G57">
    <cfRule type="top10" dxfId="1996" priority="25" rank="1"/>
  </conditionalFormatting>
  <conditionalFormatting sqref="E59:G59">
    <cfRule type="top10" dxfId="1995" priority="26" rank="1"/>
  </conditionalFormatting>
  <conditionalFormatting sqref="E61:G61">
    <cfRule type="top10" dxfId="1994" priority="27" rank="1"/>
  </conditionalFormatting>
  <conditionalFormatting sqref="E63:G63">
    <cfRule type="top10" dxfId="1993" priority="28" rank="1"/>
  </conditionalFormatting>
  <conditionalFormatting sqref="E65:G65">
    <cfRule type="top10" dxfId="1992" priority="29" rank="1"/>
  </conditionalFormatting>
  <conditionalFormatting sqref="E67:G67">
    <cfRule type="top10" dxfId="1991" priority="30" rank="1"/>
  </conditionalFormatting>
  <conditionalFormatting sqref="E69:G69">
    <cfRule type="top10" dxfId="1990" priority="31" rank="1"/>
  </conditionalFormatting>
  <conditionalFormatting sqref="E71:G71">
    <cfRule type="top10" dxfId="1989" priority="32" rank="1"/>
  </conditionalFormatting>
  <conditionalFormatting sqref="E73:G73">
    <cfRule type="top10" dxfId="1988" priority="33" rank="1"/>
  </conditionalFormatting>
  <conditionalFormatting sqref="E75:G75">
    <cfRule type="top10" dxfId="1987" priority="34" rank="1"/>
  </conditionalFormatting>
  <conditionalFormatting sqref="E77:G77">
    <cfRule type="top10" dxfId="1986" priority="35" rank="1"/>
  </conditionalFormatting>
  <conditionalFormatting sqref="E79:G79">
    <cfRule type="top10" dxfId="1985" priority="36" rank="1"/>
  </conditionalFormatting>
  <conditionalFormatting sqref="E81:G81">
    <cfRule type="top10" dxfId="1984" priority="37" rank="1"/>
  </conditionalFormatting>
  <conditionalFormatting sqref="E83:G83">
    <cfRule type="top10" dxfId="1983" priority="38" rank="1"/>
  </conditionalFormatting>
  <conditionalFormatting sqref="E85:G85">
    <cfRule type="top10" dxfId="1982" priority="39" rank="1"/>
  </conditionalFormatting>
  <conditionalFormatting sqref="E87:G87">
    <cfRule type="top10" dxfId="1981" priority="40" rank="1"/>
  </conditionalFormatting>
  <conditionalFormatting sqref="E89:G89">
    <cfRule type="top10" dxfId="1980" priority="41" rank="1"/>
  </conditionalFormatting>
  <conditionalFormatting sqref="E91:G91">
    <cfRule type="top10" dxfId="1979" priority="42" rank="1"/>
  </conditionalFormatting>
  <conditionalFormatting sqref="E93:G93">
    <cfRule type="top10" dxfId="1978" priority="43" rank="1"/>
  </conditionalFormatting>
  <conditionalFormatting sqref="E95:G95">
    <cfRule type="top10" dxfId="1977" priority="44" rank="1"/>
  </conditionalFormatting>
  <conditionalFormatting sqref="E97:G97">
    <cfRule type="top10" dxfId="1976" priority="45" rank="1"/>
  </conditionalFormatting>
  <conditionalFormatting sqref="E99:G99">
    <cfRule type="top10" dxfId="1975" priority="46" rank="1"/>
  </conditionalFormatting>
  <conditionalFormatting sqref="E101:G101">
    <cfRule type="top10" dxfId="1974" priority="47" rank="1"/>
  </conditionalFormatting>
  <pageMargins left="0.7" right="0.7" top="0.75" bottom="0.75" header="0.3" footer="0.3"/>
  <pageSetup paperSize="8" scale="74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305</v>
      </c>
      <c r="F7" s="69" t="s">
        <v>306</v>
      </c>
      <c r="G7" s="69" t="s">
        <v>307</v>
      </c>
      <c r="H7" s="68" t="s">
        <v>308</v>
      </c>
      <c r="I7" s="69" t="s">
        <v>309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3080</v>
      </c>
      <c r="F8" s="16">
        <v>1081</v>
      </c>
      <c r="G8" s="16">
        <v>1788</v>
      </c>
      <c r="H8" s="16">
        <v>1078</v>
      </c>
      <c r="I8" s="16">
        <v>7448</v>
      </c>
      <c r="J8" s="16">
        <v>1447</v>
      </c>
    </row>
    <row r="9" spans="2:24" ht="15" customHeight="1" x14ac:dyDescent="0.15">
      <c r="B9" s="93"/>
      <c r="C9" s="91"/>
      <c r="D9" s="17">
        <v>100</v>
      </c>
      <c r="E9" s="18">
        <v>19.3</v>
      </c>
      <c r="F9" s="19">
        <v>6.8</v>
      </c>
      <c r="G9" s="19">
        <v>11.2</v>
      </c>
      <c r="H9" s="19">
        <v>6.8</v>
      </c>
      <c r="I9" s="19">
        <v>46.8</v>
      </c>
      <c r="J9" s="19">
        <v>9.1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929</v>
      </c>
      <c r="F10" s="23">
        <v>303</v>
      </c>
      <c r="G10" s="23">
        <v>427</v>
      </c>
      <c r="H10" s="23">
        <v>272</v>
      </c>
      <c r="I10" s="23">
        <v>2576</v>
      </c>
      <c r="J10" s="23">
        <v>438</v>
      </c>
    </row>
    <row r="11" spans="2:24" ht="15" customHeight="1" x14ac:dyDescent="0.15">
      <c r="B11" s="24"/>
      <c r="C11" s="89"/>
      <c r="D11" s="25">
        <v>100</v>
      </c>
      <c r="E11" s="26">
        <v>18.8</v>
      </c>
      <c r="F11" s="27">
        <v>6.1</v>
      </c>
      <c r="G11" s="27">
        <v>8.6</v>
      </c>
      <c r="H11" s="27">
        <v>5.5</v>
      </c>
      <c r="I11" s="27">
        <v>52.1</v>
      </c>
      <c r="J11" s="27">
        <v>8.9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2128</v>
      </c>
      <c r="F12" s="16">
        <v>770</v>
      </c>
      <c r="G12" s="16">
        <v>1351</v>
      </c>
      <c r="H12" s="16">
        <v>800</v>
      </c>
      <c r="I12" s="16">
        <v>4802</v>
      </c>
      <c r="J12" s="16">
        <v>991</v>
      </c>
    </row>
    <row r="13" spans="2:24" ht="15" customHeight="1" x14ac:dyDescent="0.15">
      <c r="B13" s="28"/>
      <c r="C13" s="91"/>
      <c r="D13" s="17">
        <v>100</v>
      </c>
      <c r="E13" s="18">
        <v>19.600000000000001</v>
      </c>
      <c r="F13" s="19">
        <v>7.1</v>
      </c>
      <c r="G13" s="19">
        <v>12.5</v>
      </c>
      <c r="H13" s="19">
        <v>7.4</v>
      </c>
      <c r="I13" s="19">
        <v>44.3</v>
      </c>
      <c r="J13" s="19">
        <v>9.1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53</v>
      </c>
      <c r="F14" s="23">
        <v>23</v>
      </c>
      <c r="G14" s="23">
        <v>19</v>
      </c>
      <c r="H14" s="23">
        <v>19</v>
      </c>
      <c r="I14" s="23">
        <v>203</v>
      </c>
      <c r="J14" s="23">
        <v>36</v>
      </c>
    </row>
    <row r="15" spans="2:24" ht="15" customHeight="1" x14ac:dyDescent="0.15">
      <c r="B15" s="24"/>
      <c r="C15" s="84"/>
      <c r="D15" s="25">
        <v>100</v>
      </c>
      <c r="E15" s="26">
        <v>15</v>
      </c>
      <c r="F15" s="27">
        <v>6.5</v>
      </c>
      <c r="G15" s="27">
        <v>5.4</v>
      </c>
      <c r="H15" s="27">
        <v>5.4</v>
      </c>
      <c r="I15" s="27">
        <v>57.5</v>
      </c>
      <c r="J15" s="27">
        <v>10.199999999999999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164</v>
      </c>
      <c r="F16" s="31">
        <v>39</v>
      </c>
      <c r="G16" s="31">
        <v>42</v>
      </c>
      <c r="H16" s="31">
        <v>28</v>
      </c>
      <c r="I16" s="31">
        <v>294</v>
      </c>
      <c r="J16" s="31">
        <v>53</v>
      </c>
    </row>
    <row r="17" spans="2:10" ht="15" customHeight="1" x14ac:dyDescent="0.15">
      <c r="B17" s="24"/>
      <c r="C17" s="84"/>
      <c r="D17" s="25">
        <v>100</v>
      </c>
      <c r="E17" s="26">
        <v>26.5</v>
      </c>
      <c r="F17" s="27">
        <v>6.3</v>
      </c>
      <c r="G17" s="27">
        <v>6.8</v>
      </c>
      <c r="H17" s="27">
        <v>4.5</v>
      </c>
      <c r="I17" s="27">
        <v>47.4</v>
      </c>
      <c r="J17" s="27">
        <v>8.5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241</v>
      </c>
      <c r="F18" s="16">
        <v>44</v>
      </c>
      <c r="G18" s="16">
        <v>77</v>
      </c>
      <c r="H18" s="16">
        <v>43</v>
      </c>
      <c r="I18" s="16">
        <v>432</v>
      </c>
      <c r="J18" s="16">
        <v>85</v>
      </c>
    </row>
    <row r="19" spans="2:10" ht="15" customHeight="1" x14ac:dyDescent="0.15">
      <c r="B19" s="24"/>
      <c r="C19" s="84"/>
      <c r="D19" s="25">
        <v>100</v>
      </c>
      <c r="E19" s="26">
        <v>26.1</v>
      </c>
      <c r="F19" s="27">
        <v>4.8</v>
      </c>
      <c r="G19" s="27">
        <v>8.4</v>
      </c>
      <c r="H19" s="27">
        <v>4.7</v>
      </c>
      <c r="I19" s="27">
        <v>46.9</v>
      </c>
      <c r="J19" s="27">
        <v>9.1999999999999993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361</v>
      </c>
      <c r="F20" s="16">
        <v>113</v>
      </c>
      <c r="G20" s="16">
        <v>164</v>
      </c>
      <c r="H20" s="16">
        <v>78</v>
      </c>
      <c r="I20" s="16">
        <v>755</v>
      </c>
      <c r="J20" s="16">
        <v>145</v>
      </c>
    </row>
    <row r="21" spans="2:10" ht="15" customHeight="1" x14ac:dyDescent="0.15">
      <c r="B21" s="24"/>
      <c r="C21" s="84"/>
      <c r="D21" s="25">
        <v>100</v>
      </c>
      <c r="E21" s="26">
        <v>22.3</v>
      </c>
      <c r="F21" s="27">
        <v>7</v>
      </c>
      <c r="G21" s="27">
        <v>10.1</v>
      </c>
      <c r="H21" s="27">
        <v>4.8</v>
      </c>
      <c r="I21" s="27">
        <v>46.7</v>
      </c>
      <c r="J21" s="27">
        <v>9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686</v>
      </c>
      <c r="F22" s="16">
        <v>203</v>
      </c>
      <c r="G22" s="16">
        <v>407</v>
      </c>
      <c r="H22" s="16">
        <v>220</v>
      </c>
      <c r="I22" s="16">
        <v>1315</v>
      </c>
      <c r="J22" s="16">
        <v>309</v>
      </c>
    </row>
    <row r="23" spans="2:10" ht="15" customHeight="1" x14ac:dyDescent="0.15">
      <c r="B23" s="24"/>
      <c r="C23" s="84"/>
      <c r="D23" s="25">
        <v>100</v>
      </c>
      <c r="E23" s="26">
        <v>21.8</v>
      </c>
      <c r="F23" s="27">
        <v>6.5</v>
      </c>
      <c r="G23" s="27">
        <v>13</v>
      </c>
      <c r="H23" s="27">
        <v>7</v>
      </c>
      <c r="I23" s="27">
        <v>41.9</v>
      </c>
      <c r="J23" s="27">
        <v>9.8000000000000007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886</v>
      </c>
      <c r="F24" s="16">
        <v>344</v>
      </c>
      <c r="G24" s="16">
        <v>596</v>
      </c>
      <c r="H24" s="16">
        <v>333</v>
      </c>
      <c r="I24" s="16">
        <v>1942</v>
      </c>
      <c r="J24" s="16">
        <v>405</v>
      </c>
    </row>
    <row r="25" spans="2:10" ht="15" customHeight="1" x14ac:dyDescent="0.15">
      <c r="B25" s="24"/>
      <c r="C25" s="84"/>
      <c r="D25" s="25">
        <v>100</v>
      </c>
      <c r="E25" s="26">
        <v>19.7</v>
      </c>
      <c r="F25" s="27">
        <v>7.6</v>
      </c>
      <c r="G25" s="27">
        <v>13.2</v>
      </c>
      <c r="H25" s="27">
        <v>7.4</v>
      </c>
      <c r="I25" s="27">
        <v>43.1</v>
      </c>
      <c r="J25" s="27">
        <v>9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621</v>
      </c>
      <c r="F26" s="16">
        <v>287</v>
      </c>
      <c r="G26" s="16">
        <v>454</v>
      </c>
      <c r="H26" s="16">
        <v>336</v>
      </c>
      <c r="I26" s="16">
        <v>2366</v>
      </c>
      <c r="J26" s="16">
        <v>374</v>
      </c>
    </row>
    <row r="27" spans="2:10" ht="15" customHeight="1" x14ac:dyDescent="0.15">
      <c r="B27" s="28"/>
      <c r="C27" s="85"/>
      <c r="D27" s="17">
        <v>100</v>
      </c>
      <c r="E27" s="18">
        <v>14</v>
      </c>
      <c r="F27" s="19">
        <v>6.5</v>
      </c>
      <c r="G27" s="19">
        <v>10.199999999999999</v>
      </c>
      <c r="H27" s="19">
        <v>7.6</v>
      </c>
      <c r="I27" s="19">
        <v>53.3</v>
      </c>
      <c r="J27" s="19">
        <v>8.4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1660</v>
      </c>
      <c r="F28" s="16">
        <v>622</v>
      </c>
      <c r="G28" s="16">
        <v>1002</v>
      </c>
      <c r="H28" s="16">
        <v>534</v>
      </c>
      <c r="I28" s="16">
        <v>1351</v>
      </c>
      <c r="J28" s="16">
        <v>497</v>
      </c>
    </row>
    <row r="29" spans="2:10" ht="15" customHeight="1" x14ac:dyDescent="0.15">
      <c r="B29" s="24"/>
      <c r="C29" s="84"/>
      <c r="D29" s="25">
        <v>100</v>
      </c>
      <c r="E29" s="26">
        <v>29.3</v>
      </c>
      <c r="F29" s="27">
        <v>11</v>
      </c>
      <c r="G29" s="27">
        <v>17.7</v>
      </c>
      <c r="H29" s="27">
        <v>9.4</v>
      </c>
      <c r="I29" s="27">
        <v>23.8</v>
      </c>
      <c r="J29" s="27">
        <v>8.8000000000000007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615</v>
      </c>
      <c r="F30" s="16">
        <v>220</v>
      </c>
      <c r="G30" s="16">
        <v>374</v>
      </c>
      <c r="H30" s="16">
        <v>238</v>
      </c>
      <c r="I30" s="16">
        <v>2156</v>
      </c>
      <c r="J30" s="16">
        <v>321</v>
      </c>
    </row>
    <row r="31" spans="2:10" ht="15" customHeight="1" x14ac:dyDescent="0.15">
      <c r="B31" s="24"/>
      <c r="C31" s="84"/>
      <c r="D31" s="25">
        <v>100</v>
      </c>
      <c r="E31" s="26">
        <v>15.7</v>
      </c>
      <c r="F31" s="27">
        <v>5.6</v>
      </c>
      <c r="G31" s="27">
        <v>9.5</v>
      </c>
      <c r="H31" s="27">
        <v>6.1</v>
      </c>
      <c r="I31" s="27">
        <v>54.9</v>
      </c>
      <c r="J31" s="27">
        <v>8.1999999999999993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35</v>
      </c>
      <c r="F32" s="31">
        <v>16</v>
      </c>
      <c r="G32" s="31">
        <v>25</v>
      </c>
      <c r="H32" s="31">
        <v>18</v>
      </c>
      <c r="I32" s="31">
        <v>186</v>
      </c>
      <c r="J32" s="31">
        <v>26</v>
      </c>
    </row>
    <row r="33" spans="2:10" ht="15" customHeight="1" x14ac:dyDescent="0.15">
      <c r="B33" s="24"/>
      <c r="C33" s="84"/>
      <c r="D33" s="25">
        <v>100</v>
      </c>
      <c r="E33" s="26">
        <v>11.4</v>
      </c>
      <c r="F33" s="27">
        <v>5.2</v>
      </c>
      <c r="G33" s="27">
        <v>8.1999999999999993</v>
      </c>
      <c r="H33" s="27">
        <v>5.9</v>
      </c>
      <c r="I33" s="27">
        <v>60.8</v>
      </c>
      <c r="J33" s="27">
        <v>8.5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283</v>
      </c>
      <c r="F34" s="16">
        <v>107</v>
      </c>
      <c r="G34" s="16">
        <v>189</v>
      </c>
      <c r="H34" s="16">
        <v>142</v>
      </c>
      <c r="I34" s="16">
        <v>2177</v>
      </c>
      <c r="J34" s="16">
        <v>144</v>
      </c>
    </row>
    <row r="35" spans="2:10" ht="15" customHeight="1" x14ac:dyDescent="0.15">
      <c r="B35" s="24"/>
      <c r="C35" s="84"/>
      <c r="D35" s="25">
        <v>100</v>
      </c>
      <c r="E35" s="26">
        <v>9.3000000000000007</v>
      </c>
      <c r="F35" s="27">
        <v>3.5</v>
      </c>
      <c r="G35" s="27">
        <v>6.2</v>
      </c>
      <c r="H35" s="27">
        <v>4.7</v>
      </c>
      <c r="I35" s="27">
        <v>71.599999999999994</v>
      </c>
      <c r="J35" s="27">
        <v>4.7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407</v>
      </c>
      <c r="F36" s="16">
        <v>93</v>
      </c>
      <c r="G36" s="16">
        <v>152</v>
      </c>
      <c r="H36" s="16">
        <v>132</v>
      </c>
      <c r="I36" s="16">
        <v>1424</v>
      </c>
      <c r="J36" s="16">
        <v>201</v>
      </c>
    </row>
    <row r="37" spans="2:10" ht="15" customHeight="1" x14ac:dyDescent="0.15">
      <c r="B37" s="33"/>
      <c r="C37" s="82"/>
      <c r="D37" s="34">
        <v>100</v>
      </c>
      <c r="E37" s="35">
        <v>16.899999999999999</v>
      </c>
      <c r="F37" s="36">
        <v>3.9</v>
      </c>
      <c r="G37" s="36">
        <v>6.3</v>
      </c>
      <c r="H37" s="36">
        <v>5.5</v>
      </c>
      <c r="I37" s="36">
        <v>59.1</v>
      </c>
      <c r="J37" s="36">
        <v>8.3000000000000007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727</v>
      </c>
      <c r="F38" s="23">
        <v>63</v>
      </c>
      <c r="G38" s="23">
        <v>103</v>
      </c>
      <c r="H38" s="23">
        <v>46</v>
      </c>
      <c r="I38" s="23">
        <v>133</v>
      </c>
      <c r="J38" s="23">
        <v>186</v>
      </c>
    </row>
    <row r="39" spans="2:10" ht="15" customHeight="1" x14ac:dyDescent="0.15">
      <c r="B39" s="24"/>
      <c r="C39" s="89"/>
      <c r="D39" s="25">
        <v>100</v>
      </c>
      <c r="E39" s="26">
        <v>57.8</v>
      </c>
      <c r="F39" s="27">
        <v>5</v>
      </c>
      <c r="G39" s="27">
        <v>8.1999999999999993</v>
      </c>
      <c r="H39" s="27">
        <v>3.7</v>
      </c>
      <c r="I39" s="27">
        <v>10.6</v>
      </c>
      <c r="J39" s="27">
        <v>14.8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516</v>
      </c>
      <c r="F40" s="16">
        <v>146</v>
      </c>
      <c r="G40" s="16">
        <v>155</v>
      </c>
      <c r="H40" s="16">
        <v>85</v>
      </c>
      <c r="I40" s="16">
        <v>266</v>
      </c>
      <c r="J40" s="16">
        <v>191</v>
      </c>
    </row>
    <row r="41" spans="2:10" ht="15" customHeight="1" x14ac:dyDescent="0.15">
      <c r="B41" s="24"/>
      <c r="C41" s="89"/>
      <c r="D41" s="25">
        <v>100</v>
      </c>
      <c r="E41" s="26">
        <v>38</v>
      </c>
      <c r="F41" s="27">
        <v>10.7</v>
      </c>
      <c r="G41" s="27">
        <v>11.4</v>
      </c>
      <c r="H41" s="27">
        <v>6.3</v>
      </c>
      <c r="I41" s="27">
        <v>19.600000000000001</v>
      </c>
      <c r="J41" s="27">
        <v>14.1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1738</v>
      </c>
      <c r="F42" s="16">
        <v>837</v>
      </c>
      <c r="G42" s="16">
        <v>1467</v>
      </c>
      <c r="H42" s="16">
        <v>915</v>
      </c>
      <c r="I42" s="16">
        <v>6926</v>
      </c>
      <c r="J42" s="16">
        <v>753</v>
      </c>
    </row>
    <row r="43" spans="2:10" ht="15" customHeight="1" x14ac:dyDescent="0.15">
      <c r="B43" s="28"/>
      <c r="C43" s="91"/>
      <c r="D43" s="17">
        <v>100</v>
      </c>
      <c r="E43" s="18">
        <v>13.8</v>
      </c>
      <c r="F43" s="19">
        <v>6.6</v>
      </c>
      <c r="G43" s="19">
        <v>11.6</v>
      </c>
      <c r="H43" s="19">
        <v>7.2</v>
      </c>
      <c r="I43" s="19">
        <v>54.8</v>
      </c>
      <c r="J43" s="19">
        <v>6</v>
      </c>
    </row>
    <row r="44" spans="2:10" ht="15" customHeight="1" x14ac:dyDescent="0.15">
      <c r="B44" s="20" t="s">
        <v>70</v>
      </c>
      <c r="C44" s="88" t="s">
        <v>507</v>
      </c>
      <c r="D44" s="21">
        <v>567</v>
      </c>
      <c r="E44" s="22">
        <v>131</v>
      </c>
      <c r="F44" s="23">
        <v>39</v>
      </c>
      <c r="G44" s="23">
        <v>65</v>
      </c>
      <c r="H44" s="23">
        <v>37</v>
      </c>
      <c r="I44" s="23">
        <v>253</v>
      </c>
      <c r="J44" s="23">
        <v>42</v>
      </c>
    </row>
    <row r="45" spans="2:10" ht="15" customHeight="1" x14ac:dyDescent="0.15">
      <c r="B45" s="24"/>
      <c r="C45" s="89"/>
      <c r="D45" s="25">
        <v>100</v>
      </c>
      <c r="E45" s="26">
        <v>23.1</v>
      </c>
      <c r="F45" s="27">
        <v>6.9</v>
      </c>
      <c r="G45" s="27">
        <v>11.5</v>
      </c>
      <c r="H45" s="27">
        <v>6.5</v>
      </c>
      <c r="I45" s="27">
        <v>44.6</v>
      </c>
      <c r="J45" s="27">
        <v>7.4</v>
      </c>
    </row>
    <row r="46" spans="2:10" ht="15" customHeight="1" x14ac:dyDescent="0.15">
      <c r="B46" s="24"/>
      <c r="C46" s="86" t="s">
        <v>427</v>
      </c>
      <c r="D46" s="14">
        <v>8280</v>
      </c>
      <c r="E46" s="15">
        <v>1680</v>
      </c>
      <c r="F46" s="16">
        <v>592</v>
      </c>
      <c r="G46" s="16">
        <v>916</v>
      </c>
      <c r="H46" s="16">
        <v>580</v>
      </c>
      <c r="I46" s="16">
        <v>3940</v>
      </c>
      <c r="J46" s="16">
        <v>572</v>
      </c>
    </row>
    <row r="47" spans="2:10" ht="15" customHeight="1" x14ac:dyDescent="0.15">
      <c r="B47" s="24"/>
      <c r="C47" s="89"/>
      <c r="D47" s="25">
        <v>100</v>
      </c>
      <c r="E47" s="26">
        <v>20.3</v>
      </c>
      <c r="F47" s="27">
        <v>7.1</v>
      </c>
      <c r="G47" s="27">
        <v>11.1</v>
      </c>
      <c r="H47" s="27">
        <v>7</v>
      </c>
      <c r="I47" s="27">
        <v>47.6</v>
      </c>
      <c r="J47" s="27">
        <v>6.9</v>
      </c>
    </row>
    <row r="48" spans="2:10" ht="15" customHeight="1" x14ac:dyDescent="0.15">
      <c r="B48" s="24"/>
      <c r="C48" s="86" t="s">
        <v>450</v>
      </c>
      <c r="D48" s="14">
        <v>4863</v>
      </c>
      <c r="E48" s="15">
        <v>946</v>
      </c>
      <c r="F48" s="16">
        <v>318</v>
      </c>
      <c r="G48" s="16">
        <v>611</v>
      </c>
      <c r="H48" s="16">
        <v>339</v>
      </c>
      <c r="I48" s="16">
        <v>2277</v>
      </c>
      <c r="J48" s="16">
        <v>372</v>
      </c>
    </row>
    <row r="49" spans="2:10" ht="15" customHeight="1" x14ac:dyDescent="0.15">
      <c r="B49" s="24"/>
      <c r="C49" s="89"/>
      <c r="D49" s="25">
        <v>100</v>
      </c>
      <c r="E49" s="26">
        <v>19.5</v>
      </c>
      <c r="F49" s="27">
        <v>6.5</v>
      </c>
      <c r="G49" s="27">
        <v>12.6</v>
      </c>
      <c r="H49" s="27">
        <v>7</v>
      </c>
      <c r="I49" s="27">
        <v>46.8</v>
      </c>
      <c r="J49" s="27">
        <v>7.6</v>
      </c>
    </row>
    <row r="50" spans="2:10" ht="15" customHeight="1" x14ac:dyDescent="0.15">
      <c r="B50" s="24"/>
      <c r="C50" s="86" t="s">
        <v>461</v>
      </c>
      <c r="D50" s="14">
        <v>1583</v>
      </c>
      <c r="E50" s="15">
        <v>271</v>
      </c>
      <c r="F50" s="16">
        <v>102</v>
      </c>
      <c r="G50" s="16">
        <v>145</v>
      </c>
      <c r="H50" s="16">
        <v>103</v>
      </c>
      <c r="I50" s="16">
        <v>844</v>
      </c>
      <c r="J50" s="16">
        <v>118</v>
      </c>
    </row>
    <row r="51" spans="2:10" ht="15" customHeight="1" x14ac:dyDescent="0.15">
      <c r="B51" s="28"/>
      <c r="C51" s="91"/>
      <c r="D51" s="17">
        <v>100</v>
      </c>
      <c r="E51" s="18">
        <v>17.100000000000001</v>
      </c>
      <c r="F51" s="19">
        <v>6.4</v>
      </c>
      <c r="G51" s="19">
        <v>9.1999999999999993</v>
      </c>
      <c r="H51" s="19">
        <v>6.5</v>
      </c>
      <c r="I51" s="19">
        <v>53.3</v>
      </c>
      <c r="J51" s="19">
        <v>7.5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630</v>
      </c>
      <c r="F52" s="23">
        <v>201</v>
      </c>
      <c r="G52" s="23">
        <v>332</v>
      </c>
      <c r="H52" s="23">
        <v>216</v>
      </c>
      <c r="I52" s="23">
        <v>1207</v>
      </c>
      <c r="J52" s="23">
        <v>395</v>
      </c>
    </row>
    <row r="53" spans="2:10" ht="15" customHeight="1" x14ac:dyDescent="0.15">
      <c r="B53" s="24"/>
      <c r="C53" s="84"/>
      <c r="D53" s="25">
        <v>100</v>
      </c>
      <c r="E53" s="26">
        <v>21.1</v>
      </c>
      <c r="F53" s="27">
        <v>6.7</v>
      </c>
      <c r="G53" s="27">
        <v>11.1</v>
      </c>
      <c r="H53" s="27">
        <v>7.2</v>
      </c>
      <c r="I53" s="27">
        <v>40.5</v>
      </c>
      <c r="J53" s="27">
        <v>13.3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350</v>
      </c>
      <c r="F54" s="31">
        <v>148</v>
      </c>
      <c r="G54" s="31">
        <v>271</v>
      </c>
      <c r="H54" s="31">
        <v>138</v>
      </c>
      <c r="I54" s="31">
        <v>973</v>
      </c>
      <c r="J54" s="31">
        <v>66</v>
      </c>
    </row>
    <row r="55" spans="2:10" ht="15" customHeight="1" x14ac:dyDescent="0.15">
      <c r="B55" s="24"/>
      <c r="C55" s="84"/>
      <c r="D55" s="25">
        <v>100</v>
      </c>
      <c r="E55" s="26">
        <v>18</v>
      </c>
      <c r="F55" s="27">
        <v>7.6</v>
      </c>
      <c r="G55" s="27">
        <v>13.9</v>
      </c>
      <c r="H55" s="27">
        <v>7.1</v>
      </c>
      <c r="I55" s="27">
        <v>50</v>
      </c>
      <c r="J55" s="27">
        <v>3.4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149</v>
      </c>
      <c r="F56" s="16">
        <v>62</v>
      </c>
      <c r="G56" s="16">
        <v>113</v>
      </c>
      <c r="H56" s="16">
        <v>51</v>
      </c>
      <c r="I56" s="16">
        <v>386</v>
      </c>
      <c r="J56" s="16">
        <v>93</v>
      </c>
    </row>
    <row r="57" spans="2:10" ht="15" customHeight="1" x14ac:dyDescent="0.15">
      <c r="B57" s="24"/>
      <c r="C57" s="84"/>
      <c r="D57" s="25">
        <v>100</v>
      </c>
      <c r="E57" s="26">
        <v>17.399999999999999</v>
      </c>
      <c r="F57" s="27">
        <v>7.3</v>
      </c>
      <c r="G57" s="27">
        <v>13.2</v>
      </c>
      <c r="H57" s="27">
        <v>6</v>
      </c>
      <c r="I57" s="27">
        <v>45.2</v>
      </c>
      <c r="J57" s="27">
        <v>10.9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244</v>
      </c>
      <c r="F58" s="16">
        <v>87</v>
      </c>
      <c r="G58" s="16">
        <v>166</v>
      </c>
      <c r="H58" s="16">
        <v>92</v>
      </c>
      <c r="I58" s="16">
        <v>612</v>
      </c>
      <c r="J58" s="16">
        <v>110</v>
      </c>
    </row>
    <row r="59" spans="2:10" ht="15" customHeight="1" x14ac:dyDescent="0.15">
      <c r="B59" s="24"/>
      <c r="C59" s="84"/>
      <c r="D59" s="25">
        <v>100</v>
      </c>
      <c r="E59" s="26">
        <v>18.600000000000001</v>
      </c>
      <c r="F59" s="27">
        <v>6.6</v>
      </c>
      <c r="G59" s="27">
        <v>12.7</v>
      </c>
      <c r="H59" s="27">
        <v>7</v>
      </c>
      <c r="I59" s="27">
        <v>46.7</v>
      </c>
      <c r="J59" s="27">
        <v>8.4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281</v>
      </c>
      <c r="F60" s="16">
        <v>104</v>
      </c>
      <c r="G60" s="16">
        <v>213</v>
      </c>
      <c r="H60" s="16">
        <v>114</v>
      </c>
      <c r="I60" s="16">
        <v>769</v>
      </c>
      <c r="J60" s="16">
        <v>302</v>
      </c>
    </row>
    <row r="61" spans="2:10" ht="15" customHeight="1" x14ac:dyDescent="0.15">
      <c r="B61" s="24"/>
      <c r="C61" s="84"/>
      <c r="D61" s="25">
        <v>100</v>
      </c>
      <c r="E61" s="26">
        <v>15.8</v>
      </c>
      <c r="F61" s="27">
        <v>5.8</v>
      </c>
      <c r="G61" s="27">
        <v>11.9</v>
      </c>
      <c r="H61" s="27">
        <v>6.4</v>
      </c>
      <c r="I61" s="27">
        <v>43.1</v>
      </c>
      <c r="J61" s="27">
        <v>16.899999999999999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190</v>
      </c>
      <c r="F62" s="16">
        <v>78</v>
      </c>
      <c r="G62" s="16">
        <v>135</v>
      </c>
      <c r="H62" s="16">
        <v>80</v>
      </c>
      <c r="I62" s="16">
        <v>688</v>
      </c>
      <c r="J62" s="16">
        <v>63</v>
      </c>
    </row>
    <row r="63" spans="2:10" ht="15" customHeight="1" x14ac:dyDescent="0.15">
      <c r="B63" s="24"/>
      <c r="C63" s="84"/>
      <c r="D63" s="25">
        <v>100</v>
      </c>
      <c r="E63" s="26">
        <v>15.4</v>
      </c>
      <c r="F63" s="27">
        <v>6.3</v>
      </c>
      <c r="G63" s="27">
        <v>10.9</v>
      </c>
      <c r="H63" s="27">
        <v>6.5</v>
      </c>
      <c r="I63" s="27">
        <v>55.8</v>
      </c>
      <c r="J63" s="27">
        <v>5.0999999999999996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452</v>
      </c>
      <c r="F64" s="16">
        <v>199</v>
      </c>
      <c r="G64" s="16">
        <v>257</v>
      </c>
      <c r="H64" s="16">
        <v>150</v>
      </c>
      <c r="I64" s="16">
        <v>1012</v>
      </c>
      <c r="J64" s="16">
        <v>183</v>
      </c>
    </row>
    <row r="65" spans="2:10" ht="15" customHeight="1" x14ac:dyDescent="0.15">
      <c r="B65" s="24"/>
      <c r="C65" s="84"/>
      <c r="D65" s="25">
        <v>100</v>
      </c>
      <c r="E65" s="26">
        <v>20.100000000000001</v>
      </c>
      <c r="F65" s="27">
        <v>8.8000000000000007</v>
      </c>
      <c r="G65" s="27">
        <v>11.4</v>
      </c>
      <c r="H65" s="27">
        <v>6.7</v>
      </c>
      <c r="I65" s="27">
        <v>44.9</v>
      </c>
      <c r="J65" s="27">
        <v>8.1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255</v>
      </c>
      <c r="F66" s="16">
        <v>59</v>
      </c>
      <c r="G66" s="16">
        <v>90</v>
      </c>
      <c r="H66" s="16">
        <v>84</v>
      </c>
      <c r="I66" s="16">
        <v>628</v>
      </c>
      <c r="J66" s="16">
        <v>93</v>
      </c>
    </row>
    <row r="67" spans="2:10" ht="15" customHeight="1" x14ac:dyDescent="0.15">
      <c r="B67" s="24"/>
      <c r="C67" s="84"/>
      <c r="D67" s="25">
        <v>100</v>
      </c>
      <c r="E67" s="26">
        <v>21.1</v>
      </c>
      <c r="F67" s="27">
        <v>4.9000000000000004</v>
      </c>
      <c r="G67" s="27">
        <v>7.4</v>
      </c>
      <c r="H67" s="27">
        <v>6.9</v>
      </c>
      <c r="I67" s="27">
        <v>51.9</v>
      </c>
      <c r="J67" s="27">
        <v>7.7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529</v>
      </c>
      <c r="F68" s="16">
        <v>143</v>
      </c>
      <c r="G68" s="16">
        <v>211</v>
      </c>
      <c r="H68" s="16">
        <v>153</v>
      </c>
      <c r="I68" s="16">
        <v>1173</v>
      </c>
      <c r="J68" s="16">
        <v>142</v>
      </c>
    </row>
    <row r="69" spans="2:10" ht="15" customHeight="1" x14ac:dyDescent="0.15">
      <c r="B69" s="28"/>
      <c r="C69" s="85"/>
      <c r="D69" s="17">
        <v>100</v>
      </c>
      <c r="E69" s="18">
        <v>22.5</v>
      </c>
      <c r="F69" s="19">
        <v>6.1</v>
      </c>
      <c r="G69" s="19">
        <v>9</v>
      </c>
      <c r="H69" s="19">
        <v>6.5</v>
      </c>
      <c r="I69" s="19">
        <v>49.9</v>
      </c>
      <c r="J69" s="19">
        <v>6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949</v>
      </c>
      <c r="F70" s="23">
        <v>279</v>
      </c>
      <c r="G70" s="23">
        <v>418</v>
      </c>
      <c r="H70" s="23">
        <v>160</v>
      </c>
      <c r="I70" s="23">
        <v>610</v>
      </c>
      <c r="J70" s="23">
        <v>334</v>
      </c>
    </row>
    <row r="71" spans="2:10" ht="15" customHeight="1" x14ac:dyDescent="0.15">
      <c r="B71" s="24"/>
      <c r="C71" s="89"/>
      <c r="D71" s="25">
        <v>100</v>
      </c>
      <c r="E71" s="26">
        <v>34.5</v>
      </c>
      <c r="F71" s="27">
        <v>10.1</v>
      </c>
      <c r="G71" s="27">
        <v>15.2</v>
      </c>
      <c r="H71" s="27">
        <v>5.8</v>
      </c>
      <c r="I71" s="27">
        <v>22.2</v>
      </c>
      <c r="J71" s="27">
        <v>12.1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788</v>
      </c>
      <c r="F72" s="16">
        <v>266</v>
      </c>
      <c r="G72" s="16">
        <v>528</v>
      </c>
      <c r="H72" s="16">
        <v>219</v>
      </c>
      <c r="I72" s="16">
        <v>923</v>
      </c>
      <c r="J72" s="16">
        <v>276</v>
      </c>
    </row>
    <row r="73" spans="2:10" ht="15" customHeight="1" x14ac:dyDescent="0.15">
      <c r="B73" s="24"/>
      <c r="C73" s="89"/>
      <c r="D73" s="25">
        <v>100</v>
      </c>
      <c r="E73" s="26">
        <v>26.3</v>
      </c>
      <c r="F73" s="27">
        <v>8.9</v>
      </c>
      <c r="G73" s="27">
        <v>17.600000000000001</v>
      </c>
      <c r="H73" s="27">
        <v>7.3</v>
      </c>
      <c r="I73" s="27">
        <v>30.8</v>
      </c>
      <c r="J73" s="27">
        <v>9.1999999999999993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556</v>
      </c>
      <c r="F74" s="16">
        <v>272</v>
      </c>
      <c r="G74" s="16">
        <v>435</v>
      </c>
      <c r="H74" s="16">
        <v>347</v>
      </c>
      <c r="I74" s="16">
        <v>1961</v>
      </c>
      <c r="J74" s="16">
        <v>270</v>
      </c>
    </row>
    <row r="75" spans="2:10" ht="15" customHeight="1" x14ac:dyDescent="0.15">
      <c r="B75" s="24"/>
      <c r="C75" s="89"/>
      <c r="D75" s="25">
        <v>100</v>
      </c>
      <c r="E75" s="26">
        <v>14.5</v>
      </c>
      <c r="F75" s="27">
        <v>7.1</v>
      </c>
      <c r="G75" s="27">
        <v>11.3</v>
      </c>
      <c r="H75" s="27">
        <v>9</v>
      </c>
      <c r="I75" s="27">
        <v>51.1</v>
      </c>
      <c r="J75" s="27">
        <v>7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316</v>
      </c>
      <c r="F76" s="16">
        <v>133</v>
      </c>
      <c r="G76" s="16">
        <v>225</v>
      </c>
      <c r="H76" s="16">
        <v>198</v>
      </c>
      <c r="I76" s="16">
        <v>1762</v>
      </c>
      <c r="J76" s="16">
        <v>183</v>
      </c>
    </row>
    <row r="77" spans="2:10" ht="15" customHeight="1" x14ac:dyDescent="0.15">
      <c r="B77" s="24"/>
      <c r="C77" s="89"/>
      <c r="D77" s="25">
        <v>100</v>
      </c>
      <c r="E77" s="26">
        <v>11.2</v>
      </c>
      <c r="F77" s="27">
        <v>4.7</v>
      </c>
      <c r="G77" s="27">
        <v>8</v>
      </c>
      <c r="H77" s="27">
        <v>7</v>
      </c>
      <c r="I77" s="27">
        <v>62.5</v>
      </c>
      <c r="J77" s="27">
        <v>6.5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200</v>
      </c>
      <c r="F78" s="16">
        <v>60</v>
      </c>
      <c r="G78" s="16">
        <v>87</v>
      </c>
      <c r="H78" s="16">
        <v>83</v>
      </c>
      <c r="I78" s="16">
        <v>1078</v>
      </c>
      <c r="J78" s="16">
        <v>115</v>
      </c>
    </row>
    <row r="79" spans="2:10" ht="15" customHeight="1" x14ac:dyDescent="0.15">
      <c r="B79" s="24"/>
      <c r="C79" s="89"/>
      <c r="D79" s="25">
        <v>100</v>
      </c>
      <c r="E79" s="26">
        <v>12.3</v>
      </c>
      <c r="F79" s="27">
        <v>3.7</v>
      </c>
      <c r="G79" s="27">
        <v>5.4</v>
      </c>
      <c r="H79" s="27">
        <v>5.0999999999999996</v>
      </c>
      <c r="I79" s="27">
        <v>66.400000000000006</v>
      </c>
      <c r="J79" s="27">
        <v>7.1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124</v>
      </c>
      <c r="F80" s="16">
        <v>36</v>
      </c>
      <c r="G80" s="16">
        <v>56</v>
      </c>
      <c r="H80" s="16">
        <v>35</v>
      </c>
      <c r="I80" s="16">
        <v>637</v>
      </c>
      <c r="J80" s="16">
        <v>120</v>
      </c>
    </row>
    <row r="81" spans="2:10" ht="15" customHeight="1" x14ac:dyDescent="0.15">
      <c r="B81" s="24"/>
      <c r="C81" s="89"/>
      <c r="D81" s="25">
        <v>100</v>
      </c>
      <c r="E81" s="26">
        <v>12.3</v>
      </c>
      <c r="F81" s="27">
        <v>3.6</v>
      </c>
      <c r="G81" s="27">
        <v>5.6</v>
      </c>
      <c r="H81" s="27">
        <v>3.5</v>
      </c>
      <c r="I81" s="27">
        <v>63.2</v>
      </c>
      <c r="J81" s="27">
        <v>11.9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74</v>
      </c>
      <c r="F82" s="16">
        <v>16</v>
      </c>
      <c r="G82" s="16">
        <v>16</v>
      </c>
      <c r="H82" s="16">
        <v>22</v>
      </c>
      <c r="I82" s="16">
        <v>373</v>
      </c>
      <c r="J82" s="16">
        <v>101</v>
      </c>
    </row>
    <row r="83" spans="2:10" ht="15" customHeight="1" x14ac:dyDescent="0.15">
      <c r="B83" s="24"/>
      <c r="C83" s="86"/>
      <c r="D83" s="34">
        <v>100</v>
      </c>
      <c r="E83" s="35">
        <v>12.3</v>
      </c>
      <c r="F83" s="36">
        <v>2.7</v>
      </c>
      <c r="G83" s="36">
        <v>2.7</v>
      </c>
      <c r="H83" s="36">
        <v>3.7</v>
      </c>
      <c r="I83" s="36">
        <v>62</v>
      </c>
      <c r="J83" s="36">
        <v>16.8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919</v>
      </c>
      <c r="F84" s="23">
        <v>293</v>
      </c>
      <c r="G84" s="23">
        <v>475</v>
      </c>
      <c r="H84" s="23">
        <v>200</v>
      </c>
      <c r="I84" s="23">
        <v>1211</v>
      </c>
      <c r="J84" s="23">
        <v>329</v>
      </c>
    </row>
    <row r="85" spans="2:10" ht="15" customHeight="1" x14ac:dyDescent="0.15">
      <c r="B85" s="24" t="s">
        <v>485</v>
      </c>
      <c r="C85" s="84"/>
      <c r="D85" s="25">
        <v>100</v>
      </c>
      <c r="E85" s="26">
        <v>26.8</v>
      </c>
      <c r="F85" s="27">
        <v>8.5</v>
      </c>
      <c r="G85" s="27">
        <v>13.9</v>
      </c>
      <c r="H85" s="27">
        <v>5.8</v>
      </c>
      <c r="I85" s="27">
        <v>35.299999999999997</v>
      </c>
      <c r="J85" s="27">
        <v>9.6</v>
      </c>
    </row>
    <row r="86" spans="2:10" ht="15" customHeight="1" x14ac:dyDescent="0.15">
      <c r="B86" s="24" t="s">
        <v>431</v>
      </c>
      <c r="C86" s="82" t="s">
        <v>481</v>
      </c>
      <c r="D86" s="14">
        <v>3344</v>
      </c>
      <c r="E86" s="15">
        <v>673</v>
      </c>
      <c r="F86" s="16">
        <v>288</v>
      </c>
      <c r="G86" s="16">
        <v>477</v>
      </c>
      <c r="H86" s="16">
        <v>242</v>
      </c>
      <c r="I86" s="16">
        <v>1388</v>
      </c>
      <c r="J86" s="16">
        <v>276</v>
      </c>
    </row>
    <row r="87" spans="2:10" ht="15" customHeight="1" x14ac:dyDescent="0.15">
      <c r="B87" s="24"/>
      <c r="C87" s="84"/>
      <c r="D87" s="25">
        <v>100</v>
      </c>
      <c r="E87" s="26">
        <v>20.100000000000001</v>
      </c>
      <c r="F87" s="27">
        <v>8.6</v>
      </c>
      <c r="G87" s="27">
        <v>14.3</v>
      </c>
      <c r="H87" s="27">
        <v>7.2</v>
      </c>
      <c r="I87" s="27">
        <v>41.5</v>
      </c>
      <c r="J87" s="27">
        <v>8.3000000000000007</v>
      </c>
    </row>
    <row r="88" spans="2:10" ht="15" customHeight="1" x14ac:dyDescent="0.15">
      <c r="B88" s="24"/>
      <c r="C88" s="83" t="s">
        <v>487</v>
      </c>
      <c r="D88" s="29">
        <v>2063</v>
      </c>
      <c r="E88" s="30">
        <v>339</v>
      </c>
      <c r="F88" s="31">
        <v>136</v>
      </c>
      <c r="G88" s="31">
        <v>252</v>
      </c>
      <c r="H88" s="31">
        <v>149</v>
      </c>
      <c r="I88" s="31">
        <v>1063</v>
      </c>
      <c r="J88" s="31">
        <v>124</v>
      </c>
    </row>
    <row r="89" spans="2:10" ht="15" customHeight="1" x14ac:dyDescent="0.15">
      <c r="B89" s="24"/>
      <c r="C89" s="84"/>
      <c r="D89" s="25">
        <v>100</v>
      </c>
      <c r="E89" s="26">
        <v>16.399999999999999</v>
      </c>
      <c r="F89" s="27">
        <v>6.6</v>
      </c>
      <c r="G89" s="27">
        <v>12.2</v>
      </c>
      <c r="H89" s="27">
        <v>7.2</v>
      </c>
      <c r="I89" s="27">
        <v>51.5</v>
      </c>
      <c r="J89" s="27">
        <v>6</v>
      </c>
    </row>
    <row r="90" spans="2:10" ht="15" customHeight="1" x14ac:dyDescent="0.15">
      <c r="B90" s="24"/>
      <c r="C90" s="82" t="s">
        <v>489</v>
      </c>
      <c r="D90" s="14">
        <v>3201</v>
      </c>
      <c r="E90" s="15">
        <v>419</v>
      </c>
      <c r="F90" s="16">
        <v>178</v>
      </c>
      <c r="G90" s="16">
        <v>262</v>
      </c>
      <c r="H90" s="16">
        <v>275</v>
      </c>
      <c r="I90" s="16">
        <v>1847</v>
      </c>
      <c r="J90" s="16">
        <v>220</v>
      </c>
    </row>
    <row r="91" spans="2:10" ht="15" customHeight="1" x14ac:dyDescent="0.15">
      <c r="B91" s="24"/>
      <c r="C91" s="84"/>
      <c r="D91" s="25">
        <v>100</v>
      </c>
      <c r="E91" s="26">
        <v>13.1</v>
      </c>
      <c r="F91" s="27">
        <v>5.6</v>
      </c>
      <c r="G91" s="27">
        <v>8.1999999999999993</v>
      </c>
      <c r="H91" s="27">
        <v>8.6</v>
      </c>
      <c r="I91" s="27">
        <v>57.7</v>
      </c>
      <c r="J91" s="27">
        <v>6.9</v>
      </c>
    </row>
    <row r="92" spans="2:10" ht="15" customHeight="1" x14ac:dyDescent="0.15">
      <c r="B92" s="24"/>
      <c r="C92" s="82" t="s">
        <v>456</v>
      </c>
      <c r="D92" s="14">
        <v>1503</v>
      </c>
      <c r="E92" s="15">
        <v>207</v>
      </c>
      <c r="F92" s="16">
        <v>75</v>
      </c>
      <c r="G92" s="16">
        <v>101</v>
      </c>
      <c r="H92" s="16">
        <v>80</v>
      </c>
      <c r="I92" s="16">
        <v>929</v>
      </c>
      <c r="J92" s="16">
        <v>111</v>
      </c>
    </row>
    <row r="93" spans="2:10" ht="15" customHeight="1" x14ac:dyDescent="0.15">
      <c r="B93" s="24"/>
      <c r="C93" s="84"/>
      <c r="D93" s="25">
        <v>100</v>
      </c>
      <c r="E93" s="26">
        <v>13.8</v>
      </c>
      <c r="F93" s="27">
        <v>5</v>
      </c>
      <c r="G93" s="27">
        <v>6.7</v>
      </c>
      <c r="H93" s="27">
        <v>5.3</v>
      </c>
      <c r="I93" s="27">
        <v>61.8</v>
      </c>
      <c r="J93" s="27">
        <v>7.4</v>
      </c>
    </row>
    <row r="94" spans="2:10" ht="15" customHeight="1" x14ac:dyDescent="0.15">
      <c r="B94" s="24"/>
      <c r="C94" s="82" t="s">
        <v>457</v>
      </c>
      <c r="D94" s="14">
        <v>330</v>
      </c>
      <c r="E94" s="15">
        <v>42</v>
      </c>
      <c r="F94" s="16">
        <v>9</v>
      </c>
      <c r="G94" s="16">
        <v>22</v>
      </c>
      <c r="H94" s="16">
        <v>14</v>
      </c>
      <c r="I94" s="16">
        <v>217</v>
      </c>
      <c r="J94" s="16">
        <v>26</v>
      </c>
    </row>
    <row r="95" spans="2:10" ht="15" customHeight="1" x14ac:dyDescent="0.15">
      <c r="B95" s="24"/>
      <c r="C95" s="82"/>
      <c r="D95" s="34">
        <v>100</v>
      </c>
      <c r="E95" s="35">
        <v>12.7</v>
      </c>
      <c r="F95" s="36">
        <v>2.7</v>
      </c>
      <c r="G95" s="36">
        <v>6.7</v>
      </c>
      <c r="H95" s="36">
        <v>4.2</v>
      </c>
      <c r="I95" s="36">
        <v>65.8</v>
      </c>
      <c r="J95" s="36">
        <v>7.9</v>
      </c>
    </row>
    <row r="96" spans="2:10" ht="15" customHeight="1" x14ac:dyDescent="0.15">
      <c r="B96" s="24"/>
      <c r="C96" s="83" t="s">
        <v>437</v>
      </c>
      <c r="D96" s="29">
        <v>359</v>
      </c>
      <c r="E96" s="30">
        <v>51</v>
      </c>
      <c r="F96" s="31">
        <v>6</v>
      </c>
      <c r="G96" s="31">
        <v>18</v>
      </c>
      <c r="H96" s="31">
        <v>15</v>
      </c>
      <c r="I96" s="31">
        <v>226</v>
      </c>
      <c r="J96" s="31">
        <v>43</v>
      </c>
    </row>
    <row r="97" spans="2:10" ht="15" customHeight="1" x14ac:dyDescent="0.15">
      <c r="B97" s="24"/>
      <c r="C97" s="84"/>
      <c r="D97" s="25">
        <v>100</v>
      </c>
      <c r="E97" s="26">
        <v>14.2</v>
      </c>
      <c r="F97" s="27">
        <v>1.7</v>
      </c>
      <c r="G97" s="27">
        <v>5</v>
      </c>
      <c r="H97" s="27">
        <v>4.2</v>
      </c>
      <c r="I97" s="27">
        <v>63</v>
      </c>
      <c r="J97" s="27">
        <v>12</v>
      </c>
    </row>
    <row r="98" spans="2:10" ht="15" customHeight="1" x14ac:dyDescent="0.15">
      <c r="B98" s="24"/>
      <c r="C98" s="82" t="s">
        <v>474</v>
      </c>
      <c r="D98" s="14">
        <v>47</v>
      </c>
      <c r="E98" s="15">
        <v>10</v>
      </c>
      <c r="F98" s="16">
        <v>1</v>
      </c>
      <c r="G98" s="16">
        <v>4</v>
      </c>
      <c r="H98" s="16">
        <v>2</v>
      </c>
      <c r="I98" s="16">
        <v>19</v>
      </c>
      <c r="J98" s="16">
        <v>11</v>
      </c>
    </row>
    <row r="99" spans="2:10" ht="15" customHeight="1" x14ac:dyDescent="0.15">
      <c r="B99" s="24"/>
      <c r="C99" s="84"/>
      <c r="D99" s="25">
        <v>100</v>
      </c>
      <c r="E99" s="26">
        <v>21.3</v>
      </c>
      <c r="F99" s="27">
        <v>2.1</v>
      </c>
      <c r="G99" s="27">
        <v>8.5</v>
      </c>
      <c r="H99" s="27">
        <v>4.3</v>
      </c>
      <c r="I99" s="27">
        <v>40.4</v>
      </c>
      <c r="J99" s="27">
        <v>23.4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7</v>
      </c>
      <c r="F100" s="16">
        <v>4</v>
      </c>
      <c r="G100" s="16">
        <v>5</v>
      </c>
      <c r="H100" s="16">
        <v>2</v>
      </c>
      <c r="I100" s="16">
        <v>33</v>
      </c>
      <c r="J100" s="16">
        <v>1</v>
      </c>
    </row>
    <row r="101" spans="2:10" ht="15" customHeight="1" x14ac:dyDescent="0.15">
      <c r="B101" s="28"/>
      <c r="C101" s="85"/>
      <c r="D101" s="17">
        <v>100</v>
      </c>
      <c r="E101" s="18">
        <v>13.5</v>
      </c>
      <c r="F101" s="19">
        <v>7.7</v>
      </c>
      <c r="G101" s="19">
        <v>9.6</v>
      </c>
      <c r="H101" s="19">
        <v>3.8</v>
      </c>
      <c r="I101" s="19">
        <v>63.5</v>
      </c>
      <c r="J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1973" priority="2821" rank="1"/>
  </conditionalFormatting>
  <conditionalFormatting sqref="E11:J11">
    <cfRule type="top10" dxfId="1972" priority="2822" rank="1"/>
  </conditionalFormatting>
  <conditionalFormatting sqref="E13:J13">
    <cfRule type="top10" dxfId="1971" priority="2823" rank="1"/>
  </conditionalFormatting>
  <conditionalFormatting sqref="E15:J15">
    <cfRule type="top10" dxfId="1970" priority="2824" rank="1"/>
  </conditionalFormatting>
  <conditionalFormatting sqref="E17:J17">
    <cfRule type="top10" dxfId="1969" priority="2825" rank="1"/>
  </conditionalFormatting>
  <conditionalFormatting sqref="E19:J19">
    <cfRule type="top10" dxfId="1968" priority="2826" rank="1"/>
  </conditionalFormatting>
  <conditionalFormatting sqref="E21:J21">
    <cfRule type="top10" dxfId="1967" priority="2827" rank="1"/>
  </conditionalFormatting>
  <conditionalFormatting sqref="E23:J23">
    <cfRule type="top10" dxfId="1966" priority="2828" rank="1"/>
  </conditionalFormatting>
  <conditionalFormatting sqref="E25:J25">
    <cfRule type="top10" dxfId="1965" priority="2829" rank="1"/>
  </conditionalFormatting>
  <conditionalFormatting sqref="E27:J27">
    <cfRule type="top10" dxfId="1964" priority="2830" rank="1"/>
  </conditionalFormatting>
  <conditionalFormatting sqref="E29:J29">
    <cfRule type="top10" dxfId="1963" priority="2831" rank="1"/>
  </conditionalFormatting>
  <conditionalFormatting sqref="E31:J31">
    <cfRule type="top10" dxfId="1962" priority="2832" rank="1"/>
  </conditionalFormatting>
  <conditionalFormatting sqref="E33:J33">
    <cfRule type="top10" dxfId="1961" priority="2833" rank="1"/>
  </conditionalFormatting>
  <conditionalFormatting sqref="E35:J35">
    <cfRule type="top10" dxfId="1960" priority="2834" rank="1"/>
  </conditionalFormatting>
  <conditionalFormatting sqref="E37:J37">
    <cfRule type="top10" dxfId="1959" priority="2835" rank="1"/>
  </conditionalFormatting>
  <conditionalFormatting sqref="E39:J39">
    <cfRule type="top10" dxfId="1958" priority="2836" rank="1"/>
  </conditionalFormatting>
  <conditionalFormatting sqref="E41:J41">
    <cfRule type="top10" dxfId="1957" priority="2837" rank="1"/>
  </conditionalFormatting>
  <conditionalFormatting sqref="E43:J43">
    <cfRule type="top10" dxfId="1956" priority="2838" rank="1"/>
  </conditionalFormatting>
  <conditionalFormatting sqref="E45:J45">
    <cfRule type="top10" dxfId="1955" priority="2839" rank="1"/>
  </conditionalFormatting>
  <conditionalFormatting sqref="E47:J47">
    <cfRule type="top10" dxfId="1954" priority="2840" rank="1"/>
  </conditionalFormatting>
  <conditionalFormatting sqref="E49:J49">
    <cfRule type="top10" dxfId="1953" priority="2841" rank="1"/>
  </conditionalFormatting>
  <conditionalFormatting sqref="E51:J51">
    <cfRule type="top10" dxfId="1952" priority="2842" rank="1"/>
  </conditionalFormatting>
  <conditionalFormatting sqref="E53:J53">
    <cfRule type="top10" dxfId="1951" priority="2843" rank="1"/>
  </conditionalFormatting>
  <conditionalFormatting sqref="E55:J55">
    <cfRule type="top10" dxfId="1950" priority="2844" rank="1"/>
  </conditionalFormatting>
  <conditionalFormatting sqref="E57:J57">
    <cfRule type="top10" dxfId="1949" priority="2845" rank="1"/>
  </conditionalFormatting>
  <conditionalFormatting sqref="E59:J59">
    <cfRule type="top10" dxfId="1948" priority="2846" rank="1"/>
  </conditionalFormatting>
  <conditionalFormatting sqref="E61:J61">
    <cfRule type="top10" dxfId="1947" priority="2847" rank="1"/>
  </conditionalFormatting>
  <conditionalFormatting sqref="E63:J63">
    <cfRule type="top10" dxfId="1946" priority="2848" rank="1"/>
  </conditionalFormatting>
  <conditionalFormatting sqref="E65:J65">
    <cfRule type="top10" dxfId="1945" priority="2849" rank="1"/>
  </conditionalFormatting>
  <conditionalFormatting sqref="E67:J67">
    <cfRule type="top10" dxfId="1944" priority="2850" rank="1"/>
  </conditionalFormatting>
  <conditionalFormatting sqref="E69:J69">
    <cfRule type="top10" dxfId="1943" priority="2851" rank="1"/>
  </conditionalFormatting>
  <conditionalFormatting sqref="E71:J71">
    <cfRule type="top10" dxfId="1942" priority="2852" rank="1"/>
  </conditionalFormatting>
  <conditionalFormatting sqref="E73:J73">
    <cfRule type="top10" dxfId="1941" priority="2853" rank="1"/>
  </conditionalFormatting>
  <conditionalFormatting sqref="E75:J75">
    <cfRule type="top10" dxfId="1940" priority="2854" rank="1"/>
  </conditionalFormatting>
  <conditionalFormatting sqref="E77:J77">
    <cfRule type="top10" dxfId="1939" priority="2855" rank="1"/>
  </conditionalFormatting>
  <conditionalFormatting sqref="E79:J79">
    <cfRule type="top10" dxfId="1938" priority="2856" rank="1"/>
  </conditionalFormatting>
  <conditionalFormatting sqref="E81:J81">
    <cfRule type="top10" dxfId="1937" priority="2857" rank="1"/>
  </conditionalFormatting>
  <conditionalFormatting sqref="E83:J83">
    <cfRule type="top10" dxfId="1936" priority="2858" rank="1"/>
  </conditionalFormatting>
  <conditionalFormatting sqref="E85:J85">
    <cfRule type="top10" dxfId="1935" priority="2859" rank="1"/>
  </conditionalFormatting>
  <conditionalFormatting sqref="E87:J87">
    <cfRule type="top10" dxfId="1934" priority="2860" rank="1"/>
  </conditionalFormatting>
  <conditionalFormatting sqref="E89:J89">
    <cfRule type="top10" dxfId="1933" priority="2861" rank="1"/>
  </conditionalFormatting>
  <conditionalFormatting sqref="E91:J91">
    <cfRule type="top10" dxfId="1932" priority="2862" rank="1"/>
  </conditionalFormatting>
  <conditionalFormatting sqref="E93:J93">
    <cfRule type="top10" dxfId="1931" priority="2863" rank="1"/>
  </conditionalFormatting>
  <conditionalFormatting sqref="E95:J95">
    <cfRule type="top10" dxfId="1930" priority="2864" rank="1"/>
  </conditionalFormatting>
  <conditionalFormatting sqref="E97:J97">
    <cfRule type="top10" dxfId="1929" priority="2865" rank="1"/>
  </conditionalFormatting>
  <conditionalFormatting sqref="E99:J99">
    <cfRule type="top10" dxfId="1928" priority="2866" rank="1"/>
  </conditionalFormatting>
  <conditionalFormatting sqref="E101:J101">
    <cfRule type="top10" dxfId="1927" priority="286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886</v>
      </c>
    </row>
    <row r="4" spans="2:24" x14ac:dyDescent="0.15">
      <c r="B4" s="1" t="s">
        <v>693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300</v>
      </c>
      <c r="F7" s="69" t="s">
        <v>301</v>
      </c>
      <c r="G7" s="69" t="s">
        <v>302</v>
      </c>
      <c r="H7" s="68" t="s">
        <v>303</v>
      </c>
      <c r="I7" s="69" t="s">
        <v>304</v>
      </c>
      <c r="J7" s="69" t="s">
        <v>681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11395</v>
      </c>
      <c r="E8" s="15">
        <v>3082</v>
      </c>
      <c r="F8" s="16">
        <v>5590</v>
      </c>
      <c r="G8" s="16">
        <v>1026</v>
      </c>
      <c r="H8" s="16">
        <v>96</v>
      </c>
      <c r="I8" s="16">
        <v>409</v>
      </c>
      <c r="J8" s="16">
        <v>680</v>
      </c>
      <c r="K8" s="16">
        <v>512</v>
      </c>
    </row>
    <row r="9" spans="2:24" ht="15" customHeight="1" x14ac:dyDescent="0.15">
      <c r="B9" s="93"/>
      <c r="C9" s="91"/>
      <c r="D9" s="17">
        <v>100</v>
      </c>
      <c r="E9" s="18">
        <v>27</v>
      </c>
      <c r="F9" s="19">
        <v>49.1</v>
      </c>
      <c r="G9" s="19">
        <v>9</v>
      </c>
      <c r="H9" s="19">
        <v>0.8</v>
      </c>
      <c r="I9" s="19">
        <v>3.6</v>
      </c>
      <c r="J9" s="19">
        <v>6</v>
      </c>
      <c r="K9" s="19">
        <v>4.5</v>
      </c>
    </row>
    <row r="10" spans="2:24" ht="15" customHeight="1" x14ac:dyDescent="0.15">
      <c r="B10" s="20" t="s">
        <v>57</v>
      </c>
      <c r="C10" s="88" t="s">
        <v>58</v>
      </c>
      <c r="D10" s="21">
        <v>3578</v>
      </c>
      <c r="E10" s="22">
        <v>1904</v>
      </c>
      <c r="F10" s="23">
        <v>969</v>
      </c>
      <c r="G10" s="23">
        <v>167</v>
      </c>
      <c r="H10" s="23">
        <v>18</v>
      </c>
      <c r="I10" s="23">
        <v>166</v>
      </c>
      <c r="J10" s="23">
        <v>178</v>
      </c>
      <c r="K10" s="23">
        <v>176</v>
      </c>
    </row>
    <row r="11" spans="2:24" ht="15" customHeight="1" x14ac:dyDescent="0.15">
      <c r="B11" s="24"/>
      <c r="C11" s="89"/>
      <c r="D11" s="25">
        <v>100</v>
      </c>
      <c r="E11" s="26">
        <v>53.2</v>
      </c>
      <c r="F11" s="27">
        <v>27.1</v>
      </c>
      <c r="G11" s="27">
        <v>4.7</v>
      </c>
      <c r="H11" s="27">
        <v>0.5</v>
      </c>
      <c r="I11" s="27">
        <v>4.5999999999999996</v>
      </c>
      <c r="J11" s="27">
        <v>5</v>
      </c>
      <c r="K11" s="27">
        <v>4.9000000000000004</v>
      </c>
    </row>
    <row r="12" spans="2:24" ht="15" customHeight="1" x14ac:dyDescent="0.15">
      <c r="B12" s="24"/>
      <c r="C12" s="86" t="s">
        <v>59</v>
      </c>
      <c r="D12" s="14">
        <v>7723</v>
      </c>
      <c r="E12" s="15">
        <v>1152</v>
      </c>
      <c r="F12" s="16">
        <v>4578</v>
      </c>
      <c r="G12" s="16">
        <v>844</v>
      </c>
      <c r="H12" s="16">
        <v>77</v>
      </c>
      <c r="I12" s="16">
        <v>242</v>
      </c>
      <c r="J12" s="16">
        <v>498</v>
      </c>
      <c r="K12" s="16">
        <v>332</v>
      </c>
    </row>
    <row r="13" spans="2:24" ht="15" customHeight="1" x14ac:dyDescent="0.15">
      <c r="B13" s="28"/>
      <c r="C13" s="91"/>
      <c r="D13" s="17">
        <v>100</v>
      </c>
      <c r="E13" s="18">
        <v>14.9</v>
      </c>
      <c r="F13" s="19">
        <v>59.3</v>
      </c>
      <c r="G13" s="19">
        <v>10.9</v>
      </c>
      <c r="H13" s="19">
        <v>1</v>
      </c>
      <c r="I13" s="19">
        <v>3.1</v>
      </c>
      <c r="J13" s="19">
        <v>6.4</v>
      </c>
      <c r="K13" s="19">
        <v>4.3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128</v>
      </c>
      <c r="F14" s="23">
        <v>44</v>
      </c>
      <c r="G14" s="23">
        <v>7</v>
      </c>
      <c r="H14" s="23">
        <v>1</v>
      </c>
      <c r="I14" s="23">
        <v>33</v>
      </c>
      <c r="J14" s="23">
        <v>38</v>
      </c>
      <c r="K14" s="23">
        <v>13</v>
      </c>
    </row>
    <row r="15" spans="2:24" ht="15" customHeight="1" x14ac:dyDescent="0.15">
      <c r="B15" s="24"/>
      <c r="C15" s="84"/>
      <c r="D15" s="25">
        <v>100</v>
      </c>
      <c r="E15" s="26">
        <v>48.5</v>
      </c>
      <c r="F15" s="27">
        <v>16.7</v>
      </c>
      <c r="G15" s="27">
        <v>2.7</v>
      </c>
      <c r="H15" s="27">
        <v>0.4</v>
      </c>
      <c r="I15" s="27">
        <v>12.5</v>
      </c>
      <c r="J15" s="27">
        <v>14.4</v>
      </c>
      <c r="K15" s="27">
        <v>4.9000000000000004</v>
      </c>
    </row>
    <row r="16" spans="2:24" ht="15" customHeight="1" x14ac:dyDescent="0.15">
      <c r="B16" s="24"/>
      <c r="C16" s="83" t="s">
        <v>410</v>
      </c>
      <c r="D16" s="29">
        <v>403</v>
      </c>
      <c r="E16" s="30">
        <v>243</v>
      </c>
      <c r="F16" s="31">
        <v>61</v>
      </c>
      <c r="G16" s="31">
        <v>6</v>
      </c>
      <c r="H16" s="31">
        <v>0</v>
      </c>
      <c r="I16" s="31">
        <v>55</v>
      </c>
      <c r="J16" s="31">
        <v>25</v>
      </c>
      <c r="K16" s="31">
        <v>13</v>
      </c>
    </row>
    <row r="17" spans="2:11" ht="15" customHeight="1" x14ac:dyDescent="0.15">
      <c r="B17" s="24"/>
      <c r="C17" s="84"/>
      <c r="D17" s="25">
        <v>100</v>
      </c>
      <c r="E17" s="26">
        <v>60.3</v>
      </c>
      <c r="F17" s="27">
        <v>15.1</v>
      </c>
      <c r="G17" s="27">
        <v>1.5</v>
      </c>
      <c r="H17" s="27">
        <v>0</v>
      </c>
      <c r="I17" s="27">
        <v>13.6</v>
      </c>
      <c r="J17" s="27">
        <v>6.2</v>
      </c>
      <c r="K17" s="27">
        <v>3.2</v>
      </c>
    </row>
    <row r="18" spans="2:11" ht="15" customHeight="1" x14ac:dyDescent="0.15">
      <c r="B18" s="24"/>
      <c r="C18" s="82" t="s">
        <v>411</v>
      </c>
      <c r="D18" s="14">
        <v>596</v>
      </c>
      <c r="E18" s="15">
        <v>377</v>
      </c>
      <c r="F18" s="16">
        <v>106</v>
      </c>
      <c r="G18" s="16">
        <v>6</v>
      </c>
      <c r="H18" s="16">
        <v>1</v>
      </c>
      <c r="I18" s="16">
        <v>52</v>
      </c>
      <c r="J18" s="16">
        <v>36</v>
      </c>
      <c r="K18" s="16">
        <v>18</v>
      </c>
    </row>
    <row r="19" spans="2:11" ht="15" customHeight="1" x14ac:dyDescent="0.15">
      <c r="B19" s="24"/>
      <c r="C19" s="84"/>
      <c r="D19" s="25">
        <v>100</v>
      </c>
      <c r="E19" s="26">
        <v>63.3</v>
      </c>
      <c r="F19" s="27">
        <v>17.8</v>
      </c>
      <c r="G19" s="27">
        <v>1</v>
      </c>
      <c r="H19" s="27">
        <v>0.2</v>
      </c>
      <c r="I19" s="27">
        <v>8.6999999999999993</v>
      </c>
      <c r="J19" s="27">
        <v>6</v>
      </c>
      <c r="K19" s="27">
        <v>3</v>
      </c>
    </row>
    <row r="20" spans="2:11" ht="15" customHeight="1" x14ac:dyDescent="0.15">
      <c r="B20" s="24"/>
      <c r="C20" s="82" t="s">
        <v>412</v>
      </c>
      <c r="D20" s="14">
        <v>1110</v>
      </c>
      <c r="E20" s="15">
        <v>584</v>
      </c>
      <c r="F20" s="16">
        <v>331</v>
      </c>
      <c r="G20" s="16">
        <v>37</v>
      </c>
      <c r="H20" s="16">
        <v>3</v>
      </c>
      <c r="I20" s="16">
        <v>57</v>
      </c>
      <c r="J20" s="16">
        <v>53</v>
      </c>
      <c r="K20" s="16">
        <v>45</v>
      </c>
    </row>
    <row r="21" spans="2:11" ht="15" customHeight="1" x14ac:dyDescent="0.15">
      <c r="B21" s="24"/>
      <c r="C21" s="84"/>
      <c r="D21" s="25">
        <v>100</v>
      </c>
      <c r="E21" s="26">
        <v>52.6</v>
      </c>
      <c r="F21" s="27">
        <v>29.8</v>
      </c>
      <c r="G21" s="27">
        <v>3.3</v>
      </c>
      <c r="H21" s="27">
        <v>0.3</v>
      </c>
      <c r="I21" s="27">
        <v>5.0999999999999996</v>
      </c>
      <c r="J21" s="27">
        <v>4.8</v>
      </c>
      <c r="K21" s="27">
        <v>4.0999999999999996</v>
      </c>
    </row>
    <row r="22" spans="2:11" ht="15" customHeight="1" x14ac:dyDescent="0.15">
      <c r="B22" s="24"/>
      <c r="C22" s="82" t="s">
        <v>413</v>
      </c>
      <c r="D22" s="14">
        <v>2145</v>
      </c>
      <c r="E22" s="15">
        <v>772</v>
      </c>
      <c r="F22" s="16">
        <v>948</v>
      </c>
      <c r="G22" s="16">
        <v>132</v>
      </c>
      <c r="H22" s="16">
        <v>13</v>
      </c>
      <c r="I22" s="16">
        <v>62</v>
      </c>
      <c r="J22" s="16">
        <v>104</v>
      </c>
      <c r="K22" s="16">
        <v>114</v>
      </c>
    </row>
    <row r="23" spans="2:11" ht="15" customHeight="1" x14ac:dyDescent="0.15">
      <c r="B23" s="24"/>
      <c r="C23" s="84"/>
      <c r="D23" s="25">
        <v>100</v>
      </c>
      <c r="E23" s="26">
        <v>36</v>
      </c>
      <c r="F23" s="27">
        <v>44.2</v>
      </c>
      <c r="G23" s="27">
        <v>6.2</v>
      </c>
      <c r="H23" s="27">
        <v>0.6</v>
      </c>
      <c r="I23" s="27">
        <v>2.9</v>
      </c>
      <c r="J23" s="27">
        <v>4.8</v>
      </c>
      <c r="K23" s="27">
        <v>5.3</v>
      </c>
    </row>
    <row r="24" spans="2:11" ht="15" customHeight="1" x14ac:dyDescent="0.15">
      <c r="B24" s="24"/>
      <c r="C24" s="82" t="s">
        <v>414</v>
      </c>
      <c r="D24" s="14">
        <v>3215</v>
      </c>
      <c r="E24" s="15">
        <v>628</v>
      </c>
      <c r="F24" s="16">
        <v>1774</v>
      </c>
      <c r="G24" s="16">
        <v>330</v>
      </c>
      <c r="H24" s="16">
        <v>24</v>
      </c>
      <c r="I24" s="16">
        <v>91</v>
      </c>
      <c r="J24" s="16">
        <v>199</v>
      </c>
      <c r="K24" s="16">
        <v>169</v>
      </c>
    </row>
    <row r="25" spans="2:11" ht="15" customHeight="1" x14ac:dyDescent="0.15">
      <c r="B25" s="24"/>
      <c r="C25" s="84"/>
      <c r="D25" s="25">
        <v>100</v>
      </c>
      <c r="E25" s="26">
        <v>19.5</v>
      </c>
      <c r="F25" s="27">
        <v>55.2</v>
      </c>
      <c r="G25" s="27">
        <v>10.3</v>
      </c>
      <c r="H25" s="27">
        <v>0.7</v>
      </c>
      <c r="I25" s="27">
        <v>2.8</v>
      </c>
      <c r="J25" s="27">
        <v>6.2</v>
      </c>
      <c r="K25" s="27">
        <v>5.3</v>
      </c>
    </row>
    <row r="26" spans="2:11" ht="15" customHeight="1" x14ac:dyDescent="0.15">
      <c r="B26" s="24"/>
      <c r="C26" s="82" t="s">
        <v>415</v>
      </c>
      <c r="D26" s="14">
        <v>3443</v>
      </c>
      <c r="E26" s="15">
        <v>290</v>
      </c>
      <c r="F26" s="16">
        <v>2225</v>
      </c>
      <c r="G26" s="16">
        <v>481</v>
      </c>
      <c r="H26" s="16">
        <v>53</v>
      </c>
      <c r="I26" s="16">
        <v>50</v>
      </c>
      <c r="J26" s="16">
        <v>212</v>
      </c>
      <c r="K26" s="16">
        <v>132</v>
      </c>
    </row>
    <row r="27" spans="2:11" ht="15" customHeight="1" x14ac:dyDescent="0.15">
      <c r="B27" s="28"/>
      <c r="C27" s="85"/>
      <c r="D27" s="17">
        <v>100</v>
      </c>
      <c r="E27" s="18">
        <v>8.4</v>
      </c>
      <c r="F27" s="19">
        <v>64.599999999999994</v>
      </c>
      <c r="G27" s="19">
        <v>14</v>
      </c>
      <c r="H27" s="19">
        <v>1.5</v>
      </c>
      <c r="I27" s="19">
        <v>1.5</v>
      </c>
      <c r="J27" s="19">
        <v>6.2</v>
      </c>
      <c r="K27" s="19">
        <v>3.8</v>
      </c>
    </row>
    <row r="28" spans="2:11" ht="15" customHeight="1" x14ac:dyDescent="0.15">
      <c r="B28" s="20" t="s">
        <v>61</v>
      </c>
      <c r="C28" s="82" t="s">
        <v>62</v>
      </c>
      <c r="D28" s="14">
        <v>3509</v>
      </c>
      <c r="E28" s="15">
        <v>26</v>
      </c>
      <c r="F28" s="16">
        <v>2242</v>
      </c>
      <c r="G28" s="16">
        <v>423</v>
      </c>
      <c r="H28" s="16">
        <v>39</v>
      </c>
      <c r="I28" s="16">
        <v>227</v>
      </c>
      <c r="J28" s="16">
        <v>380</v>
      </c>
      <c r="K28" s="16">
        <v>172</v>
      </c>
    </row>
    <row r="29" spans="2:11" ht="15" customHeight="1" x14ac:dyDescent="0.15">
      <c r="B29" s="24"/>
      <c r="C29" s="84"/>
      <c r="D29" s="25">
        <v>100</v>
      </c>
      <c r="E29" s="26">
        <v>0.7</v>
      </c>
      <c r="F29" s="27">
        <v>63.9</v>
      </c>
      <c r="G29" s="27">
        <v>12.1</v>
      </c>
      <c r="H29" s="27">
        <v>1.1000000000000001</v>
      </c>
      <c r="I29" s="27">
        <v>6.5</v>
      </c>
      <c r="J29" s="27">
        <v>10.8</v>
      </c>
      <c r="K29" s="27">
        <v>4.9000000000000004</v>
      </c>
    </row>
    <row r="30" spans="2:11" ht="15" customHeight="1" x14ac:dyDescent="0.15">
      <c r="B30" s="24"/>
      <c r="C30" s="82" t="s">
        <v>63</v>
      </c>
      <c r="D30" s="14">
        <v>2988</v>
      </c>
      <c r="E30" s="15">
        <v>2283</v>
      </c>
      <c r="F30" s="16">
        <v>419</v>
      </c>
      <c r="G30" s="16">
        <v>63</v>
      </c>
      <c r="H30" s="16">
        <v>3</v>
      </c>
      <c r="I30" s="16">
        <v>26</v>
      </c>
      <c r="J30" s="16">
        <v>52</v>
      </c>
      <c r="K30" s="16">
        <v>142</v>
      </c>
    </row>
    <row r="31" spans="2:11" ht="15" customHeight="1" x14ac:dyDescent="0.15">
      <c r="B31" s="24"/>
      <c r="C31" s="84"/>
      <c r="D31" s="25">
        <v>100</v>
      </c>
      <c r="E31" s="26">
        <v>76.400000000000006</v>
      </c>
      <c r="F31" s="27">
        <v>14</v>
      </c>
      <c r="G31" s="27">
        <v>2.1</v>
      </c>
      <c r="H31" s="27">
        <v>0.1</v>
      </c>
      <c r="I31" s="27">
        <v>0.9</v>
      </c>
      <c r="J31" s="27">
        <v>1.7</v>
      </c>
      <c r="K31" s="27">
        <v>4.8</v>
      </c>
    </row>
    <row r="32" spans="2:11" ht="15" customHeight="1" x14ac:dyDescent="0.15">
      <c r="B32" s="24"/>
      <c r="C32" s="83" t="s">
        <v>64</v>
      </c>
      <c r="D32" s="29">
        <v>245</v>
      </c>
      <c r="E32" s="30">
        <v>190</v>
      </c>
      <c r="F32" s="31">
        <v>30</v>
      </c>
      <c r="G32" s="31">
        <v>9</v>
      </c>
      <c r="H32" s="31">
        <v>0</v>
      </c>
      <c r="I32" s="31">
        <v>3</v>
      </c>
      <c r="J32" s="31">
        <v>2</v>
      </c>
      <c r="K32" s="31">
        <v>11</v>
      </c>
    </row>
    <row r="33" spans="2:11" ht="15" customHeight="1" x14ac:dyDescent="0.15">
      <c r="B33" s="24"/>
      <c r="C33" s="84"/>
      <c r="D33" s="25">
        <v>100</v>
      </c>
      <c r="E33" s="26">
        <v>77.599999999999994</v>
      </c>
      <c r="F33" s="27">
        <v>12.2</v>
      </c>
      <c r="G33" s="27">
        <v>3.7</v>
      </c>
      <c r="H33" s="27">
        <v>0</v>
      </c>
      <c r="I33" s="27">
        <v>1.2</v>
      </c>
      <c r="J33" s="27">
        <v>0.8</v>
      </c>
      <c r="K33" s="27">
        <v>4.5</v>
      </c>
    </row>
    <row r="34" spans="2:11" ht="15" customHeight="1" x14ac:dyDescent="0.15">
      <c r="B34" s="24"/>
      <c r="C34" s="82" t="s">
        <v>65</v>
      </c>
      <c r="D34" s="14">
        <v>2615</v>
      </c>
      <c r="E34" s="15">
        <v>296</v>
      </c>
      <c r="F34" s="16">
        <v>1794</v>
      </c>
      <c r="G34" s="16">
        <v>360</v>
      </c>
      <c r="H34" s="16">
        <v>16</v>
      </c>
      <c r="I34" s="16">
        <v>9</v>
      </c>
      <c r="J34" s="16">
        <v>39</v>
      </c>
      <c r="K34" s="16">
        <v>101</v>
      </c>
    </row>
    <row r="35" spans="2:11" ht="15" customHeight="1" x14ac:dyDescent="0.15">
      <c r="B35" s="24"/>
      <c r="C35" s="84"/>
      <c r="D35" s="25">
        <v>100</v>
      </c>
      <c r="E35" s="26">
        <v>11.3</v>
      </c>
      <c r="F35" s="27">
        <v>68.599999999999994</v>
      </c>
      <c r="G35" s="27">
        <v>13.8</v>
      </c>
      <c r="H35" s="27">
        <v>0.6</v>
      </c>
      <c r="I35" s="27">
        <v>0.3</v>
      </c>
      <c r="J35" s="27">
        <v>1.5</v>
      </c>
      <c r="K35" s="27">
        <v>3.9</v>
      </c>
    </row>
    <row r="36" spans="2:11" ht="15" customHeight="1" x14ac:dyDescent="0.15">
      <c r="B36" s="32"/>
      <c r="C36" s="82" t="s">
        <v>408</v>
      </c>
      <c r="D36" s="14">
        <v>1801</v>
      </c>
      <c r="E36" s="15">
        <v>234</v>
      </c>
      <c r="F36" s="16">
        <v>984</v>
      </c>
      <c r="G36" s="16">
        <v>158</v>
      </c>
      <c r="H36" s="16">
        <v>37</v>
      </c>
      <c r="I36" s="16">
        <v>132</v>
      </c>
      <c r="J36" s="16">
        <v>188</v>
      </c>
      <c r="K36" s="16">
        <v>68</v>
      </c>
    </row>
    <row r="37" spans="2:11" ht="15" customHeight="1" x14ac:dyDescent="0.15">
      <c r="B37" s="33"/>
      <c r="C37" s="82"/>
      <c r="D37" s="34">
        <v>100</v>
      </c>
      <c r="E37" s="35">
        <v>13</v>
      </c>
      <c r="F37" s="36">
        <v>54.6</v>
      </c>
      <c r="G37" s="36">
        <v>8.8000000000000007</v>
      </c>
      <c r="H37" s="36">
        <v>2.1</v>
      </c>
      <c r="I37" s="36">
        <v>7.3</v>
      </c>
      <c r="J37" s="36">
        <v>10.4</v>
      </c>
      <c r="K37" s="36">
        <v>3.8</v>
      </c>
    </row>
    <row r="38" spans="2:11" ht="15" customHeight="1" x14ac:dyDescent="0.15">
      <c r="B38" s="20" t="s">
        <v>66</v>
      </c>
      <c r="C38" s="88" t="s">
        <v>67</v>
      </c>
      <c r="D38" s="21">
        <v>345</v>
      </c>
      <c r="E38" s="22">
        <v>87</v>
      </c>
      <c r="F38" s="23">
        <v>163</v>
      </c>
      <c r="G38" s="23">
        <v>22</v>
      </c>
      <c r="H38" s="23">
        <v>7</v>
      </c>
      <c r="I38" s="23">
        <v>21</v>
      </c>
      <c r="J38" s="23">
        <v>22</v>
      </c>
      <c r="K38" s="23">
        <v>23</v>
      </c>
    </row>
    <row r="39" spans="2:11" ht="15" customHeight="1" x14ac:dyDescent="0.15">
      <c r="B39" s="24"/>
      <c r="C39" s="89"/>
      <c r="D39" s="25">
        <v>100</v>
      </c>
      <c r="E39" s="26">
        <v>25.2</v>
      </c>
      <c r="F39" s="27">
        <v>47.2</v>
      </c>
      <c r="G39" s="27">
        <v>6.4</v>
      </c>
      <c r="H39" s="27">
        <v>2</v>
      </c>
      <c r="I39" s="27">
        <v>6.1</v>
      </c>
      <c r="J39" s="27">
        <v>6.4</v>
      </c>
      <c r="K39" s="27">
        <v>6.7</v>
      </c>
    </row>
    <row r="40" spans="2:11" ht="15" customHeight="1" x14ac:dyDescent="0.15">
      <c r="B40" s="24"/>
      <c r="C40" s="90" t="s">
        <v>68</v>
      </c>
      <c r="D40" s="14">
        <v>652</v>
      </c>
      <c r="E40" s="15">
        <v>204</v>
      </c>
      <c r="F40" s="16">
        <v>309</v>
      </c>
      <c r="G40" s="16">
        <v>41</v>
      </c>
      <c r="H40" s="16">
        <v>8</v>
      </c>
      <c r="I40" s="16">
        <v>30</v>
      </c>
      <c r="J40" s="16">
        <v>26</v>
      </c>
      <c r="K40" s="16">
        <v>34</v>
      </c>
    </row>
    <row r="41" spans="2:11" ht="15" customHeight="1" x14ac:dyDescent="0.15">
      <c r="B41" s="24"/>
      <c r="C41" s="89"/>
      <c r="D41" s="25">
        <v>100</v>
      </c>
      <c r="E41" s="26">
        <v>31.3</v>
      </c>
      <c r="F41" s="27">
        <v>47.4</v>
      </c>
      <c r="G41" s="27">
        <v>6.3</v>
      </c>
      <c r="H41" s="27">
        <v>1.2</v>
      </c>
      <c r="I41" s="27">
        <v>4.5999999999999996</v>
      </c>
      <c r="J41" s="27">
        <v>4</v>
      </c>
      <c r="K41" s="27">
        <v>5.2</v>
      </c>
    </row>
    <row r="42" spans="2:11" ht="15" customHeight="1" x14ac:dyDescent="0.15">
      <c r="B42" s="24"/>
      <c r="C42" s="86" t="s">
        <v>69</v>
      </c>
      <c r="D42" s="14">
        <v>10145</v>
      </c>
      <c r="E42" s="15">
        <v>2714</v>
      </c>
      <c r="F42" s="16">
        <v>5020</v>
      </c>
      <c r="G42" s="16">
        <v>947</v>
      </c>
      <c r="H42" s="16">
        <v>78</v>
      </c>
      <c r="I42" s="16">
        <v>343</v>
      </c>
      <c r="J42" s="16">
        <v>608</v>
      </c>
      <c r="K42" s="16">
        <v>435</v>
      </c>
    </row>
    <row r="43" spans="2:11" ht="15" customHeight="1" x14ac:dyDescent="0.15">
      <c r="B43" s="28"/>
      <c r="C43" s="91"/>
      <c r="D43" s="17">
        <v>100</v>
      </c>
      <c r="E43" s="18">
        <v>26.8</v>
      </c>
      <c r="F43" s="19">
        <v>49.5</v>
      </c>
      <c r="G43" s="19">
        <v>9.3000000000000007</v>
      </c>
      <c r="H43" s="19">
        <v>0.8</v>
      </c>
      <c r="I43" s="19">
        <v>3.4</v>
      </c>
      <c r="J43" s="19">
        <v>6</v>
      </c>
      <c r="K43" s="19">
        <v>4.3</v>
      </c>
    </row>
    <row r="44" spans="2:11" ht="15" customHeight="1" x14ac:dyDescent="0.15">
      <c r="B44" s="20" t="s">
        <v>70</v>
      </c>
      <c r="C44" s="88" t="s">
        <v>467</v>
      </c>
      <c r="D44" s="21">
        <v>394</v>
      </c>
      <c r="E44" s="22">
        <v>88</v>
      </c>
      <c r="F44" s="23">
        <v>188</v>
      </c>
      <c r="G44" s="23">
        <v>46</v>
      </c>
      <c r="H44" s="23">
        <v>6</v>
      </c>
      <c r="I44" s="23">
        <v>11</v>
      </c>
      <c r="J44" s="23">
        <v>35</v>
      </c>
      <c r="K44" s="23">
        <v>20</v>
      </c>
    </row>
    <row r="45" spans="2:11" ht="15" customHeight="1" x14ac:dyDescent="0.15">
      <c r="B45" s="24"/>
      <c r="C45" s="89"/>
      <c r="D45" s="25">
        <v>100</v>
      </c>
      <c r="E45" s="26">
        <v>22.3</v>
      </c>
      <c r="F45" s="27">
        <v>47.7</v>
      </c>
      <c r="G45" s="27">
        <v>11.7</v>
      </c>
      <c r="H45" s="27">
        <v>1.5</v>
      </c>
      <c r="I45" s="27">
        <v>2.8</v>
      </c>
      <c r="J45" s="27">
        <v>8.9</v>
      </c>
      <c r="K45" s="27">
        <v>5.0999999999999996</v>
      </c>
    </row>
    <row r="46" spans="2:11" ht="15" customHeight="1" x14ac:dyDescent="0.15">
      <c r="B46" s="24"/>
      <c r="C46" s="86" t="s">
        <v>468</v>
      </c>
      <c r="D46" s="14">
        <v>6028</v>
      </c>
      <c r="E46" s="15">
        <v>1430</v>
      </c>
      <c r="F46" s="16">
        <v>3110</v>
      </c>
      <c r="G46" s="16">
        <v>614</v>
      </c>
      <c r="H46" s="16">
        <v>49</v>
      </c>
      <c r="I46" s="16">
        <v>206</v>
      </c>
      <c r="J46" s="16">
        <v>342</v>
      </c>
      <c r="K46" s="16">
        <v>277</v>
      </c>
    </row>
    <row r="47" spans="2:11" ht="15" customHeight="1" x14ac:dyDescent="0.15">
      <c r="B47" s="24"/>
      <c r="C47" s="89"/>
      <c r="D47" s="25">
        <v>100</v>
      </c>
      <c r="E47" s="26">
        <v>23.7</v>
      </c>
      <c r="F47" s="27">
        <v>51.6</v>
      </c>
      <c r="G47" s="27">
        <v>10.199999999999999</v>
      </c>
      <c r="H47" s="27">
        <v>0.8</v>
      </c>
      <c r="I47" s="27">
        <v>3.4</v>
      </c>
      <c r="J47" s="27">
        <v>5.7</v>
      </c>
      <c r="K47" s="27">
        <v>4.5999999999999996</v>
      </c>
    </row>
    <row r="48" spans="2:11" ht="15" customHeight="1" x14ac:dyDescent="0.15">
      <c r="B48" s="24"/>
      <c r="C48" s="86" t="s">
        <v>450</v>
      </c>
      <c r="D48" s="14">
        <v>3545</v>
      </c>
      <c r="E48" s="15">
        <v>1024</v>
      </c>
      <c r="F48" s="16">
        <v>1719</v>
      </c>
      <c r="G48" s="16">
        <v>269</v>
      </c>
      <c r="H48" s="16">
        <v>34</v>
      </c>
      <c r="I48" s="16">
        <v>130</v>
      </c>
      <c r="J48" s="16">
        <v>221</v>
      </c>
      <c r="K48" s="16">
        <v>148</v>
      </c>
    </row>
    <row r="49" spans="2:11" ht="15" customHeight="1" x14ac:dyDescent="0.15">
      <c r="B49" s="24"/>
      <c r="C49" s="89"/>
      <c r="D49" s="25">
        <v>100</v>
      </c>
      <c r="E49" s="26">
        <v>28.9</v>
      </c>
      <c r="F49" s="27">
        <v>48.5</v>
      </c>
      <c r="G49" s="27">
        <v>7.6</v>
      </c>
      <c r="H49" s="27">
        <v>1</v>
      </c>
      <c r="I49" s="27">
        <v>3.7</v>
      </c>
      <c r="J49" s="27">
        <v>6.2</v>
      </c>
      <c r="K49" s="27">
        <v>4.2</v>
      </c>
    </row>
    <row r="50" spans="2:11" ht="15" customHeight="1" x14ac:dyDescent="0.15">
      <c r="B50" s="24"/>
      <c r="C50" s="86" t="s">
        <v>451</v>
      </c>
      <c r="D50" s="14">
        <v>1194</v>
      </c>
      <c r="E50" s="15">
        <v>461</v>
      </c>
      <c r="F50" s="16">
        <v>472</v>
      </c>
      <c r="G50" s="16">
        <v>76</v>
      </c>
      <c r="H50" s="16">
        <v>7</v>
      </c>
      <c r="I50" s="16">
        <v>55</v>
      </c>
      <c r="J50" s="16">
        <v>71</v>
      </c>
      <c r="K50" s="16">
        <v>52</v>
      </c>
    </row>
    <row r="51" spans="2:11" ht="15" customHeight="1" x14ac:dyDescent="0.15">
      <c r="B51" s="28"/>
      <c r="C51" s="91"/>
      <c r="D51" s="17">
        <v>100</v>
      </c>
      <c r="E51" s="18">
        <v>38.6</v>
      </c>
      <c r="F51" s="19">
        <v>39.5</v>
      </c>
      <c r="G51" s="19">
        <v>6.4</v>
      </c>
      <c r="H51" s="19">
        <v>0.6</v>
      </c>
      <c r="I51" s="19">
        <v>4.5999999999999996</v>
      </c>
      <c r="J51" s="19">
        <v>5.9</v>
      </c>
      <c r="K51" s="19">
        <v>4.4000000000000004</v>
      </c>
    </row>
    <row r="52" spans="2:11" ht="15" customHeight="1" x14ac:dyDescent="0.15">
      <c r="B52" s="20" t="s">
        <v>75</v>
      </c>
      <c r="C52" s="87" t="s">
        <v>76</v>
      </c>
      <c r="D52" s="21">
        <v>1956</v>
      </c>
      <c r="E52" s="22">
        <v>545</v>
      </c>
      <c r="F52" s="23">
        <v>983</v>
      </c>
      <c r="G52" s="23">
        <v>131</v>
      </c>
      <c r="H52" s="23">
        <v>16</v>
      </c>
      <c r="I52" s="23">
        <v>84</v>
      </c>
      <c r="J52" s="23">
        <v>132</v>
      </c>
      <c r="K52" s="23">
        <v>65</v>
      </c>
    </row>
    <row r="53" spans="2:11" ht="15" customHeight="1" x14ac:dyDescent="0.15">
      <c r="B53" s="24"/>
      <c r="C53" s="84"/>
      <c r="D53" s="25">
        <v>100</v>
      </c>
      <c r="E53" s="26">
        <v>27.9</v>
      </c>
      <c r="F53" s="27">
        <v>50.3</v>
      </c>
      <c r="G53" s="27">
        <v>6.7</v>
      </c>
      <c r="H53" s="27">
        <v>0.8</v>
      </c>
      <c r="I53" s="27">
        <v>4.3</v>
      </c>
      <c r="J53" s="27">
        <v>6.7</v>
      </c>
      <c r="K53" s="27">
        <v>3.3</v>
      </c>
    </row>
    <row r="54" spans="2:11" ht="15" customHeight="1" x14ac:dyDescent="0.15">
      <c r="B54" s="24"/>
      <c r="C54" s="83" t="s">
        <v>77</v>
      </c>
      <c r="D54" s="29">
        <v>1530</v>
      </c>
      <c r="E54" s="30">
        <v>393</v>
      </c>
      <c r="F54" s="31">
        <v>795</v>
      </c>
      <c r="G54" s="31">
        <v>163</v>
      </c>
      <c r="H54" s="31">
        <v>9</v>
      </c>
      <c r="I54" s="31">
        <v>52</v>
      </c>
      <c r="J54" s="31">
        <v>75</v>
      </c>
      <c r="K54" s="31">
        <v>43</v>
      </c>
    </row>
    <row r="55" spans="2:11" ht="15" customHeight="1" x14ac:dyDescent="0.15">
      <c r="B55" s="24"/>
      <c r="C55" s="84"/>
      <c r="D55" s="25">
        <v>100</v>
      </c>
      <c r="E55" s="26">
        <v>25.7</v>
      </c>
      <c r="F55" s="27">
        <v>52</v>
      </c>
      <c r="G55" s="27">
        <v>10.7</v>
      </c>
      <c r="H55" s="27">
        <v>0.6</v>
      </c>
      <c r="I55" s="27">
        <v>3.4</v>
      </c>
      <c r="J55" s="27">
        <v>4.9000000000000004</v>
      </c>
      <c r="K55" s="27">
        <v>2.8</v>
      </c>
    </row>
    <row r="56" spans="2:11" ht="15" customHeight="1" x14ac:dyDescent="0.15">
      <c r="B56" s="24"/>
      <c r="C56" s="82" t="s">
        <v>78</v>
      </c>
      <c r="D56" s="14">
        <v>612</v>
      </c>
      <c r="E56" s="15">
        <v>155</v>
      </c>
      <c r="F56" s="16">
        <v>299</v>
      </c>
      <c r="G56" s="16">
        <v>68</v>
      </c>
      <c r="H56" s="16">
        <v>5</v>
      </c>
      <c r="I56" s="16">
        <v>14</v>
      </c>
      <c r="J56" s="16">
        <v>39</v>
      </c>
      <c r="K56" s="16">
        <v>32</v>
      </c>
    </row>
    <row r="57" spans="2:11" ht="15" customHeight="1" x14ac:dyDescent="0.15">
      <c r="B57" s="24"/>
      <c r="C57" s="84"/>
      <c r="D57" s="25">
        <v>100</v>
      </c>
      <c r="E57" s="26">
        <v>25.3</v>
      </c>
      <c r="F57" s="27">
        <v>48.9</v>
      </c>
      <c r="G57" s="27">
        <v>11.1</v>
      </c>
      <c r="H57" s="27">
        <v>0.8</v>
      </c>
      <c r="I57" s="27">
        <v>2.2999999999999998</v>
      </c>
      <c r="J57" s="27">
        <v>6.4</v>
      </c>
      <c r="K57" s="27">
        <v>5.2</v>
      </c>
    </row>
    <row r="58" spans="2:11" ht="15" customHeight="1" x14ac:dyDescent="0.15">
      <c r="B58" s="24"/>
      <c r="C58" s="82" t="s">
        <v>79</v>
      </c>
      <c r="D58" s="14">
        <v>957</v>
      </c>
      <c r="E58" s="15">
        <v>287</v>
      </c>
      <c r="F58" s="16">
        <v>444</v>
      </c>
      <c r="G58" s="16">
        <v>87</v>
      </c>
      <c r="H58" s="16">
        <v>14</v>
      </c>
      <c r="I58" s="16">
        <v>43</v>
      </c>
      <c r="J58" s="16">
        <v>59</v>
      </c>
      <c r="K58" s="16">
        <v>23</v>
      </c>
    </row>
    <row r="59" spans="2:11" ht="15" customHeight="1" x14ac:dyDescent="0.15">
      <c r="B59" s="24"/>
      <c r="C59" s="84"/>
      <c r="D59" s="25">
        <v>100</v>
      </c>
      <c r="E59" s="26">
        <v>30</v>
      </c>
      <c r="F59" s="27">
        <v>46.4</v>
      </c>
      <c r="G59" s="27">
        <v>9.1</v>
      </c>
      <c r="H59" s="27">
        <v>1.5</v>
      </c>
      <c r="I59" s="27">
        <v>4.5</v>
      </c>
      <c r="J59" s="27">
        <v>6.2</v>
      </c>
      <c r="K59" s="27">
        <v>2.4</v>
      </c>
    </row>
    <row r="60" spans="2:11" ht="15" customHeight="1" x14ac:dyDescent="0.15">
      <c r="B60" s="24"/>
      <c r="C60" s="82" t="s">
        <v>80</v>
      </c>
      <c r="D60" s="14">
        <v>1200</v>
      </c>
      <c r="E60" s="15">
        <v>434</v>
      </c>
      <c r="F60" s="16">
        <v>525</v>
      </c>
      <c r="G60" s="16">
        <v>94</v>
      </c>
      <c r="H60" s="16">
        <v>5</v>
      </c>
      <c r="I60" s="16">
        <v>33</v>
      </c>
      <c r="J60" s="16">
        <v>63</v>
      </c>
      <c r="K60" s="16">
        <v>46</v>
      </c>
    </row>
    <row r="61" spans="2:11" ht="15" customHeight="1" x14ac:dyDescent="0.15">
      <c r="B61" s="24"/>
      <c r="C61" s="84"/>
      <c r="D61" s="25">
        <v>100</v>
      </c>
      <c r="E61" s="26">
        <v>36.200000000000003</v>
      </c>
      <c r="F61" s="27">
        <v>43.8</v>
      </c>
      <c r="G61" s="27">
        <v>7.8</v>
      </c>
      <c r="H61" s="27">
        <v>0.4</v>
      </c>
      <c r="I61" s="27">
        <v>2.8</v>
      </c>
      <c r="J61" s="27">
        <v>5.3</v>
      </c>
      <c r="K61" s="27">
        <v>3.8</v>
      </c>
    </row>
    <row r="62" spans="2:11" ht="15" customHeight="1" x14ac:dyDescent="0.15">
      <c r="B62" s="24"/>
      <c r="C62" s="82" t="s">
        <v>81</v>
      </c>
      <c r="D62" s="14">
        <v>981</v>
      </c>
      <c r="E62" s="15">
        <v>268</v>
      </c>
      <c r="F62" s="16">
        <v>458</v>
      </c>
      <c r="G62" s="16">
        <v>88</v>
      </c>
      <c r="H62" s="16">
        <v>6</v>
      </c>
      <c r="I62" s="16">
        <v>36</v>
      </c>
      <c r="J62" s="16">
        <v>39</v>
      </c>
      <c r="K62" s="16">
        <v>86</v>
      </c>
    </row>
    <row r="63" spans="2:11" ht="15" customHeight="1" x14ac:dyDescent="0.15">
      <c r="B63" s="24"/>
      <c r="C63" s="84"/>
      <c r="D63" s="25">
        <v>100</v>
      </c>
      <c r="E63" s="26">
        <v>27.3</v>
      </c>
      <c r="F63" s="27">
        <v>46.7</v>
      </c>
      <c r="G63" s="27">
        <v>9</v>
      </c>
      <c r="H63" s="27">
        <v>0.6</v>
      </c>
      <c r="I63" s="27">
        <v>3.7</v>
      </c>
      <c r="J63" s="27">
        <v>4</v>
      </c>
      <c r="K63" s="27">
        <v>8.8000000000000007</v>
      </c>
    </row>
    <row r="64" spans="2:11" ht="15" customHeight="1" x14ac:dyDescent="0.15">
      <c r="B64" s="24"/>
      <c r="C64" s="82" t="s">
        <v>82</v>
      </c>
      <c r="D64" s="14">
        <v>1618</v>
      </c>
      <c r="E64" s="15">
        <v>419</v>
      </c>
      <c r="F64" s="16">
        <v>838</v>
      </c>
      <c r="G64" s="16">
        <v>143</v>
      </c>
      <c r="H64" s="16">
        <v>8</v>
      </c>
      <c r="I64" s="16">
        <v>48</v>
      </c>
      <c r="J64" s="16">
        <v>87</v>
      </c>
      <c r="K64" s="16">
        <v>75</v>
      </c>
    </row>
    <row r="65" spans="2:11" ht="15" customHeight="1" x14ac:dyDescent="0.15">
      <c r="B65" s="24"/>
      <c r="C65" s="84"/>
      <c r="D65" s="25">
        <v>100</v>
      </c>
      <c r="E65" s="26">
        <v>25.9</v>
      </c>
      <c r="F65" s="27">
        <v>51.8</v>
      </c>
      <c r="G65" s="27">
        <v>8.8000000000000007</v>
      </c>
      <c r="H65" s="27">
        <v>0.5</v>
      </c>
      <c r="I65" s="27">
        <v>3</v>
      </c>
      <c r="J65" s="27">
        <v>5.4</v>
      </c>
      <c r="K65" s="27">
        <v>4.5999999999999996</v>
      </c>
    </row>
    <row r="66" spans="2:11" ht="15" customHeight="1" x14ac:dyDescent="0.15">
      <c r="B66" s="24"/>
      <c r="C66" s="82" t="s">
        <v>83</v>
      </c>
      <c r="D66" s="14">
        <v>861</v>
      </c>
      <c r="E66" s="15">
        <v>208</v>
      </c>
      <c r="F66" s="16">
        <v>422</v>
      </c>
      <c r="G66" s="16">
        <v>84</v>
      </c>
      <c r="H66" s="16">
        <v>8</v>
      </c>
      <c r="I66" s="16">
        <v>28</v>
      </c>
      <c r="J66" s="16">
        <v>56</v>
      </c>
      <c r="K66" s="16">
        <v>55</v>
      </c>
    </row>
    <row r="67" spans="2:11" ht="15" customHeight="1" x14ac:dyDescent="0.15">
      <c r="B67" s="24"/>
      <c r="C67" s="84"/>
      <c r="D67" s="25">
        <v>100</v>
      </c>
      <c r="E67" s="26">
        <v>24.2</v>
      </c>
      <c r="F67" s="27">
        <v>49</v>
      </c>
      <c r="G67" s="27">
        <v>9.8000000000000007</v>
      </c>
      <c r="H67" s="27">
        <v>0.9</v>
      </c>
      <c r="I67" s="27">
        <v>3.3</v>
      </c>
      <c r="J67" s="27">
        <v>6.5</v>
      </c>
      <c r="K67" s="27">
        <v>6.4</v>
      </c>
    </row>
    <row r="68" spans="2:11" ht="15" customHeight="1" x14ac:dyDescent="0.15">
      <c r="B68" s="24"/>
      <c r="C68" s="82" t="s">
        <v>84</v>
      </c>
      <c r="D68" s="14">
        <v>1680</v>
      </c>
      <c r="E68" s="15">
        <v>373</v>
      </c>
      <c r="F68" s="16">
        <v>826</v>
      </c>
      <c r="G68" s="16">
        <v>168</v>
      </c>
      <c r="H68" s="16">
        <v>25</v>
      </c>
      <c r="I68" s="16">
        <v>71</v>
      </c>
      <c r="J68" s="16">
        <v>130</v>
      </c>
      <c r="K68" s="16">
        <v>87</v>
      </c>
    </row>
    <row r="69" spans="2:11" ht="15" customHeight="1" x14ac:dyDescent="0.15">
      <c r="B69" s="28"/>
      <c r="C69" s="85"/>
      <c r="D69" s="17">
        <v>100</v>
      </c>
      <c r="E69" s="18">
        <v>22.2</v>
      </c>
      <c r="F69" s="19">
        <v>49.2</v>
      </c>
      <c r="G69" s="19">
        <v>10</v>
      </c>
      <c r="H69" s="19">
        <v>1.5</v>
      </c>
      <c r="I69" s="19">
        <v>4.2</v>
      </c>
      <c r="J69" s="19">
        <v>7.7</v>
      </c>
      <c r="K69" s="19">
        <v>5.2</v>
      </c>
    </row>
    <row r="70" spans="2:11" ht="15" customHeight="1" x14ac:dyDescent="0.15">
      <c r="B70" s="20" t="s">
        <v>85</v>
      </c>
      <c r="C70" s="88" t="s">
        <v>86</v>
      </c>
      <c r="D70" s="21">
        <v>1467</v>
      </c>
      <c r="E70" s="22">
        <v>311</v>
      </c>
      <c r="F70" s="23">
        <v>789</v>
      </c>
      <c r="G70" s="23">
        <v>108</v>
      </c>
      <c r="H70" s="23">
        <v>14</v>
      </c>
      <c r="I70" s="23">
        <v>96</v>
      </c>
      <c r="J70" s="23">
        <v>99</v>
      </c>
      <c r="K70" s="23">
        <v>50</v>
      </c>
    </row>
    <row r="71" spans="2:11" ht="15" customHeight="1" x14ac:dyDescent="0.15">
      <c r="B71" s="24"/>
      <c r="C71" s="89"/>
      <c r="D71" s="25">
        <v>100</v>
      </c>
      <c r="E71" s="26">
        <v>21.2</v>
      </c>
      <c r="F71" s="27">
        <v>53.8</v>
      </c>
      <c r="G71" s="27">
        <v>7.4</v>
      </c>
      <c r="H71" s="27">
        <v>1</v>
      </c>
      <c r="I71" s="27">
        <v>6.5</v>
      </c>
      <c r="J71" s="27">
        <v>6.7</v>
      </c>
      <c r="K71" s="27">
        <v>3.4</v>
      </c>
    </row>
    <row r="72" spans="2:11" ht="15" customHeight="1" x14ac:dyDescent="0.15">
      <c r="B72" s="24"/>
      <c r="C72" s="86" t="s">
        <v>87</v>
      </c>
      <c r="D72" s="14">
        <v>1936</v>
      </c>
      <c r="E72" s="15">
        <v>411</v>
      </c>
      <c r="F72" s="16">
        <v>1019</v>
      </c>
      <c r="G72" s="16">
        <v>202</v>
      </c>
      <c r="H72" s="16">
        <v>14</v>
      </c>
      <c r="I72" s="16">
        <v>84</v>
      </c>
      <c r="J72" s="16">
        <v>122</v>
      </c>
      <c r="K72" s="16">
        <v>84</v>
      </c>
    </row>
    <row r="73" spans="2:11" ht="15" customHeight="1" x14ac:dyDescent="0.15">
      <c r="B73" s="24"/>
      <c r="C73" s="89"/>
      <c r="D73" s="25">
        <v>100</v>
      </c>
      <c r="E73" s="26">
        <v>21.2</v>
      </c>
      <c r="F73" s="27">
        <v>52.6</v>
      </c>
      <c r="G73" s="27">
        <v>10.4</v>
      </c>
      <c r="H73" s="27">
        <v>0.7</v>
      </c>
      <c r="I73" s="27">
        <v>4.3</v>
      </c>
      <c r="J73" s="27">
        <v>6.3</v>
      </c>
      <c r="K73" s="27">
        <v>4.3</v>
      </c>
    </row>
    <row r="74" spans="2:11" ht="15" customHeight="1" x14ac:dyDescent="0.15">
      <c r="B74" s="24"/>
      <c r="C74" s="86" t="s">
        <v>88</v>
      </c>
      <c r="D74" s="14">
        <v>3015</v>
      </c>
      <c r="E74" s="15">
        <v>780</v>
      </c>
      <c r="F74" s="16">
        <v>1492</v>
      </c>
      <c r="G74" s="16">
        <v>305</v>
      </c>
      <c r="H74" s="16">
        <v>31</v>
      </c>
      <c r="I74" s="16">
        <v>110</v>
      </c>
      <c r="J74" s="16">
        <v>170</v>
      </c>
      <c r="K74" s="16">
        <v>127</v>
      </c>
    </row>
    <row r="75" spans="2:11" ht="15" customHeight="1" x14ac:dyDescent="0.15">
      <c r="B75" s="24"/>
      <c r="C75" s="89"/>
      <c r="D75" s="25">
        <v>100</v>
      </c>
      <c r="E75" s="26">
        <v>25.9</v>
      </c>
      <c r="F75" s="27">
        <v>49.5</v>
      </c>
      <c r="G75" s="27">
        <v>10.1</v>
      </c>
      <c r="H75" s="27">
        <v>1</v>
      </c>
      <c r="I75" s="27">
        <v>3.6</v>
      </c>
      <c r="J75" s="27">
        <v>5.6</v>
      </c>
      <c r="K75" s="27">
        <v>4.2</v>
      </c>
    </row>
    <row r="76" spans="2:11" ht="15" customHeight="1" x14ac:dyDescent="0.15">
      <c r="B76" s="24"/>
      <c r="C76" s="86" t="s">
        <v>89</v>
      </c>
      <c r="D76" s="14">
        <v>2318</v>
      </c>
      <c r="E76" s="15">
        <v>677</v>
      </c>
      <c r="F76" s="16">
        <v>1094</v>
      </c>
      <c r="G76" s="16">
        <v>225</v>
      </c>
      <c r="H76" s="16">
        <v>20</v>
      </c>
      <c r="I76" s="16">
        <v>63</v>
      </c>
      <c r="J76" s="16">
        <v>111</v>
      </c>
      <c r="K76" s="16">
        <v>128</v>
      </c>
    </row>
    <row r="77" spans="2:11" ht="15" customHeight="1" x14ac:dyDescent="0.15">
      <c r="B77" s="24"/>
      <c r="C77" s="89"/>
      <c r="D77" s="25">
        <v>100</v>
      </c>
      <c r="E77" s="26">
        <v>29.2</v>
      </c>
      <c r="F77" s="27">
        <v>47.2</v>
      </c>
      <c r="G77" s="27">
        <v>9.6999999999999993</v>
      </c>
      <c r="H77" s="27">
        <v>0.9</v>
      </c>
      <c r="I77" s="27">
        <v>2.7</v>
      </c>
      <c r="J77" s="27">
        <v>4.8</v>
      </c>
      <c r="K77" s="27">
        <v>5.5</v>
      </c>
    </row>
    <row r="78" spans="2:11" ht="15" customHeight="1" x14ac:dyDescent="0.15">
      <c r="B78" s="24"/>
      <c r="C78" s="86" t="s">
        <v>90</v>
      </c>
      <c r="D78" s="14">
        <v>1308</v>
      </c>
      <c r="E78" s="15">
        <v>459</v>
      </c>
      <c r="F78" s="16">
        <v>574</v>
      </c>
      <c r="G78" s="16">
        <v>91</v>
      </c>
      <c r="H78" s="16">
        <v>8</v>
      </c>
      <c r="I78" s="16">
        <v>33</v>
      </c>
      <c r="J78" s="16">
        <v>77</v>
      </c>
      <c r="K78" s="16">
        <v>66</v>
      </c>
    </row>
    <row r="79" spans="2:11" ht="15" customHeight="1" x14ac:dyDescent="0.15">
      <c r="B79" s="24"/>
      <c r="C79" s="89"/>
      <c r="D79" s="25">
        <v>100</v>
      </c>
      <c r="E79" s="26">
        <v>35.1</v>
      </c>
      <c r="F79" s="27">
        <v>43.9</v>
      </c>
      <c r="G79" s="27">
        <v>7</v>
      </c>
      <c r="H79" s="27">
        <v>0.6</v>
      </c>
      <c r="I79" s="27">
        <v>2.5</v>
      </c>
      <c r="J79" s="27">
        <v>5.9</v>
      </c>
      <c r="K79" s="27">
        <v>5</v>
      </c>
    </row>
    <row r="80" spans="2:11" ht="15" customHeight="1" x14ac:dyDescent="0.15">
      <c r="B80" s="24"/>
      <c r="C80" s="86" t="s">
        <v>91</v>
      </c>
      <c r="D80" s="14">
        <v>764</v>
      </c>
      <c r="E80" s="15">
        <v>253</v>
      </c>
      <c r="F80" s="16">
        <v>340</v>
      </c>
      <c r="G80" s="16">
        <v>65</v>
      </c>
      <c r="H80" s="16">
        <v>3</v>
      </c>
      <c r="I80" s="16">
        <v>11</v>
      </c>
      <c r="J80" s="16">
        <v>56</v>
      </c>
      <c r="K80" s="16">
        <v>36</v>
      </c>
    </row>
    <row r="81" spans="2:11" ht="15" customHeight="1" x14ac:dyDescent="0.15">
      <c r="B81" s="24"/>
      <c r="C81" s="89"/>
      <c r="D81" s="25">
        <v>100</v>
      </c>
      <c r="E81" s="26">
        <v>33.1</v>
      </c>
      <c r="F81" s="27">
        <v>44.5</v>
      </c>
      <c r="G81" s="27">
        <v>8.5</v>
      </c>
      <c r="H81" s="27">
        <v>0.4</v>
      </c>
      <c r="I81" s="27">
        <v>1.4</v>
      </c>
      <c r="J81" s="27">
        <v>7.3</v>
      </c>
      <c r="K81" s="27">
        <v>4.7</v>
      </c>
    </row>
    <row r="82" spans="2:11" ht="15" customHeight="1" x14ac:dyDescent="0.15">
      <c r="B82" s="24"/>
      <c r="C82" s="86" t="s">
        <v>92</v>
      </c>
      <c r="D82" s="14">
        <v>427</v>
      </c>
      <c r="E82" s="15">
        <v>149</v>
      </c>
      <c r="F82" s="16">
        <v>200</v>
      </c>
      <c r="G82" s="16">
        <v>18</v>
      </c>
      <c r="H82" s="16">
        <v>3</v>
      </c>
      <c r="I82" s="16">
        <v>7</v>
      </c>
      <c r="J82" s="16">
        <v>34</v>
      </c>
      <c r="K82" s="16">
        <v>16</v>
      </c>
    </row>
    <row r="83" spans="2:11" ht="15" customHeight="1" x14ac:dyDescent="0.15">
      <c r="B83" s="24"/>
      <c r="C83" s="86"/>
      <c r="D83" s="34">
        <v>100</v>
      </c>
      <c r="E83" s="35">
        <v>34.9</v>
      </c>
      <c r="F83" s="36">
        <v>46.8</v>
      </c>
      <c r="G83" s="36">
        <v>4.2</v>
      </c>
      <c r="H83" s="36">
        <v>0.7</v>
      </c>
      <c r="I83" s="36">
        <v>1.6</v>
      </c>
      <c r="J83" s="36">
        <v>8</v>
      </c>
      <c r="K83" s="36">
        <v>3.7</v>
      </c>
    </row>
    <row r="84" spans="2:11" ht="15" customHeight="1" x14ac:dyDescent="0.15">
      <c r="B84" s="20" t="s">
        <v>93</v>
      </c>
      <c r="C84" s="87" t="s">
        <v>94</v>
      </c>
      <c r="D84" s="21">
        <v>2179</v>
      </c>
      <c r="E84" s="22">
        <v>699</v>
      </c>
      <c r="F84" s="23">
        <v>989</v>
      </c>
      <c r="G84" s="23">
        <v>152</v>
      </c>
      <c r="H84" s="23">
        <v>16</v>
      </c>
      <c r="I84" s="23">
        <v>114</v>
      </c>
      <c r="J84" s="23">
        <v>129</v>
      </c>
      <c r="K84" s="23">
        <v>80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32.1</v>
      </c>
      <c r="F85" s="27">
        <v>45.4</v>
      </c>
      <c r="G85" s="27">
        <v>7</v>
      </c>
      <c r="H85" s="27">
        <v>0.7</v>
      </c>
      <c r="I85" s="27">
        <v>5.2</v>
      </c>
      <c r="J85" s="27">
        <v>5.9</v>
      </c>
      <c r="K85" s="27">
        <v>3.7</v>
      </c>
    </row>
    <row r="86" spans="2:11" ht="15" customHeight="1" x14ac:dyDescent="0.15">
      <c r="B86" s="24" t="s">
        <v>431</v>
      </c>
      <c r="C86" s="82" t="s">
        <v>481</v>
      </c>
      <c r="D86" s="14">
        <v>2395</v>
      </c>
      <c r="E86" s="15">
        <v>612</v>
      </c>
      <c r="F86" s="16">
        <v>1231</v>
      </c>
      <c r="G86" s="16">
        <v>227</v>
      </c>
      <c r="H86" s="16">
        <v>15</v>
      </c>
      <c r="I86" s="16">
        <v>85</v>
      </c>
      <c r="J86" s="16">
        <v>120</v>
      </c>
      <c r="K86" s="16">
        <v>105</v>
      </c>
    </row>
    <row r="87" spans="2:11" ht="15" customHeight="1" x14ac:dyDescent="0.15">
      <c r="B87" s="24"/>
      <c r="C87" s="84"/>
      <c r="D87" s="25">
        <v>100</v>
      </c>
      <c r="E87" s="26">
        <v>25.6</v>
      </c>
      <c r="F87" s="27">
        <v>51.4</v>
      </c>
      <c r="G87" s="27">
        <v>9.5</v>
      </c>
      <c r="H87" s="27">
        <v>0.6</v>
      </c>
      <c r="I87" s="27">
        <v>3.5</v>
      </c>
      <c r="J87" s="27">
        <v>5</v>
      </c>
      <c r="K87" s="27">
        <v>4.4000000000000004</v>
      </c>
    </row>
    <row r="88" spans="2:11" ht="15" customHeight="1" x14ac:dyDescent="0.15">
      <c r="B88" s="24"/>
      <c r="C88" s="83" t="s">
        <v>487</v>
      </c>
      <c r="D88" s="29">
        <v>1600</v>
      </c>
      <c r="E88" s="30">
        <v>358</v>
      </c>
      <c r="F88" s="31">
        <v>845</v>
      </c>
      <c r="G88" s="31">
        <v>177</v>
      </c>
      <c r="H88" s="31">
        <v>19</v>
      </c>
      <c r="I88" s="31">
        <v>45</v>
      </c>
      <c r="J88" s="31">
        <v>82</v>
      </c>
      <c r="K88" s="31">
        <v>74</v>
      </c>
    </row>
    <row r="89" spans="2:11" ht="15" customHeight="1" x14ac:dyDescent="0.15">
      <c r="B89" s="24"/>
      <c r="C89" s="84"/>
      <c r="D89" s="25">
        <v>100</v>
      </c>
      <c r="E89" s="26">
        <v>22.4</v>
      </c>
      <c r="F89" s="27">
        <v>52.8</v>
      </c>
      <c r="G89" s="27">
        <v>11.1</v>
      </c>
      <c r="H89" s="27">
        <v>1.2</v>
      </c>
      <c r="I89" s="27">
        <v>2.8</v>
      </c>
      <c r="J89" s="27">
        <v>5.0999999999999996</v>
      </c>
      <c r="K89" s="27">
        <v>4.5999999999999996</v>
      </c>
    </row>
    <row r="90" spans="2:11" ht="15" customHeight="1" x14ac:dyDescent="0.15">
      <c r="B90" s="24"/>
      <c r="C90" s="82" t="s">
        <v>455</v>
      </c>
      <c r="D90" s="14">
        <v>2562</v>
      </c>
      <c r="E90" s="15">
        <v>654</v>
      </c>
      <c r="F90" s="16">
        <v>1305</v>
      </c>
      <c r="G90" s="16">
        <v>260</v>
      </c>
      <c r="H90" s="16">
        <v>24</v>
      </c>
      <c r="I90" s="16">
        <v>79</v>
      </c>
      <c r="J90" s="16">
        <v>137</v>
      </c>
      <c r="K90" s="16">
        <v>103</v>
      </c>
    </row>
    <row r="91" spans="2:11" ht="15" customHeight="1" x14ac:dyDescent="0.15">
      <c r="B91" s="24"/>
      <c r="C91" s="84"/>
      <c r="D91" s="25">
        <v>100</v>
      </c>
      <c r="E91" s="26">
        <v>25.5</v>
      </c>
      <c r="F91" s="27">
        <v>50.9</v>
      </c>
      <c r="G91" s="27">
        <v>10.1</v>
      </c>
      <c r="H91" s="27">
        <v>0.9</v>
      </c>
      <c r="I91" s="27">
        <v>3.1</v>
      </c>
      <c r="J91" s="27">
        <v>5.3</v>
      </c>
      <c r="K91" s="27">
        <v>4</v>
      </c>
    </row>
    <row r="92" spans="2:11" ht="15" customHeight="1" x14ac:dyDescent="0.15">
      <c r="B92" s="24"/>
      <c r="C92" s="82" t="s">
        <v>488</v>
      </c>
      <c r="D92" s="14">
        <v>1185</v>
      </c>
      <c r="E92" s="15">
        <v>317</v>
      </c>
      <c r="F92" s="16">
        <v>556</v>
      </c>
      <c r="G92" s="16">
        <v>108</v>
      </c>
      <c r="H92" s="16">
        <v>7</v>
      </c>
      <c r="I92" s="16">
        <v>26</v>
      </c>
      <c r="J92" s="16">
        <v>99</v>
      </c>
      <c r="K92" s="16">
        <v>72</v>
      </c>
    </row>
    <row r="93" spans="2:11" ht="15" customHeight="1" x14ac:dyDescent="0.15">
      <c r="B93" s="24"/>
      <c r="C93" s="84"/>
      <c r="D93" s="25">
        <v>100</v>
      </c>
      <c r="E93" s="26">
        <v>26.8</v>
      </c>
      <c r="F93" s="27">
        <v>46.9</v>
      </c>
      <c r="G93" s="27">
        <v>9.1</v>
      </c>
      <c r="H93" s="27">
        <v>0.6</v>
      </c>
      <c r="I93" s="27">
        <v>2.2000000000000002</v>
      </c>
      <c r="J93" s="27">
        <v>8.4</v>
      </c>
      <c r="K93" s="27">
        <v>6.1</v>
      </c>
    </row>
    <row r="94" spans="2:11" ht="15" customHeight="1" x14ac:dyDescent="0.15">
      <c r="B94" s="24"/>
      <c r="C94" s="82" t="s">
        <v>457</v>
      </c>
      <c r="D94" s="14">
        <v>262</v>
      </c>
      <c r="E94" s="15">
        <v>70</v>
      </c>
      <c r="F94" s="16">
        <v>127</v>
      </c>
      <c r="G94" s="16">
        <v>24</v>
      </c>
      <c r="H94" s="16">
        <v>3</v>
      </c>
      <c r="I94" s="16">
        <v>7</v>
      </c>
      <c r="J94" s="16">
        <v>16</v>
      </c>
      <c r="K94" s="16">
        <v>15</v>
      </c>
    </row>
    <row r="95" spans="2:11" ht="15" customHeight="1" x14ac:dyDescent="0.15">
      <c r="B95" s="24"/>
      <c r="C95" s="82"/>
      <c r="D95" s="34">
        <v>100</v>
      </c>
      <c r="E95" s="35">
        <v>26.7</v>
      </c>
      <c r="F95" s="36">
        <v>48.5</v>
      </c>
      <c r="G95" s="36">
        <v>9.1999999999999993</v>
      </c>
      <c r="H95" s="36">
        <v>1.1000000000000001</v>
      </c>
      <c r="I95" s="36">
        <v>2.7</v>
      </c>
      <c r="J95" s="36">
        <v>6.1</v>
      </c>
      <c r="K95" s="36">
        <v>5.7</v>
      </c>
    </row>
    <row r="96" spans="2:11" ht="15" customHeight="1" x14ac:dyDescent="0.15">
      <c r="B96" s="24"/>
      <c r="C96" s="83" t="s">
        <v>490</v>
      </c>
      <c r="D96" s="29">
        <v>265</v>
      </c>
      <c r="E96" s="30">
        <v>90</v>
      </c>
      <c r="F96" s="31">
        <v>121</v>
      </c>
      <c r="G96" s="31">
        <v>19</v>
      </c>
      <c r="H96" s="31">
        <v>1</v>
      </c>
      <c r="I96" s="31">
        <v>4</v>
      </c>
      <c r="J96" s="31">
        <v>15</v>
      </c>
      <c r="K96" s="31">
        <v>15</v>
      </c>
    </row>
    <row r="97" spans="2:11" ht="15" customHeight="1" x14ac:dyDescent="0.15">
      <c r="B97" s="24"/>
      <c r="C97" s="84"/>
      <c r="D97" s="25">
        <v>100</v>
      </c>
      <c r="E97" s="26">
        <v>34</v>
      </c>
      <c r="F97" s="27">
        <v>45.7</v>
      </c>
      <c r="G97" s="27">
        <v>7.2</v>
      </c>
      <c r="H97" s="27">
        <v>0.4</v>
      </c>
      <c r="I97" s="27">
        <v>1.5</v>
      </c>
      <c r="J97" s="27">
        <v>5.7</v>
      </c>
      <c r="K97" s="27">
        <v>5.7</v>
      </c>
    </row>
    <row r="98" spans="2:11" ht="15" customHeight="1" x14ac:dyDescent="0.15">
      <c r="B98" s="24"/>
      <c r="C98" s="82" t="s">
        <v>109</v>
      </c>
      <c r="D98" s="14">
        <v>26</v>
      </c>
      <c r="E98" s="15">
        <v>10</v>
      </c>
      <c r="F98" s="16">
        <v>9</v>
      </c>
      <c r="G98" s="16">
        <v>2</v>
      </c>
      <c r="H98" s="16">
        <v>0</v>
      </c>
      <c r="I98" s="16">
        <v>1</v>
      </c>
      <c r="J98" s="16">
        <v>2</v>
      </c>
      <c r="K98" s="16">
        <v>2</v>
      </c>
    </row>
    <row r="99" spans="2:11" ht="15" customHeight="1" x14ac:dyDescent="0.15">
      <c r="B99" s="24"/>
      <c r="C99" s="84"/>
      <c r="D99" s="25">
        <v>100</v>
      </c>
      <c r="E99" s="26">
        <v>38.5</v>
      </c>
      <c r="F99" s="27">
        <v>34.6</v>
      </c>
      <c r="G99" s="27">
        <v>7.7</v>
      </c>
      <c r="H99" s="27">
        <v>0</v>
      </c>
      <c r="I99" s="27">
        <v>3.8</v>
      </c>
      <c r="J99" s="27">
        <v>7.7</v>
      </c>
      <c r="K99" s="27">
        <v>7.7</v>
      </c>
    </row>
    <row r="100" spans="2:11" ht="15" customHeight="1" x14ac:dyDescent="0.15">
      <c r="B100" s="24"/>
      <c r="C100" s="82" t="s">
        <v>96</v>
      </c>
      <c r="D100" s="14">
        <v>44</v>
      </c>
      <c r="E100" s="15">
        <v>11</v>
      </c>
      <c r="F100" s="16">
        <v>22</v>
      </c>
      <c r="G100" s="16">
        <v>7</v>
      </c>
      <c r="H100" s="16">
        <v>0</v>
      </c>
      <c r="I100" s="16">
        <v>1</v>
      </c>
      <c r="J100" s="16">
        <v>3</v>
      </c>
      <c r="K100" s="16">
        <v>0</v>
      </c>
    </row>
    <row r="101" spans="2:11" ht="15" customHeight="1" x14ac:dyDescent="0.15">
      <c r="B101" s="28"/>
      <c r="C101" s="85"/>
      <c r="D101" s="17">
        <v>100</v>
      </c>
      <c r="E101" s="18">
        <v>25</v>
      </c>
      <c r="F101" s="19">
        <v>50</v>
      </c>
      <c r="G101" s="19">
        <v>15.9</v>
      </c>
      <c r="H101" s="19">
        <v>0</v>
      </c>
      <c r="I101" s="19">
        <v>2.2999999999999998</v>
      </c>
      <c r="J101" s="19">
        <v>6.8</v>
      </c>
      <c r="K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1926" priority="2868" rank="1"/>
  </conditionalFormatting>
  <conditionalFormatting sqref="E11:K11">
    <cfRule type="top10" dxfId="1925" priority="2869" rank="1"/>
  </conditionalFormatting>
  <conditionalFormatting sqref="E13:K13">
    <cfRule type="top10" dxfId="1924" priority="2870" rank="1"/>
  </conditionalFormatting>
  <conditionalFormatting sqref="E15:K15">
    <cfRule type="top10" dxfId="1923" priority="2871" rank="1"/>
  </conditionalFormatting>
  <conditionalFormatting sqref="E17:K17">
    <cfRule type="top10" dxfId="1922" priority="2872" rank="1"/>
  </conditionalFormatting>
  <conditionalFormatting sqref="E19:K19">
    <cfRule type="top10" dxfId="1921" priority="2873" rank="1"/>
  </conditionalFormatting>
  <conditionalFormatting sqref="E21:K21">
    <cfRule type="top10" dxfId="1920" priority="2874" rank="1"/>
  </conditionalFormatting>
  <conditionalFormatting sqref="E23:K23">
    <cfRule type="top10" dxfId="1919" priority="2875" rank="1"/>
  </conditionalFormatting>
  <conditionalFormatting sqref="E25:K25">
    <cfRule type="top10" dxfId="1918" priority="2876" rank="1"/>
  </conditionalFormatting>
  <conditionalFormatting sqref="E27:K27">
    <cfRule type="top10" dxfId="1917" priority="2877" rank="1"/>
  </conditionalFormatting>
  <conditionalFormatting sqref="E29:K29">
    <cfRule type="top10" dxfId="1916" priority="2878" rank="1"/>
  </conditionalFormatting>
  <conditionalFormatting sqref="E31:K31">
    <cfRule type="top10" dxfId="1915" priority="2879" rank="1"/>
  </conditionalFormatting>
  <conditionalFormatting sqref="E33:K33">
    <cfRule type="top10" dxfId="1914" priority="2880" rank="1"/>
  </conditionalFormatting>
  <conditionalFormatting sqref="E35:K35">
    <cfRule type="top10" dxfId="1913" priority="2881" rank="1"/>
  </conditionalFormatting>
  <conditionalFormatting sqref="E37:K37">
    <cfRule type="top10" dxfId="1912" priority="2882" rank="1"/>
  </conditionalFormatting>
  <conditionalFormatting sqref="E39:K39">
    <cfRule type="top10" dxfId="1911" priority="2883" rank="1"/>
  </conditionalFormatting>
  <conditionalFormatting sqref="E41:K41">
    <cfRule type="top10" dxfId="1910" priority="2884" rank="1"/>
  </conditionalFormatting>
  <conditionalFormatting sqref="E43:K43">
    <cfRule type="top10" dxfId="1909" priority="2885" rank="1"/>
  </conditionalFormatting>
  <conditionalFormatting sqref="E45:K45">
    <cfRule type="top10" dxfId="1908" priority="2886" rank="1"/>
  </conditionalFormatting>
  <conditionalFormatting sqref="E47:K47">
    <cfRule type="top10" dxfId="1907" priority="2887" rank="1"/>
  </conditionalFormatting>
  <conditionalFormatting sqref="E49:K49">
    <cfRule type="top10" dxfId="1906" priority="2888" rank="1"/>
  </conditionalFormatting>
  <conditionalFormatting sqref="E51:K51">
    <cfRule type="top10" dxfId="1905" priority="2889" rank="1"/>
  </conditionalFormatting>
  <conditionalFormatting sqref="E53:K53">
    <cfRule type="top10" dxfId="1904" priority="2890" rank="1"/>
  </conditionalFormatting>
  <conditionalFormatting sqref="E55:K55">
    <cfRule type="top10" dxfId="1903" priority="2891" rank="1"/>
  </conditionalFormatting>
  <conditionalFormatting sqref="E57:K57">
    <cfRule type="top10" dxfId="1902" priority="2892" rank="1"/>
  </conditionalFormatting>
  <conditionalFormatting sqref="E59:K59">
    <cfRule type="top10" dxfId="1901" priority="2893" rank="1"/>
  </conditionalFormatting>
  <conditionalFormatting sqref="E61:K61">
    <cfRule type="top10" dxfId="1900" priority="2894" rank="1"/>
  </conditionalFormatting>
  <conditionalFormatting sqref="E63:K63">
    <cfRule type="top10" dxfId="1899" priority="2895" rank="1"/>
  </conditionalFormatting>
  <conditionalFormatting sqref="E65:K65">
    <cfRule type="top10" dxfId="1898" priority="2896" rank="1"/>
  </conditionalFormatting>
  <conditionalFormatting sqref="E67:K67">
    <cfRule type="top10" dxfId="1897" priority="2897" rank="1"/>
  </conditionalFormatting>
  <conditionalFormatting sqref="E69:K69">
    <cfRule type="top10" dxfId="1896" priority="2898" rank="1"/>
  </conditionalFormatting>
  <conditionalFormatting sqref="E71:K71">
    <cfRule type="top10" dxfId="1895" priority="2899" rank="1"/>
  </conditionalFormatting>
  <conditionalFormatting sqref="E73:K73">
    <cfRule type="top10" dxfId="1894" priority="2900" rank="1"/>
  </conditionalFormatting>
  <conditionalFormatting sqref="E75:K75">
    <cfRule type="top10" dxfId="1893" priority="2901" rank="1"/>
  </conditionalFormatting>
  <conditionalFormatting sqref="E77:K77">
    <cfRule type="top10" dxfId="1892" priority="2902" rank="1"/>
  </conditionalFormatting>
  <conditionalFormatting sqref="E79:K79">
    <cfRule type="top10" dxfId="1891" priority="2903" rank="1"/>
  </conditionalFormatting>
  <conditionalFormatting sqref="E81:K81">
    <cfRule type="top10" dxfId="1890" priority="2904" rank="1"/>
  </conditionalFormatting>
  <conditionalFormatting sqref="E83:K83">
    <cfRule type="top10" dxfId="1889" priority="2905" rank="1"/>
  </conditionalFormatting>
  <conditionalFormatting sqref="E85:K85">
    <cfRule type="top10" dxfId="1888" priority="2906" rank="1"/>
  </conditionalFormatting>
  <conditionalFormatting sqref="E87:K87">
    <cfRule type="top10" dxfId="1887" priority="2907" rank="1"/>
  </conditionalFormatting>
  <conditionalFormatting sqref="E89:K89">
    <cfRule type="top10" dxfId="1886" priority="2908" rank="1"/>
  </conditionalFormatting>
  <conditionalFormatting sqref="E91:K91">
    <cfRule type="top10" dxfId="1885" priority="2909" rank="1"/>
  </conditionalFormatting>
  <conditionalFormatting sqref="E93:K93">
    <cfRule type="top10" dxfId="1884" priority="2910" rank="1"/>
  </conditionalFormatting>
  <conditionalFormatting sqref="E95:K95">
    <cfRule type="top10" dxfId="1883" priority="2911" rank="1"/>
  </conditionalFormatting>
  <conditionalFormatting sqref="E97:K97">
    <cfRule type="top10" dxfId="1882" priority="2912" rank="1"/>
  </conditionalFormatting>
  <conditionalFormatting sqref="E99:K99">
    <cfRule type="top10" dxfId="1881" priority="2913" rank="1"/>
  </conditionalFormatting>
  <conditionalFormatting sqref="E101:K101">
    <cfRule type="top10" dxfId="1880" priority="291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887</v>
      </c>
    </row>
    <row r="4" spans="2:24" x14ac:dyDescent="0.15">
      <c r="B4" s="1" t="s">
        <v>693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</v>
      </c>
      <c r="F7" s="69" t="s">
        <v>2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11395</v>
      </c>
      <c r="E8" s="15">
        <v>3399</v>
      </c>
      <c r="F8" s="16">
        <v>7750</v>
      </c>
      <c r="G8" s="16">
        <v>246</v>
      </c>
    </row>
    <row r="9" spans="2:24" ht="15" customHeight="1" x14ac:dyDescent="0.15">
      <c r="B9" s="93"/>
      <c r="C9" s="91"/>
      <c r="D9" s="17">
        <v>100</v>
      </c>
      <c r="E9" s="18">
        <v>29.8</v>
      </c>
      <c r="F9" s="19">
        <v>68</v>
      </c>
      <c r="G9" s="19">
        <v>2.2000000000000002</v>
      </c>
    </row>
    <row r="10" spans="2:24" ht="15" customHeight="1" x14ac:dyDescent="0.15">
      <c r="B10" s="20" t="s">
        <v>57</v>
      </c>
      <c r="C10" s="88" t="s">
        <v>58</v>
      </c>
      <c r="D10" s="21">
        <v>3578</v>
      </c>
      <c r="E10" s="22">
        <v>526</v>
      </c>
      <c r="F10" s="23">
        <v>2971</v>
      </c>
      <c r="G10" s="23">
        <v>81</v>
      </c>
    </row>
    <row r="11" spans="2:24" ht="15" customHeight="1" x14ac:dyDescent="0.15">
      <c r="B11" s="24"/>
      <c r="C11" s="89"/>
      <c r="D11" s="25">
        <v>100</v>
      </c>
      <c r="E11" s="26">
        <v>14.7</v>
      </c>
      <c r="F11" s="27">
        <v>83</v>
      </c>
      <c r="G11" s="27">
        <v>2.2999999999999998</v>
      </c>
    </row>
    <row r="12" spans="2:24" ht="15" customHeight="1" x14ac:dyDescent="0.15">
      <c r="B12" s="24"/>
      <c r="C12" s="86" t="s">
        <v>59</v>
      </c>
      <c r="D12" s="14">
        <v>7723</v>
      </c>
      <c r="E12" s="15">
        <v>2850</v>
      </c>
      <c r="F12" s="16">
        <v>4708</v>
      </c>
      <c r="G12" s="16">
        <v>165</v>
      </c>
    </row>
    <row r="13" spans="2:24" ht="15" customHeight="1" x14ac:dyDescent="0.15">
      <c r="B13" s="28"/>
      <c r="C13" s="91"/>
      <c r="D13" s="17">
        <v>100</v>
      </c>
      <c r="E13" s="18">
        <v>36.9</v>
      </c>
      <c r="F13" s="19">
        <v>61</v>
      </c>
      <c r="G13" s="19">
        <v>2.1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100</v>
      </c>
      <c r="F14" s="23">
        <v>158</v>
      </c>
      <c r="G14" s="23">
        <v>6</v>
      </c>
    </row>
    <row r="15" spans="2:24" ht="15" customHeight="1" x14ac:dyDescent="0.15">
      <c r="B15" s="24"/>
      <c r="C15" s="84"/>
      <c r="D15" s="25">
        <v>100</v>
      </c>
      <c r="E15" s="26">
        <v>37.9</v>
      </c>
      <c r="F15" s="27">
        <v>59.8</v>
      </c>
      <c r="G15" s="27">
        <v>2.2999999999999998</v>
      </c>
    </row>
    <row r="16" spans="2:24" ht="15" customHeight="1" x14ac:dyDescent="0.15">
      <c r="B16" s="24"/>
      <c r="C16" s="83" t="s">
        <v>410</v>
      </c>
      <c r="D16" s="29">
        <v>403</v>
      </c>
      <c r="E16" s="30">
        <v>151</v>
      </c>
      <c r="F16" s="31">
        <v>248</v>
      </c>
      <c r="G16" s="31">
        <v>4</v>
      </c>
    </row>
    <row r="17" spans="2:7" ht="15" customHeight="1" x14ac:dyDescent="0.15">
      <c r="B17" s="24"/>
      <c r="C17" s="84"/>
      <c r="D17" s="25">
        <v>100</v>
      </c>
      <c r="E17" s="26">
        <v>37.5</v>
      </c>
      <c r="F17" s="27">
        <v>61.5</v>
      </c>
      <c r="G17" s="27">
        <v>1</v>
      </c>
    </row>
    <row r="18" spans="2:7" ht="15" customHeight="1" x14ac:dyDescent="0.15">
      <c r="B18" s="24"/>
      <c r="C18" s="82" t="s">
        <v>411</v>
      </c>
      <c r="D18" s="14">
        <v>596</v>
      </c>
      <c r="E18" s="15">
        <v>209</v>
      </c>
      <c r="F18" s="16">
        <v>375</v>
      </c>
      <c r="G18" s="16">
        <v>12</v>
      </c>
    </row>
    <row r="19" spans="2:7" ht="15" customHeight="1" x14ac:dyDescent="0.15">
      <c r="B19" s="24"/>
      <c r="C19" s="84"/>
      <c r="D19" s="25">
        <v>100</v>
      </c>
      <c r="E19" s="26">
        <v>35.1</v>
      </c>
      <c r="F19" s="27">
        <v>62.9</v>
      </c>
      <c r="G19" s="27">
        <v>2</v>
      </c>
    </row>
    <row r="20" spans="2:7" ht="15" customHeight="1" x14ac:dyDescent="0.15">
      <c r="B20" s="24"/>
      <c r="C20" s="82" t="s">
        <v>412</v>
      </c>
      <c r="D20" s="14">
        <v>1110</v>
      </c>
      <c r="E20" s="15">
        <v>400</v>
      </c>
      <c r="F20" s="16">
        <v>677</v>
      </c>
      <c r="G20" s="16">
        <v>33</v>
      </c>
    </row>
    <row r="21" spans="2:7" ht="15" customHeight="1" x14ac:dyDescent="0.15">
      <c r="B21" s="24"/>
      <c r="C21" s="84"/>
      <c r="D21" s="25">
        <v>100</v>
      </c>
      <c r="E21" s="26">
        <v>36</v>
      </c>
      <c r="F21" s="27">
        <v>61</v>
      </c>
      <c r="G21" s="27">
        <v>3</v>
      </c>
    </row>
    <row r="22" spans="2:7" ht="15" customHeight="1" x14ac:dyDescent="0.15">
      <c r="B22" s="24"/>
      <c r="C22" s="82" t="s">
        <v>413</v>
      </c>
      <c r="D22" s="14">
        <v>2145</v>
      </c>
      <c r="E22" s="15">
        <v>654</v>
      </c>
      <c r="F22" s="16">
        <v>1449</v>
      </c>
      <c r="G22" s="16">
        <v>42</v>
      </c>
    </row>
    <row r="23" spans="2:7" ht="15" customHeight="1" x14ac:dyDescent="0.15">
      <c r="B23" s="24"/>
      <c r="C23" s="84"/>
      <c r="D23" s="25">
        <v>100</v>
      </c>
      <c r="E23" s="26">
        <v>30.5</v>
      </c>
      <c r="F23" s="27">
        <v>67.599999999999994</v>
      </c>
      <c r="G23" s="27">
        <v>2</v>
      </c>
    </row>
    <row r="24" spans="2:7" ht="15" customHeight="1" x14ac:dyDescent="0.15">
      <c r="B24" s="24"/>
      <c r="C24" s="82" t="s">
        <v>414</v>
      </c>
      <c r="D24" s="14">
        <v>3215</v>
      </c>
      <c r="E24" s="15">
        <v>874</v>
      </c>
      <c r="F24" s="16">
        <v>2274</v>
      </c>
      <c r="G24" s="16">
        <v>67</v>
      </c>
    </row>
    <row r="25" spans="2:7" ht="15" customHeight="1" x14ac:dyDescent="0.15">
      <c r="B25" s="24"/>
      <c r="C25" s="84"/>
      <c r="D25" s="25">
        <v>100</v>
      </c>
      <c r="E25" s="26">
        <v>27.2</v>
      </c>
      <c r="F25" s="27">
        <v>70.7</v>
      </c>
      <c r="G25" s="27">
        <v>2.1</v>
      </c>
    </row>
    <row r="26" spans="2:7" ht="15" customHeight="1" x14ac:dyDescent="0.15">
      <c r="B26" s="24"/>
      <c r="C26" s="82" t="s">
        <v>415</v>
      </c>
      <c r="D26" s="14">
        <v>3443</v>
      </c>
      <c r="E26" s="15">
        <v>944</v>
      </c>
      <c r="F26" s="16">
        <v>2420</v>
      </c>
      <c r="G26" s="16">
        <v>79</v>
      </c>
    </row>
    <row r="27" spans="2:7" ht="15" customHeight="1" x14ac:dyDescent="0.15">
      <c r="B27" s="28"/>
      <c r="C27" s="85"/>
      <c r="D27" s="17">
        <v>100</v>
      </c>
      <c r="E27" s="18">
        <v>27.4</v>
      </c>
      <c r="F27" s="19">
        <v>70.3</v>
      </c>
      <c r="G27" s="19">
        <v>2.2999999999999998</v>
      </c>
    </row>
    <row r="28" spans="2:7" ht="15" customHeight="1" x14ac:dyDescent="0.15">
      <c r="B28" s="20" t="s">
        <v>61</v>
      </c>
      <c r="C28" s="82" t="s">
        <v>62</v>
      </c>
      <c r="D28" s="14">
        <v>3509</v>
      </c>
      <c r="E28" s="15">
        <v>879</v>
      </c>
      <c r="F28" s="16">
        <v>2540</v>
      </c>
      <c r="G28" s="16">
        <v>90</v>
      </c>
    </row>
    <row r="29" spans="2:7" ht="15" customHeight="1" x14ac:dyDescent="0.15">
      <c r="B29" s="24"/>
      <c r="C29" s="84"/>
      <c r="D29" s="25">
        <v>100</v>
      </c>
      <c r="E29" s="26">
        <v>25</v>
      </c>
      <c r="F29" s="27">
        <v>72.400000000000006</v>
      </c>
      <c r="G29" s="27">
        <v>2.6</v>
      </c>
    </row>
    <row r="30" spans="2:7" ht="15" customHeight="1" x14ac:dyDescent="0.15">
      <c r="B30" s="24"/>
      <c r="C30" s="82" t="s">
        <v>63</v>
      </c>
      <c r="D30" s="14">
        <v>2988</v>
      </c>
      <c r="E30" s="15">
        <v>1082</v>
      </c>
      <c r="F30" s="16">
        <v>1854</v>
      </c>
      <c r="G30" s="16">
        <v>52</v>
      </c>
    </row>
    <row r="31" spans="2:7" ht="15" customHeight="1" x14ac:dyDescent="0.15">
      <c r="B31" s="24"/>
      <c r="C31" s="84"/>
      <c r="D31" s="25">
        <v>100</v>
      </c>
      <c r="E31" s="26">
        <v>36.200000000000003</v>
      </c>
      <c r="F31" s="27">
        <v>62</v>
      </c>
      <c r="G31" s="27">
        <v>1.7</v>
      </c>
    </row>
    <row r="32" spans="2:7" ht="15" customHeight="1" x14ac:dyDescent="0.15">
      <c r="B32" s="24"/>
      <c r="C32" s="83" t="s">
        <v>64</v>
      </c>
      <c r="D32" s="29">
        <v>245</v>
      </c>
      <c r="E32" s="30">
        <v>77</v>
      </c>
      <c r="F32" s="31">
        <v>163</v>
      </c>
      <c r="G32" s="31">
        <v>5</v>
      </c>
    </row>
    <row r="33" spans="2:7" ht="15" customHeight="1" x14ac:dyDescent="0.15">
      <c r="B33" s="24"/>
      <c r="C33" s="84"/>
      <c r="D33" s="25">
        <v>100</v>
      </c>
      <c r="E33" s="26">
        <v>31.4</v>
      </c>
      <c r="F33" s="27">
        <v>66.5</v>
      </c>
      <c r="G33" s="27">
        <v>2</v>
      </c>
    </row>
    <row r="34" spans="2:7" ht="15" customHeight="1" x14ac:dyDescent="0.15">
      <c r="B34" s="24"/>
      <c r="C34" s="82" t="s">
        <v>65</v>
      </c>
      <c r="D34" s="14">
        <v>2615</v>
      </c>
      <c r="E34" s="15">
        <v>750</v>
      </c>
      <c r="F34" s="16">
        <v>1827</v>
      </c>
      <c r="G34" s="16">
        <v>38</v>
      </c>
    </row>
    <row r="35" spans="2:7" ht="15" customHeight="1" x14ac:dyDescent="0.15">
      <c r="B35" s="24"/>
      <c r="C35" s="84"/>
      <c r="D35" s="25">
        <v>100</v>
      </c>
      <c r="E35" s="26">
        <v>28.7</v>
      </c>
      <c r="F35" s="27">
        <v>69.900000000000006</v>
      </c>
      <c r="G35" s="27">
        <v>1.5</v>
      </c>
    </row>
    <row r="36" spans="2:7" ht="15" customHeight="1" x14ac:dyDescent="0.15">
      <c r="B36" s="32"/>
      <c r="C36" s="82" t="s">
        <v>408</v>
      </c>
      <c r="D36" s="14">
        <v>1801</v>
      </c>
      <c r="E36" s="15">
        <v>539</v>
      </c>
      <c r="F36" s="16">
        <v>1214</v>
      </c>
      <c r="G36" s="16">
        <v>48</v>
      </c>
    </row>
    <row r="37" spans="2:7" ht="15" customHeight="1" x14ac:dyDescent="0.15">
      <c r="B37" s="33"/>
      <c r="C37" s="82"/>
      <c r="D37" s="34">
        <v>100</v>
      </c>
      <c r="E37" s="35">
        <v>29.9</v>
      </c>
      <c r="F37" s="36">
        <v>67.400000000000006</v>
      </c>
      <c r="G37" s="36">
        <v>2.7</v>
      </c>
    </row>
    <row r="38" spans="2:7" ht="15" customHeight="1" x14ac:dyDescent="0.15">
      <c r="B38" s="20" t="s">
        <v>66</v>
      </c>
      <c r="C38" s="88" t="s">
        <v>67</v>
      </c>
      <c r="D38" s="21">
        <v>345</v>
      </c>
      <c r="E38" s="22">
        <v>90</v>
      </c>
      <c r="F38" s="23">
        <v>236</v>
      </c>
      <c r="G38" s="23">
        <v>19</v>
      </c>
    </row>
    <row r="39" spans="2:7" ht="15" customHeight="1" x14ac:dyDescent="0.15">
      <c r="B39" s="24"/>
      <c r="C39" s="89"/>
      <c r="D39" s="25">
        <v>100</v>
      </c>
      <c r="E39" s="26">
        <v>26.1</v>
      </c>
      <c r="F39" s="27">
        <v>68.400000000000006</v>
      </c>
      <c r="G39" s="27">
        <v>5.5</v>
      </c>
    </row>
    <row r="40" spans="2:7" ht="15" customHeight="1" x14ac:dyDescent="0.15">
      <c r="B40" s="24"/>
      <c r="C40" s="90" t="s">
        <v>68</v>
      </c>
      <c r="D40" s="14">
        <v>652</v>
      </c>
      <c r="E40" s="15">
        <v>233</v>
      </c>
      <c r="F40" s="16">
        <v>395</v>
      </c>
      <c r="G40" s="16">
        <v>24</v>
      </c>
    </row>
    <row r="41" spans="2:7" ht="15" customHeight="1" x14ac:dyDescent="0.15">
      <c r="B41" s="24"/>
      <c r="C41" s="89"/>
      <c r="D41" s="25">
        <v>100</v>
      </c>
      <c r="E41" s="26">
        <v>35.700000000000003</v>
      </c>
      <c r="F41" s="27">
        <v>60.6</v>
      </c>
      <c r="G41" s="27">
        <v>3.7</v>
      </c>
    </row>
    <row r="42" spans="2:7" ht="15" customHeight="1" x14ac:dyDescent="0.15">
      <c r="B42" s="24"/>
      <c r="C42" s="86" t="s">
        <v>69</v>
      </c>
      <c r="D42" s="14">
        <v>10145</v>
      </c>
      <c r="E42" s="15">
        <v>2999</v>
      </c>
      <c r="F42" s="16">
        <v>6962</v>
      </c>
      <c r="G42" s="16">
        <v>184</v>
      </c>
    </row>
    <row r="43" spans="2:7" ht="15" customHeight="1" x14ac:dyDescent="0.15">
      <c r="B43" s="28"/>
      <c r="C43" s="91"/>
      <c r="D43" s="17">
        <v>100</v>
      </c>
      <c r="E43" s="18">
        <v>29.6</v>
      </c>
      <c r="F43" s="19">
        <v>68.599999999999994</v>
      </c>
      <c r="G43" s="19">
        <v>1.8</v>
      </c>
    </row>
    <row r="44" spans="2:7" ht="15" customHeight="1" x14ac:dyDescent="0.15">
      <c r="B44" s="20" t="s">
        <v>70</v>
      </c>
      <c r="C44" s="88" t="s">
        <v>535</v>
      </c>
      <c r="D44" s="21">
        <v>394</v>
      </c>
      <c r="E44" s="22">
        <v>104</v>
      </c>
      <c r="F44" s="23">
        <v>280</v>
      </c>
      <c r="G44" s="23">
        <v>10</v>
      </c>
    </row>
    <row r="45" spans="2:7" ht="15" customHeight="1" x14ac:dyDescent="0.15">
      <c r="B45" s="24"/>
      <c r="C45" s="89"/>
      <c r="D45" s="25">
        <v>100</v>
      </c>
      <c r="E45" s="26">
        <v>26.4</v>
      </c>
      <c r="F45" s="27">
        <v>71.099999999999994</v>
      </c>
      <c r="G45" s="27">
        <v>2.5</v>
      </c>
    </row>
    <row r="46" spans="2:7" ht="15" customHeight="1" x14ac:dyDescent="0.15">
      <c r="B46" s="24"/>
      <c r="C46" s="86" t="s">
        <v>536</v>
      </c>
      <c r="D46" s="14">
        <v>6028</v>
      </c>
      <c r="E46" s="15">
        <v>1673</v>
      </c>
      <c r="F46" s="16">
        <v>4234</v>
      </c>
      <c r="G46" s="16">
        <v>121</v>
      </c>
    </row>
    <row r="47" spans="2:7" ht="15" customHeight="1" x14ac:dyDescent="0.15">
      <c r="B47" s="24"/>
      <c r="C47" s="89"/>
      <c r="D47" s="25">
        <v>100</v>
      </c>
      <c r="E47" s="26">
        <v>27.8</v>
      </c>
      <c r="F47" s="27">
        <v>70.2</v>
      </c>
      <c r="G47" s="27">
        <v>2</v>
      </c>
    </row>
    <row r="48" spans="2:7" ht="15" customHeight="1" x14ac:dyDescent="0.15">
      <c r="B48" s="24"/>
      <c r="C48" s="86" t="s">
        <v>551</v>
      </c>
      <c r="D48" s="14">
        <v>3545</v>
      </c>
      <c r="E48" s="15">
        <v>1151</v>
      </c>
      <c r="F48" s="16">
        <v>2320</v>
      </c>
      <c r="G48" s="16">
        <v>74</v>
      </c>
    </row>
    <row r="49" spans="2:7" ht="15" customHeight="1" x14ac:dyDescent="0.15">
      <c r="B49" s="24"/>
      <c r="C49" s="89"/>
      <c r="D49" s="25">
        <v>100</v>
      </c>
      <c r="E49" s="26">
        <v>32.5</v>
      </c>
      <c r="F49" s="27">
        <v>65.400000000000006</v>
      </c>
      <c r="G49" s="27">
        <v>2.1</v>
      </c>
    </row>
    <row r="50" spans="2:7" ht="15" customHeight="1" x14ac:dyDescent="0.15">
      <c r="B50" s="24"/>
      <c r="C50" s="86" t="s">
        <v>469</v>
      </c>
      <c r="D50" s="14">
        <v>1194</v>
      </c>
      <c r="E50" s="15">
        <v>408</v>
      </c>
      <c r="F50" s="16">
        <v>757</v>
      </c>
      <c r="G50" s="16">
        <v>29</v>
      </c>
    </row>
    <row r="51" spans="2:7" ht="15" customHeight="1" x14ac:dyDescent="0.15">
      <c r="B51" s="28"/>
      <c r="C51" s="91"/>
      <c r="D51" s="17">
        <v>100</v>
      </c>
      <c r="E51" s="18">
        <v>34.200000000000003</v>
      </c>
      <c r="F51" s="19">
        <v>63.4</v>
      </c>
      <c r="G51" s="19">
        <v>2.4</v>
      </c>
    </row>
    <row r="52" spans="2:7" ht="15" customHeight="1" x14ac:dyDescent="0.15">
      <c r="B52" s="20" t="s">
        <v>75</v>
      </c>
      <c r="C52" s="87" t="s">
        <v>76</v>
      </c>
      <c r="D52" s="21">
        <v>1956</v>
      </c>
      <c r="E52" s="22">
        <v>556</v>
      </c>
      <c r="F52" s="23">
        <v>1353</v>
      </c>
      <c r="G52" s="23">
        <v>47</v>
      </c>
    </row>
    <row r="53" spans="2:7" ht="15" customHeight="1" x14ac:dyDescent="0.15">
      <c r="B53" s="24"/>
      <c r="C53" s="84"/>
      <c r="D53" s="25">
        <v>100</v>
      </c>
      <c r="E53" s="26">
        <v>28.4</v>
      </c>
      <c r="F53" s="27">
        <v>69.2</v>
      </c>
      <c r="G53" s="27">
        <v>2.4</v>
      </c>
    </row>
    <row r="54" spans="2:7" ht="15" customHeight="1" x14ac:dyDescent="0.15">
      <c r="B54" s="24"/>
      <c r="C54" s="83" t="s">
        <v>77</v>
      </c>
      <c r="D54" s="29">
        <v>1530</v>
      </c>
      <c r="E54" s="30">
        <v>408</v>
      </c>
      <c r="F54" s="31">
        <v>1092</v>
      </c>
      <c r="G54" s="31">
        <v>30</v>
      </c>
    </row>
    <row r="55" spans="2:7" ht="15" customHeight="1" x14ac:dyDescent="0.15">
      <c r="B55" s="24"/>
      <c r="C55" s="84"/>
      <c r="D55" s="25">
        <v>100</v>
      </c>
      <c r="E55" s="26">
        <v>26.7</v>
      </c>
      <c r="F55" s="27">
        <v>71.400000000000006</v>
      </c>
      <c r="G55" s="27">
        <v>2</v>
      </c>
    </row>
    <row r="56" spans="2:7" ht="15" customHeight="1" x14ac:dyDescent="0.15">
      <c r="B56" s="24"/>
      <c r="C56" s="82" t="s">
        <v>78</v>
      </c>
      <c r="D56" s="14">
        <v>612</v>
      </c>
      <c r="E56" s="15">
        <v>197</v>
      </c>
      <c r="F56" s="16">
        <v>400</v>
      </c>
      <c r="G56" s="16">
        <v>15</v>
      </c>
    </row>
    <row r="57" spans="2:7" ht="15" customHeight="1" x14ac:dyDescent="0.15">
      <c r="B57" s="24"/>
      <c r="C57" s="84"/>
      <c r="D57" s="25">
        <v>100</v>
      </c>
      <c r="E57" s="26">
        <v>32.200000000000003</v>
      </c>
      <c r="F57" s="27">
        <v>65.400000000000006</v>
      </c>
      <c r="G57" s="27">
        <v>2.5</v>
      </c>
    </row>
    <row r="58" spans="2:7" ht="15" customHeight="1" x14ac:dyDescent="0.15">
      <c r="B58" s="24"/>
      <c r="C58" s="82" t="s">
        <v>79</v>
      </c>
      <c r="D58" s="14">
        <v>957</v>
      </c>
      <c r="E58" s="15">
        <v>300</v>
      </c>
      <c r="F58" s="16">
        <v>632</v>
      </c>
      <c r="G58" s="16">
        <v>25</v>
      </c>
    </row>
    <row r="59" spans="2:7" ht="15" customHeight="1" x14ac:dyDescent="0.15">
      <c r="B59" s="24"/>
      <c r="C59" s="84"/>
      <c r="D59" s="25">
        <v>100</v>
      </c>
      <c r="E59" s="26">
        <v>31.3</v>
      </c>
      <c r="F59" s="27">
        <v>66</v>
      </c>
      <c r="G59" s="27">
        <v>2.6</v>
      </c>
    </row>
    <row r="60" spans="2:7" ht="15" customHeight="1" x14ac:dyDescent="0.15">
      <c r="B60" s="24"/>
      <c r="C60" s="82" t="s">
        <v>80</v>
      </c>
      <c r="D60" s="14">
        <v>1200</v>
      </c>
      <c r="E60" s="15">
        <v>371</v>
      </c>
      <c r="F60" s="16">
        <v>797</v>
      </c>
      <c r="G60" s="16">
        <v>32</v>
      </c>
    </row>
    <row r="61" spans="2:7" ht="15" customHeight="1" x14ac:dyDescent="0.15">
      <c r="B61" s="24"/>
      <c r="C61" s="84"/>
      <c r="D61" s="25">
        <v>100</v>
      </c>
      <c r="E61" s="26">
        <v>30.9</v>
      </c>
      <c r="F61" s="27">
        <v>66.400000000000006</v>
      </c>
      <c r="G61" s="27">
        <v>2.7</v>
      </c>
    </row>
    <row r="62" spans="2:7" ht="15" customHeight="1" x14ac:dyDescent="0.15">
      <c r="B62" s="24"/>
      <c r="C62" s="82" t="s">
        <v>81</v>
      </c>
      <c r="D62" s="14">
        <v>981</v>
      </c>
      <c r="E62" s="15">
        <v>310</v>
      </c>
      <c r="F62" s="16">
        <v>656</v>
      </c>
      <c r="G62" s="16">
        <v>15</v>
      </c>
    </row>
    <row r="63" spans="2:7" ht="15" customHeight="1" x14ac:dyDescent="0.15">
      <c r="B63" s="24"/>
      <c r="C63" s="84"/>
      <c r="D63" s="25">
        <v>100</v>
      </c>
      <c r="E63" s="26">
        <v>31.6</v>
      </c>
      <c r="F63" s="27">
        <v>66.900000000000006</v>
      </c>
      <c r="G63" s="27">
        <v>1.5</v>
      </c>
    </row>
    <row r="64" spans="2:7" ht="15" customHeight="1" x14ac:dyDescent="0.15">
      <c r="B64" s="24"/>
      <c r="C64" s="82" t="s">
        <v>82</v>
      </c>
      <c r="D64" s="14">
        <v>1618</v>
      </c>
      <c r="E64" s="15">
        <v>506</v>
      </c>
      <c r="F64" s="16">
        <v>1077</v>
      </c>
      <c r="G64" s="16">
        <v>35</v>
      </c>
    </row>
    <row r="65" spans="2:7" ht="15" customHeight="1" x14ac:dyDescent="0.15">
      <c r="B65" s="24"/>
      <c r="C65" s="84"/>
      <c r="D65" s="25">
        <v>100</v>
      </c>
      <c r="E65" s="26">
        <v>31.3</v>
      </c>
      <c r="F65" s="27">
        <v>66.599999999999994</v>
      </c>
      <c r="G65" s="27">
        <v>2.2000000000000002</v>
      </c>
    </row>
    <row r="66" spans="2:7" ht="15" customHeight="1" x14ac:dyDescent="0.15">
      <c r="B66" s="24"/>
      <c r="C66" s="82" t="s">
        <v>83</v>
      </c>
      <c r="D66" s="14">
        <v>861</v>
      </c>
      <c r="E66" s="15">
        <v>270</v>
      </c>
      <c r="F66" s="16">
        <v>574</v>
      </c>
      <c r="G66" s="16">
        <v>17</v>
      </c>
    </row>
    <row r="67" spans="2:7" ht="15" customHeight="1" x14ac:dyDescent="0.15">
      <c r="B67" s="24"/>
      <c r="C67" s="84"/>
      <c r="D67" s="25">
        <v>100</v>
      </c>
      <c r="E67" s="26">
        <v>31.4</v>
      </c>
      <c r="F67" s="27">
        <v>66.7</v>
      </c>
      <c r="G67" s="27">
        <v>2</v>
      </c>
    </row>
    <row r="68" spans="2:7" ht="15" customHeight="1" x14ac:dyDescent="0.15">
      <c r="B68" s="24"/>
      <c r="C68" s="82" t="s">
        <v>84</v>
      </c>
      <c r="D68" s="14">
        <v>1680</v>
      </c>
      <c r="E68" s="15">
        <v>481</v>
      </c>
      <c r="F68" s="16">
        <v>1169</v>
      </c>
      <c r="G68" s="16">
        <v>30</v>
      </c>
    </row>
    <row r="69" spans="2:7" ht="15" customHeight="1" x14ac:dyDescent="0.15">
      <c r="B69" s="28"/>
      <c r="C69" s="85"/>
      <c r="D69" s="17">
        <v>100</v>
      </c>
      <c r="E69" s="18">
        <v>28.6</v>
      </c>
      <c r="F69" s="19">
        <v>69.599999999999994</v>
      </c>
      <c r="G69" s="19">
        <v>1.8</v>
      </c>
    </row>
    <row r="70" spans="2:7" ht="15" customHeight="1" x14ac:dyDescent="0.15">
      <c r="B70" s="20" t="s">
        <v>85</v>
      </c>
      <c r="C70" s="88" t="s">
        <v>86</v>
      </c>
      <c r="D70" s="21">
        <v>1467</v>
      </c>
      <c r="E70" s="22">
        <v>446</v>
      </c>
      <c r="F70" s="23">
        <v>985</v>
      </c>
      <c r="G70" s="23">
        <v>36</v>
      </c>
    </row>
    <row r="71" spans="2:7" ht="15" customHeight="1" x14ac:dyDescent="0.15">
      <c r="B71" s="24"/>
      <c r="C71" s="89"/>
      <c r="D71" s="25">
        <v>100</v>
      </c>
      <c r="E71" s="26">
        <v>30.4</v>
      </c>
      <c r="F71" s="27">
        <v>67.099999999999994</v>
      </c>
      <c r="G71" s="27">
        <v>2.5</v>
      </c>
    </row>
    <row r="72" spans="2:7" ht="15" customHeight="1" x14ac:dyDescent="0.15">
      <c r="B72" s="24"/>
      <c r="C72" s="86" t="s">
        <v>87</v>
      </c>
      <c r="D72" s="14">
        <v>1936</v>
      </c>
      <c r="E72" s="15">
        <v>625</v>
      </c>
      <c r="F72" s="16">
        <v>1270</v>
      </c>
      <c r="G72" s="16">
        <v>41</v>
      </c>
    </row>
    <row r="73" spans="2:7" ht="15" customHeight="1" x14ac:dyDescent="0.15">
      <c r="B73" s="24"/>
      <c r="C73" s="89"/>
      <c r="D73" s="25">
        <v>100</v>
      </c>
      <c r="E73" s="26">
        <v>32.299999999999997</v>
      </c>
      <c r="F73" s="27">
        <v>65.599999999999994</v>
      </c>
      <c r="G73" s="27">
        <v>2.1</v>
      </c>
    </row>
    <row r="74" spans="2:7" ht="15" customHeight="1" x14ac:dyDescent="0.15">
      <c r="B74" s="24"/>
      <c r="C74" s="86" t="s">
        <v>88</v>
      </c>
      <c r="D74" s="14">
        <v>3015</v>
      </c>
      <c r="E74" s="15">
        <v>907</v>
      </c>
      <c r="F74" s="16">
        <v>2057</v>
      </c>
      <c r="G74" s="16">
        <v>51</v>
      </c>
    </row>
    <row r="75" spans="2:7" ht="15" customHeight="1" x14ac:dyDescent="0.15">
      <c r="B75" s="24"/>
      <c r="C75" s="89"/>
      <c r="D75" s="25">
        <v>100</v>
      </c>
      <c r="E75" s="26">
        <v>30.1</v>
      </c>
      <c r="F75" s="27">
        <v>68.2</v>
      </c>
      <c r="G75" s="27">
        <v>1.7</v>
      </c>
    </row>
    <row r="76" spans="2:7" ht="15" customHeight="1" x14ac:dyDescent="0.15">
      <c r="B76" s="24"/>
      <c r="C76" s="86" t="s">
        <v>89</v>
      </c>
      <c r="D76" s="14">
        <v>2318</v>
      </c>
      <c r="E76" s="15">
        <v>664</v>
      </c>
      <c r="F76" s="16">
        <v>1600</v>
      </c>
      <c r="G76" s="16">
        <v>54</v>
      </c>
    </row>
    <row r="77" spans="2:7" ht="15" customHeight="1" x14ac:dyDescent="0.15">
      <c r="B77" s="24"/>
      <c r="C77" s="89"/>
      <c r="D77" s="25">
        <v>100</v>
      </c>
      <c r="E77" s="26">
        <v>28.6</v>
      </c>
      <c r="F77" s="27">
        <v>69</v>
      </c>
      <c r="G77" s="27">
        <v>2.2999999999999998</v>
      </c>
    </row>
    <row r="78" spans="2:7" ht="15" customHeight="1" x14ac:dyDescent="0.15">
      <c r="B78" s="24"/>
      <c r="C78" s="86" t="s">
        <v>90</v>
      </c>
      <c r="D78" s="14">
        <v>1308</v>
      </c>
      <c r="E78" s="15">
        <v>376</v>
      </c>
      <c r="F78" s="16">
        <v>906</v>
      </c>
      <c r="G78" s="16">
        <v>26</v>
      </c>
    </row>
    <row r="79" spans="2:7" ht="15" customHeight="1" x14ac:dyDescent="0.15">
      <c r="B79" s="24"/>
      <c r="C79" s="89"/>
      <c r="D79" s="25">
        <v>100</v>
      </c>
      <c r="E79" s="26">
        <v>28.7</v>
      </c>
      <c r="F79" s="27">
        <v>69.3</v>
      </c>
      <c r="G79" s="27">
        <v>2</v>
      </c>
    </row>
    <row r="80" spans="2:7" ht="15" customHeight="1" x14ac:dyDescent="0.15">
      <c r="B80" s="24"/>
      <c r="C80" s="86" t="s">
        <v>91</v>
      </c>
      <c r="D80" s="14">
        <v>764</v>
      </c>
      <c r="E80" s="15">
        <v>215</v>
      </c>
      <c r="F80" s="16">
        <v>527</v>
      </c>
      <c r="G80" s="16">
        <v>22</v>
      </c>
    </row>
    <row r="81" spans="2:7" ht="15" customHeight="1" x14ac:dyDescent="0.15">
      <c r="B81" s="24"/>
      <c r="C81" s="89"/>
      <c r="D81" s="25">
        <v>100</v>
      </c>
      <c r="E81" s="26">
        <v>28.1</v>
      </c>
      <c r="F81" s="27">
        <v>69</v>
      </c>
      <c r="G81" s="27">
        <v>2.9</v>
      </c>
    </row>
    <row r="82" spans="2:7" ht="15" customHeight="1" x14ac:dyDescent="0.15">
      <c r="B82" s="24"/>
      <c r="C82" s="86" t="s">
        <v>92</v>
      </c>
      <c r="D82" s="14">
        <v>427</v>
      </c>
      <c r="E82" s="15">
        <v>116</v>
      </c>
      <c r="F82" s="16">
        <v>298</v>
      </c>
      <c r="G82" s="16">
        <v>13</v>
      </c>
    </row>
    <row r="83" spans="2:7" ht="15" customHeight="1" x14ac:dyDescent="0.15">
      <c r="B83" s="24"/>
      <c r="C83" s="86"/>
      <c r="D83" s="34">
        <v>100</v>
      </c>
      <c r="E83" s="35">
        <v>27.2</v>
      </c>
      <c r="F83" s="36">
        <v>69.8</v>
      </c>
      <c r="G83" s="36">
        <v>3</v>
      </c>
    </row>
    <row r="84" spans="2:7" ht="15" customHeight="1" x14ac:dyDescent="0.15">
      <c r="B84" s="20" t="s">
        <v>93</v>
      </c>
      <c r="C84" s="87" t="s">
        <v>94</v>
      </c>
      <c r="D84" s="21">
        <v>2179</v>
      </c>
      <c r="E84" s="22">
        <v>709</v>
      </c>
      <c r="F84" s="23">
        <v>1429</v>
      </c>
      <c r="G84" s="23">
        <v>41</v>
      </c>
    </row>
    <row r="85" spans="2:7" ht="15" customHeight="1" x14ac:dyDescent="0.15">
      <c r="B85" s="24" t="s">
        <v>537</v>
      </c>
      <c r="C85" s="84"/>
      <c r="D85" s="25">
        <v>100</v>
      </c>
      <c r="E85" s="26">
        <v>32.5</v>
      </c>
      <c r="F85" s="27">
        <v>65.599999999999994</v>
      </c>
      <c r="G85" s="27">
        <v>1.9</v>
      </c>
    </row>
    <row r="86" spans="2:7" ht="15" customHeight="1" x14ac:dyDescent="0.15">
      <c r="B86" s="24" t="s">
        <v>572</v>
      </c>
      <c r="C86" s="82" t="s">
        <v>463</v>
      </c>
      <c r="D86" s="14">
        <v>2395</v>
      </c>
      <c r="E86" s="15">
        <v>719</v>
      </c>
      <c r="F86" s="16">
        <v>1627</v>
      </c>
      <c r="G86" s="16">
        <v>49</v>
      </c>
    </row>
    <row r="87" spans="2:7" ht="15" customHeight="1" x14ac:dyDescent="0.15">
      <c r="B87" s="24"/>
      <c r="C87" s="84"/>
      <c r="D87" s="25">
        <v>100</v>
      </c>
      <c r="E87" s="26">
        <v>30</v>
      </c>
      <c r="F87" s="27">
        <v>67.900000000000006</v>
      </c>
      <c r="G87" s="27">
        <v>2</v>
      </c>
    </row>
    <row r="88" spans="2:7" ht="15" customHeight="1" x14ac:dyDescent="0.15">
      <c r="B88" s="24"/>
      <c r="C88" s="83" t="s">
        <v>470</v>
      </c>
      <c r="D88" s="29">
        <v>1600</v>
      </c>
      <c r="E88" s="30">
        <v>484</v>
      </c>
      <c r="F88" s="31">
        <v>1080</v>
      </c>
      <c r="G88" s="31">
        <v>36</v>
      </c>
    </row>
    <row r="89" spans="2:7" ht="15" customHeight="1" x14ac:dyDescent="0.15">
      <c r="B89" s="24"/>
      <c r="C89" s="84"/>
      <c r="D89" s="25">
        <v>100</v>
      </c>
      <c r="E89" s="26">
        <v>30.3</v>
      </c>
      <c r="F89" s="27">
        <v>67.5</v>
      </c>
      <c r="G89" s="27">
        <v>2.2999999999999998</v>
      </c>
    </row>
    <row r="90" spans="2:7" ht="15" customHeight="1" x14ac:dyDescent="0.15">
      <c r="B90" s="24"/>
      <c r="C90" s="82" t="s">
        <v>471</v>
      </c>
      <c r="D90" s="14">
        <v>2562</v>
      </c>
      <c r="E90" s="15">
        <v>741</v>
      </c>
      <c r="F90" s="16">
        <v>1778</v>
      </c>
      <c r="G90" s="16">
        <v>43</v>
      </c>
    </row>
    <row r="91" spans="2:7" ht="15" customHeight="1" x14ac:dyDescent="0.15">
      <c r="B91" s="24"/>
      <c r="C91" s="84"/>
      <c r="D91" s="25">
        <v>100</v>
      </c>
      <c r="E91" s="26">
        <v>28.9</v>
      </c>
      <c r="F91" s="27">
        <v>69.400000000000006</v>
      </c>
      <c r="G91" s="27">
        <v>1.7</v>
      </c>
    </row>
    <row r="92" spans="2:7" ht="15" customHeight="1" x14ac:dyDescent="0.15">
      <c r="B92" s="24"/>
      <c r="C92" s="82" t="s">
        <v>464</v>
      </c>
      <c r="D92" s="14">
        <v>1185</v>
      </c>
      <c r="E92" s="15">
        <v>326</v>
      </c>
      <c r="F92" s="16">
        <v>819</v>
      </c>
      <c r="G92" s="16">
        <v>40</v>
      </c>
    </row>
    <row r="93" spans="2:7" ht="15" customHeight="1" x14ac:dyDescent="0.15">
      <c r="B93" s="24"/>
      <c r="C93" s="84"/>
      <c r="D93" s="25">
        <v>100</v>
      </c>
      <c r="E93" s="26">
        <v>27.5</v>
      </c>
      <c r="F93" s="27">
        <v>69.099999999999994</v>
      </c>
      <c r="G93" s="27">
        <v>3.4</v>
      </c>
    </row>
    <row r="94" spans="2:7" ht="15" customHeight="1" x14ac:dyDescent="0.15">
      <c r="B94" s="24"/>
      <c r="C94" s="82" t="s">
        <v>548</v>
      </c>
      <c r="D94" s="14">
        <v>262</v>
      </c>
      <c r="E94" s="15">
        <v>77</v>
      </c>
      <c r="F94" s="16">
        <v>180</v>
      </c>
      <c r="G94" s="16">
        <v>5</v>
      </c>
    </row>
    <row r="95" spans="2:7" ht="15" customHeight="1" x14ac:dyDescent="0.15">
      <c r="B95" s="24"/>
      <c r="C95" s="82"/>
      <c r="D95" s="34">
        <v>100</v>
      </c>
      <c r="E95" s="35">
        <v>29.4</v>
      </c>
      <c r="F95" s="36">
        <v>68.7</v>
      </c>
      <c r="G95" s="36">
        <v>1.9</v>
      </c>
    </row>
    <row r="96" spans="2:7" ht="15" customHeight="1" x14ac:dyDescent="0.15">
      <c r="B96" s="24"/>
      <c r="C96" s="83" t="s">
        <v>437</v>
      </c>
      <c r="D96" s="29">
        <v>265</v>
      </c>
      <c r="E96" s="30">
        <v>72</v>
      </c>
      <c r="F96" s="31">
        <v>188</v>
      </c>
      <c r="G96" s="31">
        <v>5</v>
      </c>
    </row>
    <row r="97" spans="2:7" ht="15" customHeight="1" x14ac:dyDescent="0.15">
      <c r="B97" s="24"/>
      <c r="C97" s="84"/>
      <c r="D97" s="25">
        <v>100</v>
      </c>
      <c r="E97" s="26">
        <v>27.2</v>
      </c>
      <c r="F97" s="27">
        <v>70.900000000000006</v>
      </c>
      <c r="G97" s="27">
        <v>1.9</v>
      </c>
    </row>
    <row r="98" spans="2:7" ht="15" customHeight="1" x14ac:dyDescent="0.15">
      <c r="B98" s="24"/>
      <c r="C98" s="82" t="s">
        <v>495</v>
      </c>
      <c r="D98" s="14">
        <v>26</v>
      </c>
      <c r="E98" s="15">
        <v>7</v>
      </c>
      <c r="F98" s="16">
        <v>19</v>
      </c>
      <c r="G98" s="16">
        <v>0</v>
      </c>
    </row>
    <row r="99" spans="2:7" ht="15" customHeight="1" x14ac:dyDescent="0.15">
      <c r="B99" s="24"/>
      <c r="C99" s="84"/>
      <c r="D99" s="25">
        <v>100</v>
      </c>
      <c r="E99" s="26">
        <v>26.9</v>
      </c>
      <c r="F99" s="27">
        <v>73.099999999999994</v>
      </c>
      <c r="G99" s="27">
        <v>0</v>
      </c>
    </row>
    <row r="100" spans="2:7" ht="15" customHeight="1" x14ac:dyDescent="0.15">
      <c r="B100" s="24"/>
      <c r="C100" s="82" t="s">
        <v>96</v>
      </c>
      <c r="D100" s="14">
        <v>44</v>
      </c>
      <c r="E100" s="15">
        <v>10</v>
      </c>
      <c r="F100" s="16">
        <v>34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22.7</v>
      </c>
      <c r="F101" s="19">
        <v>77.3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1879" priority="2915" rank="1"/>
  </conditionalFormatting>
  <conditionalFormatting sqref="E11:G11">
    <cfRule type="top10" dxfId="1878" priority="2916" rank="1"/>
  </conditionalFormatting>
  <conditionalFormatting sqref="E13:G13">
    <cfRule type="top10" dxfId="1877" priority="2917" rank="1"/>
  </conditionalFormatting>
  <conditionalFormatting sqref="E15:G15">
    <cfRule type="top10" dxfId="1876" priority="2918" rank="1"/>
  </conditionalFormatting>
  <conditionalFormatting sqref="E17:G17">
    <cfRule type="top10" dxfId="1875" priority="2919" rank="1"/>
  </conditionalFormatting>
  <conditionalFormatting sqref="E19:G19">
    <cfRule type="top10" dxfId="1874" priority="2920" rank="1"/>
  </conditionalFormatting>
  <conditionalFormatting sqref="E21:G21">
    <cfRule type="top10" dxfId="1873" priority="2921" rank="1"/>
  </conditionalFormatting>
  <conditionalFormatting sqref="E23:G23">
    <cfRule type="top10" dxfId="1872" priority="2922" rank="1"/>
  </conditionalFormatting>
  <conditionalFormatting sqref="E25:G25">
    <cfRule type="top10" dxfId="1871" priority="2923" rank="1"/>
  </conditionalFormatting>
  <conditionalFormatting sqref="E27:G27">
    <cfRule type="top10" dxfId="1870" priority="2924" rank="1"/>
  </conditionalFormatting>
  <conditionalFormatting sqref="E29:G29">
    <cfRule type="top10" dxfId="1869" priority="2925" rank="1"/>
  </conditionalFormatting>
  <conditionalFormatting sqref="E31:G31">
    <cfRule type="top10" dxfId="1868" priority="2926" rank="1"/>
  </conditionalFormatting>
  <conditionalFormatting sqref="E33:G33">
    <cfRule type="top10" dxfId="1867" priority="2927" rank="1"/>
  </conditionalFormatting>
  <conditionalFormatting sqref="E35:G35">
    <cfRule type="top10" dxfId="1866" priority="2928" rank="1"/>
  </conditionalFormatting>
  <conditionalFormatting sqref="E37:G37">
    <cfRule type="top10" dxfId="1865" priority="2929" rank="1"/>
  </conditionalFormatting>
  <conditionalFormatting sqref="E39:G39">
    <cfRule type="top10" dxfId="1864" priority="2930" rank="1"/>
  </conditionalFormatting>
  <conditionalFormatting sqref="E41:G41">
    <cfRule type="top10" dxfId="1863" priority="2931" rank="1"/>
  </conditionalFormatting>
  <conditionalFormatting sqref="E43:G43">
    <cfRule type="top10" dxfId="1862" priority="2932" rank="1"/>
  </conditionalFormatting>
  <conditionalFormatting sqref="E45:G45">
    <cfRule type="top10" dxfId="1861" priority="2933" rank="1"/>
  </conditionalFormatting>
  <conditionalFormatting sqref="E47:G47">
    <cfRule type="top10" dxfId="1860" priority="2934" rank="1"/>
  </conditionalFormatting>
  <conditionalFormatting sqref="E49:G49">
    <cfRule type="top10" dxfId="1859" priority="2935" rank="1"/>
  </conditionalFormatting>
  <conditionalFormatting sqref="E51:G51">
    <cfRule type="top10" dxfId="1858" priority="2936" rank="1"/>
  </conditionalFormatting>
  <conditionalFormatting sqref="E53:G53">
    <cfRule type="top10" dxfId="1857" priority="2937" rank="1"/>
  </conditionalFormatting>
  <conditionalFormatting sqref="E55:G55">
    <cfRule type="top10" dxfId="1856" priority="2938" rank="1"/>
  </conditionalFormatting>
  <conditionalFormatting sqref="E57:G57">
    <cfRule type="top10" dxfId="1855" priority="2939" rank="1"/>
  </conditionalFormatting>
  <conditionalFormatting sqref="E59:G59">
    <cfRule type="top10" dxfId="1854" priority="2940" rank="1"/>
  </conditionalFormatting>
  <conditionalFormatting sqref="E61:G61">
    <cfRule type="top10" dxfId="1853" priority="2941" rank="1"/>
  </conditionalFormatting>
  <conditionalFormatting sqref="E63:G63">
    <cfRule type="top10" dxfId="1852" priority="2942" rank="1"/>
  </conditionalFormatting>
  <conditionalFormatting sqref="E65:G65">
    <cfRule type="top10" dxfId="1851" priority="2943" rank="1"/>
  </conditionalFormatting>
  <conditionalFormatting sqref="E67:G67">
    <cfRule type="top10" dxfId="1850" priority="2944" rank="1"/>
  </conditionalFormatting>
  <conditionalFormatting sqref="E69:G69">
    <cfRule type="top10" dxfId="1849" priority="2945" rank="1"/>
  </conditionalFormatting>
  <conditionalFormatting sqref="E71:G71">
    <cfRule type="top10" dxfId="1848" priority="2946" rank="1"/>
  </conditionalFormatting>
  <conditionalFormatting sqref="E73:G73">
    <cfRule type="top10" dxfId="1847" priority="2947" rank="1"/>
  </conditionalFormatting>
  <conditionalFormatting sqref="E75:G75">
    <cfRule type="top10" dxfId="1846" priority="2948" rank="1"/>
  </conditionalFormatting>
  <conditionalFormatting sqref="E77:G77">
    <cfRule type="top10" dxfId="1845" priority="2949" rank="1"/>
  </conditionalFormatting>
  <conditionalFormatting sqref="E79:G79">
    <cfRule type="top10" dxfId="1844" priority="2950" rank="1"/>
  </conditionalFormatting>
  <conditionalFormatting sqref="E81:G81">
    <cfRule type="top10" dxfId="1843" priority="2951" rank="1"/>
  </conditionalFormatting>
  <conditionalFormatting sqref="E83:G83">
    <cfRule type="top10" dxfId="1842" priority="2952" rank="1"/>
  </conditionalFormatting>
  <conditionalFormatting sqref="E85:G85">
    <cfRule type="top10" dxfId="1841" priority="2953" rank="1"/>
  </conditionalFormatting>
  <conditionalFormatting sqref="E87:G87">
    <cfRule type="top10" dxfId="1840" priority="2954" rank="1"/>
  </conditionalFormatting>
  <conditionalFormatting sqref="E89:G89">
    <cfRule type="top10" dxfId="1839" priority="2955" rank="1"/>
  </conditionalFormatting>
  <conditionalFormatting sqref="E91:G91">
    <cfRule type="top10" dxfId="1838" priority="2956" rank="1"/>
  </conditionalFormatting>
  <conditionalFormatting sqref="E93:G93">
    <cfRule type="top10" dxfId="1837" priority="2957" rank="1"/>
  </conditionalFormatting>
  <conditionalFormatting sqref="E95:G95">
    <cfRule type="top10" dxfId="1836" priority="2958" rank="1"/>
  </conditionalFormatting>
  <conditionalFormatting sqref="E97:G97">
    <cfRule type="top10" dxfId="1835" priority="2959" rank="1"/>
  </conditionalFormatting>
  <conditionalFormatting sqref="E99:G99">
    <cfRule type="top10" dxfId="1834" priority="2960" rank="1"/>
  </conditionalFormatting>
  <conditionalFormatting sqref="E101:G101">
    <cfRule type="top10" dxfId="1833" priority="296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888</v>
      </c>
    </row>
    <row r="4" spans="2:24" x14ac:dyDescent="0.15">
      <c r="B4" s="1" t="s">
        <v>694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54" t="s">
        <v>836</v>
      </c>
      <c r="F7" s="55" t="s">
        <v>837</v>
      </c>
      <c r="G7" s="55" t="s">
        <v>838</v>
      </c>
      <c r="H7" s="54" t="s">
        <v>839</v>
      </c>
      <c r="I7" s="55" t="s">
        <v>840</v>
      </c>
      <c r="J7" s="55" t="s">
        <v>841</v>
      </c>
      <c r="K7" s="55" t="s">
        <v>842</v>
      </c>
      <c r="L7" s="55" t="s">
        <v>843</v>
      </c>
      <c r="M7" s="69" t="s">
        <v>159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11395</v>
      </c>
      <c r="E8" s="15">
        <v>6</v>
      </c>
      <c r="F8" s="16">
        <v>30</v>
      </c>
      <c r="G8" s="16">
        <v>154</v>
      </c>
      <c r="H8" s="16">
        <v>650</v>
      </c>
      <c r="I8" s="16">
        <v>2708</v>
      </c>
      <c r="J8" s="16">
        <v>3932</v>
      </c>
      <c r="K8" s="16">
        <v>1897</v>
      </c>
      <c r="L8" s="16">
        <v>1640</v>
      </c>
      <c r="M8" s="16">
        <v>113</v>
      </c>
      <c r="N8" s="16">
        <v>265</v>
      </c>
    </row>
    <row r="9" spans="2:24" ht="15" customHeight="1" x14ac:dyDescent="0.15">
      <c r="B9" s="93"/>
      <c r="C9" s="91"/>
      <c r="D9" s="17">
        <v>100</v>
      </c>
      <c r="E9" s="18">
        <v>0.1</v>
      </c>
      <c r="F9" s="19">
        <v>0.3</v>
      </c>
      <c r="G9" s="19">
        <v>1.4</v>
      </c>
      <c r="H9" s="19">
        <v>5.7</v>
      </c>
      <c r="I9" s="19">
        <v>23.8</v>
      </c>
      <c r="J9" s="19">
        <v>34.5</v>
      </c>
      <c r="K9" s="19">
        <v>16.600000000000001</v>
      </c>
      <c r="L9" s="19">
        <v>14.4</v>
      </c>
      <c r="M9" s="19">
        <v>1</v>
      </c>
      <c r="N9" s="19">
        <v>2.2999999999999998</v>
      </c>
    </row>
    <row r="10" spans="2:24" ht="15" customHeight="1" x14ac:dyDescent="0.15">
      <c r="B10" s="20" t="s">
        <v>57</v>
      </c>
      <c r="C10" s="88" t="s">
        <v>58</v>
      </c>
      <c r="D10" s="21">
        <v>3578</v>
      </c>
      <c r="E10" s="22">
        <v>2</v>
      </c>
      <c r="F10" s="23">
        <v>10</v>
      </c>
      <c r="G10" s="23">
        <v>46</v>
      </c>
      <c r="H10" s="23">
        <v>187</v>
      </c>
      <c r="I10" s="23">
        <v>581</v>
      </c>
      <c r="J10" s="23">
        <v>893</v>
      </c>
      <c r="K10" s="23">
        <v>873</v>
      </c>
      <c r="L10" s="23">
        <v>867</v>
      </c>
      <c r="M10" s="23">
        <v>34</v>
      </c>
      <c r="N10" s="23">
        <v>85</v>
      </c>
    </row>
    <row r="11" spans="2:24" ht="15" customHeight="1" x14ac:dyDescent="0.15">
      <c r="B11" s="24"/>
      <c r="C11" s="89"/>
      <c r="D11" s="25">
        <v>100</v>
      </c>
      <c r="E11" s="26">
        <v>0.1</v>
      </c>
      <c r="F11" s="27">
        <v>0.3</v>
      </c>
      <c r="G11" s="27">
        <v>1.3</v>
      </c>
      <c r="H11" s="27">
        <v>5.2</v>
      </c>
      <c r="I11" s="27">
        <v>16.2</v>
      </c>
      <c r="J11" s="27">
        <v>25</v>
      </c>
      <c r="K11" s="27">
        <v>24.4</v>
      </c>
      <c r="L11" s="27">
        <v>24.2</v>
      </c>
      <c r="M11" s="27">
        <v>1</v>
      </c>
      <c r="N11" s="27">
        <v>2.4</v>
      </c>
    </row>
    <row r="12" spans="2:24" ht="15" customHeight="1" x14ac:dyDescent="0.15">
      <c r="B12" s="24"/>
      <c r="C12" s="86" t="s">
        <v>59</v>
      </c>
      <c r="D12" s="14">
        <v>7723</v>
      </c>
      <c r="E12" s="15">
        <v>4</v>
      </c>
      <c r="F12" s="16">
        <v>20</v>
      </c>
      <c r="G12" s="16">
        <v>107</v>
      </c>
      <c r="H12" s="16">
        <v>459</v>
      </c>
      <c r="I12" s="16">
        <v>2109</v>
      </c>
      <c r="J12" s="16">
        <v>3003</v>
      </c>
      <c r="K12" s="16">
        <v>1008</v>
      </c>
      <c r="L12" s="16">
        <v>758</v>
      </c>
      <c r="M12" s="16">
        <v>78</v>
      </c>
      <c r="N12" s="16">
        <v>177</v>
      </c>
    </row>
    <row r="13" spans="2:24" ht="15" customHeight="1" x14ac:dyDescent="0.15">
      <c r="B13" s="28"/>
      <c r="C13" s="91"/>
      <c r="D13" s="17">
        <v>100</v>
      </c>
      <c r="E13" s="18">
        <v>0.1</v>
      </c>
      <c r="F13" s="19">
        <v>0.3</v>
      </c>
      <c r="G13" s="19">
        <v>1.4</v>
      </c>
      <c r="H13" s="19">
        <v>5.9</v>
      </c>
      <c r="I13" s="19">
        <v>27.3</v>
      </c>
      <c r="J13" s="19">
        <v>38.9</v>
      </c>
      <c r="K13" s="19">
        <v>13.1</v>
      </c>
      <c r="L13" s="19">
        <v>9.8000000000000007</v>
      </c>
      <c r="M13" s="19">
        <v>1</v>
      </c>
      <c r="N13" s="19">
        <v>2.2999999999999998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1</v>
      </c>
      <c r="F14" s="23">
        <v>3</v>
      </c>
      <c r="G14" s="23">
        <v>22</v>
      </c>
      <c r="H14" s="23">
        <v>16</v>
      </c>
      <c r="I14" s="23">
        <v>68</v>
      </c>
      <c r="J14" s="23">
        <v>100</v>
      </c>
      <c r="K14" s="23">
        <v>20</v>
      </c>
      <c r="L14" s="23">
        <v>26</v>
      </c>
      <c r="M14" s="23">
        <v>2</v>
      </c>
      <c r="N14" s="23">
        <v>6</v>
      </c>
    </row>
    <row r="15" spans="2:24" ht="15" customHeight="1" x14ac:dyDescent="0.15">
      <c r="B15" s="24"/>
      <c r="C15" s="84"/>
      <c r="D15" s="25">
        <v>100</v>
      </c>
      <c r="E15" s="26">
        <v>0.4</v>
      </c>
      <c r="F15" s="27">
        <v>1.1000000000000001</v>
      </c>
      <c r="G15" s="27">
        <v>8.3000000000000007</v>
      </c>
      <c r="H15" s="27">
        <v>6.1</v>
      </c>
      <c r="I15" s="27">
        <v>25.8</v>
      </c>
      <c r="J15" s="27">
        <v>37.9</v>
      </c>
      <c r="K15" s="27">
        <v>7.6</v>
      </c>
      <c r="L15" s="27">
        <v>9.8000000000000007</v>
      </c>
      <c r="M15" s="27">
        <v>0.8</v>
      </c>
      <c r="N15" s="27">
        <v>2.2999999999999998</v>
      </c>
    </row>
    <row r="16" spans="2:24" ht="15" customHeight="1" x14ac:dyDescent="0.15">
      <c r="B16" s="24"/>
      <c r="C16" s="83" t="s">
        <v>410</v>
      </c>
      <c r="D16" s="29">
        <v>403</v>
      </c>
      <c r="E16" s="30">
        <v>0</v>
      </c>
      <c r="F16" s="31">
        <v>4</v>
      </c>
      <c r="G16" s="31">
        <v>31</v>
      </c>
      <c r="H16" s="31">
        <v>27</v>
      </c>
      <c r="I16" s="31">
        <v>17</v>
      </c>
      <c r="J16" s="31">
        <v>216</v>
      </c>
      <c r="K16" s="31">
        <v>91</v>
      </c>
      <c r="L16" s="31">
        <v>9</v>
      </c>
      <c r="M16" s="31">
        <v>2</v>
      </c>
      <c r="N16" s="31">
        <v>6</v>
      </c>
    </row>
    <row r="17" spans="2:14" ht="15" customHeight="1" x14ac:dyDescent="0.15">
      <c r="B17" s="24"/>
      <c r="C17" s="84"/>
      <c r="D17" s="25">
        <v>100</v>
      </c>
      <c r="E17" s="26">
        <v>0</v>
      </c>
      <c r="F17" s="27">
        <v>1</v>
      </c>
      <c r="G17" s="27">
        <v>7.7</v>
      </c>
      <c r="H17" s="27">
        <v>6.7</v>
      </c>
      <c r="I17" s="27">
        <v>4.2</v>
      </c>
      <c r="J17" s="27">
        <v>53.6</v>
      </c>
      <c r="K17" s="27">
        <v>22.6</v>
      </c>
      <c r="L17" s="27">
        <v>2.2000000000000002</v>
      </c>
      <c r="M17" s="27">
        <v>0.5</v>
      </c>
      <c r="N17" s="27">
        <v>1.5</v>
      </c>
    </row>
    <row r="18" spans="2:14" ht="15" customHeight="1" x14ac:dyDescent="0.15">
      <c r="B18" s="24"/>
      <c r="C18" s="82" t="s">
        <v>411</v>
      </c>
      <c r="D18" s="14">
        <v>596</v>
      </c>
      <c r="E18" s="15">
        <v>1</v>
      </c>
      <c r="F18" s="16">
        <v>1</v>
      </c>
      <c r="G18" s="16">
        <v>14</v>
      </c>
      <c r="H18" s="16">
        <v>90</v>
      </c>
      <c r="I18" s="16">
        <v>26</v>
      </c>
      <c r="J18" s="16">
        <v>149</v>
      </c>
      <c r="K18" s="16">
        <v>276</v>
      </c>
      <c r="L18" s="16">
        <v>14</v>
      </c>
      <c r="M18" s="16">
        <v>11</v>
      </c>
      <c r="N18" s="16">
        <v>14</v>
      </c>
    </row>
    <row r="19" spans="2:14" ht="15" customHeight="1" x14ac:dyDescent="0.15">
      <c r="B19" s="24"/>
      <c r="C19" s="84"/>
      <c r="D19" s="25">
        <v>100</v>
      </c>
      <c r="E19" s="26">
        <v>0.2</v>
      </c>
      <c r="F19" s="27">
        <v>0.2</v>
      </c>
      <c r="G19" s="27">
        <v>2.2999999999999998</v>
      </c>
      <c r="H19" s="27">
        <v>15.1</v>
      </c>
      <c r="I19" s="27">
        <v>4.4000000000000004</v>
      </c>
      <c r="J19" s="27">
        <v>25</v>
      </c>
      <c r="K19" s="27">
        <v>46.3</v>
      </c>
      <c r="L19" s="27">
        <v>2.2999999999999998</v>
      </c>
      <c r="M19" s="27">
        <v>1.8</v>
      </c>
      <c r="N19" s="27">
        <v>2.2999999999999998</v>
      </c>
    </row>
    <row r="20" spans="2:14" ht="15" customHeight="1" x14ac:dyDescent="0.15">
      <c r="B20" s="24"/>
      <c r="C20" s="82" t="s">
        <v>412</v>
      </c>
      <c r="D20" s="14">
        <v>1110</v>
      </c>
      <c r="E20" s="15">
        <v>2</v>
      </c>
      <c r="F20" s="16">
        <v>4</v>
      </c>
      <c r="G20" s="16">
        <v>11</v>
      </c>
      <c r="H20" s="16">
        <v>150</v>
      </c>
      <c r="I20" s="16">
        <v>225</v>
      </c>
      <c r="J20" s="16">
        <v>64</v>
      </c>
      <c r="K20" s="16">
        <v>451</v>
      </c>
      <c r="L20" s="16">
        <v>157</v>
      </c>
      <c r="M20" s="16">
        <v>11</v>
      </c>
      <c r="N20" s="16">
        <v>35</v>
      </c>
    </row>
    <row r="21" spans="2:14" ht="15" customHeight="1" x14ac:dyDescent="0.15">
      <c r="B21" s="24"/>
      <c r="C21" s="84"/>
      <c r="D21" s="25">
        <v>100</v>
      </c>
      <c r="E21" s="26">
        <v>0.2</v>
      </c>
      <c r="F21" s="27">
        <v>0.4</v>
      </c>
      <c r="G21" s="27">
        <v>1</v>
      </c>
      <c r="H21" s="27">
        <v>13.5</v>
      </c>
      <c r="I21" s="27">
        <v>20.3</v>
      </c>
      <c r="J21" s="27">
        <v>5.8</v>
      </c>
      <c r="K21" s="27">
        <v>40.6</v>
      </c>
      <c r="L21" s="27">
        <v>14.1</v>
      </c>
      <c r="M21" s="27">
        <v>1</v>
      </c>
      <c r="N21" s="27">
        <v>3.2</v>
      </c>
    </row>
    <row r="22" spans="2:14" ht="15" customHeight="1" x14ac:dyDescent="0.15">
      <c r="B22" s="24"/>
      <c r="C22" s="82" t="s">
        <v>413</v>
      </c>
      <c r="D22" s="14">
        <v>2145</v>
      </c>
      <c r="E22" s="15">
        <v>1</v>
      </c>
      <c r="F22" s="16">
        <v>7</v>
      </c>
      <c r="G22" s="16">
        <v>17</v>
      </c>
      <c r="H22" s="16">
        <v>168</v>
      </c>
      <c r="I22" s="16">
        <v>808</v>
      </c>
      <c r="J22" s="16">
        <v>249</v>
      </c>
      <c r="K22" s="16">
        <v>320</v>
      </c>
      <c r="L22" s="16">
        <v>512</v>
      </c>
      <c r="M22" s="16">
        <v>17</v>
      </c>
      <c r="N22" s="16">
        <v>46</v>
      </c>
    </row>
    <row r="23" spans="2:14" ht="15" customHeight="1" x14ac:dyDescent="0.15">
      <c r="B23" s="24"/>
      <c r="C23" s="84"/>
      <c r="D23" s="25">
        <v>100</v>
      </c>
      <c r="E23" s="26">
        <v>0</v>
      </c>
      <c r="F23" s="27">
        <v>0.3</v>
      </c>
      <c r="G23" s="27">
        <v>0.8</v>
      </c>
      <c r="H23" s="27">
        <v>7.8</v>
      </c>
      <c r="I23" s="27">
        <v>37.700000000000003</v>
      </c>
      <c r="J23" s="27">
        <v>11.6</v>
      </c>
      <c r="K23" s="27">
        <v>14.9</v>
      </c>
      <c r="L23" s="27">
        <v>23.9</v>
      </c>
      <c r="M23" s="27">
        <v>0.8</v>
      </c>
      <c r="N23" s="27">
        <v>2.1</v>
      </c>
    </row>
    <row r="24" spans="2:14" ht="15" customHeight="1" x14ac:dyDescent="0.15">
      <c r="B24" s="24"/>
      <c r="C24" s="82" t="s">
        <v>414</v>
      </c>
      <c r="D24" s="14">
        <v>3215</v>
      </c>
      <c r="E24" s="15">
        <v>1</v>
      </c>
      <c r="F24" s="16">
        <v>6</v>
      </c>
      <c r="G24" s="16">
        <v>30</v>
      </c>
      <c r="H24" s="16">
        <v>116</v>
      </c>
      <c r="I24" s="16">
        <v>1006</v>
      </c>
      <c r="J24" s="16">
        <v>1185</v>
      </c>
      <c r="K24" s="16">
        <v>170</v>
      </c>
      <c r="L24" s="16">
        <v>587</v>
      </c>
      <c r="M24" s="16">
        <v>34</v>
      </c>
      <c r="N24" s="16">
        <v>80</v>
      </c>
    </row>
    <row r="25" spans="2:14" ht="15" customHeight="1" x14ac:dyDescent="0.15">
      <c r="B25" s="24"/>
      <c r="C25" s="84"/>
      <c r="D25" s="25">
        <v>100</v>
      </c>
      <c r="E25" s="26">
        <v>0</v>
      </c>
      <c r="F25" s="27">
        <v>0.2</v>
      </c>
      <c r="G25" s="27">
        <v>0.9</v>
      </c>
      <c r="H25" s="27">
        <v>3.6</v>
      </c>
      <c r="I25" s="27">
        <v>31.3</v>
      </c>
      <c r="J25" s="27">
        <v>36.9</v>
      </c>
      <c r="K25" s="27">
        <v>5.3</v>
      </c>
      <c r="L25" s="27">
        <v>18.3</v>
      </c>
      <c r="M25" s="27">
        <v>1.1000000000000001</v>
      </c>
      <c r="N25" s="27">
        <v>2.5</v>
      </c>
    </row>
    <row r="26" spans="2:14" ht="15" customHeight="1" x14ac:dyDescent="0.15">
      <c r="B26" s="24"/>
      <c r="C26" s="82" t="s">
        <v>415</v>
      </c>
      <c r="D26" s="14">
        <v>3443</v>
      </c>
      <c r="E26" s="15">
        <v>0</v>
      </c>
      <c r="F26" s="16">
        <v>5</v>
      </c>
      <c r="G26" s="16">
        <v>24</v>
      </c>
      <c r="H26" s="16">
        <v>69</v>
      </c>
      <c r="I26" s="16">
        <v>502</v>
      </c>
      <c r="J26" s="16">
        <v>1900</v>
      </c>
      <c r="K26" s="16">
        <v>538</v>
      </c>
      <c r="L26" s="16">
        <v>298</v>
      </c>
      <c r="M26" s="16">
        <v>33</v>
      </c>
      <c r="N26" s="16">
        <v>74</v>
      </c>
    </row>
    <row r="27" spans="2:14" ht="15" customHeight="1" x14ac:dyDescent="0.15">
      <c r="B27" s="28"/>
      <c r="C27" s="85"/>
      <c r="D27" s="17">
        <v>100</v>
      </c>
      <c r="E27" s="18">
        <v>0</v>
      </c>
      <c r="F27" s="19">
        <v>0.1</v>
      </c>
      <c r="G27" s="19">
        <v>0.7</v>
      </c>
      <c r="H27" s="19">
        <v>2</v>
      </c>
      <c r="I27" s="19">
        <v>14.6</v>
      </c>
      <c r="J27" s="19">
        <v>55.2</v>
      </c>
      <c r="K27" s="19">
        <v>15.6</v>
      </c>
      <c r="L27" s="19">
        <v>8.6999999999999993</v>
      </c>
      <c r="M27" s="19">
        <v>1</v>
      </c>
      <c r="N27" s="19">
        <v>2.1</v>
      </c>
    </row>
    <row r="28" spans="2:14" ht="15" customHeight="1" x14ac:dyDescent="0.15">
      <c r="B28" s="20" t="s">
        <v>61</v>
      </c>
      <c r="C28" s="82" t="s">
        <v>62</v>
      </c>
      <c r="D28" s="14">
        <v>3509</v>
      </c>
      <c r="E28" s="15">
        <v>1</v>
      </c>
      <c r="F28" s="16">
        <v>11</v>
      </c>
      <c r="G28" s="16">
        <v>47</v>
      </c>
      <c r="H28" s="16">
        <v>233</v>
      </c>
      <c r="I28" s="16">
        <v>1092</v>
      </c>
      <c r="J28" s="16">
        <v>1539</v>
      </c>
      <c r="K28" s="16">
        <v>357</v>
      </c>
      <c r="L28" s="16">
        <v>75</v>
      </c>
      <c r="M28" s="16">
        <v>54</v>
      </c>
      <c r="N28" s="16">
        <v>100</v>
      </c>
    </row>
    <row r="29" spans="2:14" ht="15" customHeight="1" x14ac:dyDescent="0.15">
      <c r="B29" s="24"/>
      <c r="C29" s="84"/>
      <c r="D29" s="25">
        <v>100</v>
      </c>
      <c r="E29" s="26">
        <v>0</v>
      </c>
      <c r="F29" s="27">
        <v>0.3</v>
      </c>
      <c r="G29" s="27">
        <v>1.3</v>
      </c>
      <c r="H29" s="27">
        <v>6.6</v>
      </c>
      <c r="I29" s="27">
        <v>31.1</v>
      </c>
      <c r="J29" s="27">
        <v>43.9</v>
      </c>
      <c r="K29" s="27">
        <v>10.199999999999999</v>
      </c>
      <c r="L29" s="27">
        <v>2.1</v>
      </c>
      <c r="M29" s="27">
        <v>1.5</v>
      </c>
      <c r="N29" s="27">
        <v>2.8</v>
      </c>
    </row>
    <row r="30" spans="2:14" ht="15" customHeight="1" x14ac:dyDescent="0.15">
      <c r="B30" s="24"/>
      <c r="C30" s="82" t="s">
        <v>63</v>
      </c>
      <c r="D30" s="14">
        <v>2988</v>
      </c>
      <c r="E30" s="15">
        <v>1</v>
      </c>
      <c r="F30" s="16">
        <v>1</v>
      </c>
      <c r="G30" s="16">
        <v>10</v>
      </c>
      <c r="H30" s="16">
        <v>60</v>
      </c>
      <c r="I30" s="16">
        <v>291</v>
      </c>
      <c r="J30" s="16">
        <v>447</v>
      </c>
      <c r="K30" s="16">
        <v>902</v>
      </c>
      <c r="L30" s="16">
        <v>1202</v>
      </c>
      <c r="M30" s="16">
        <v>15</v>
      </c>
      <c r="N30" s="16">
        <v>59</v>
      </c>
    </row>
    <row r="31" spans="2:14" ht="15" customHeight="1" x14ac:dyDescent="0.15">
      <c r="B31" s="24"/>
      <c r="C31" s="84"/>
      <c r="D31" s="25">
        <v>100</v>
      </c>
      <c r="E31" s="26">
        <v>0</v>
      </c>
      <c r="F31" s="27">
        <v>0</v>
      </c>
      <c r="G31" s="27">
        <v>0.3</v>
      </c>
      <c r="H31" s="27">
        <v>2</v>
      </c>
      <c r="I31" s="27">
        <v>9.6999999999999993</v>
      </c>
      <c r="J31" s="27">
        <v>15</v>
      </c>
      <c r="K31" s="27">
        <v>30.2</v>
      </c>
      <c r="L31" s="27">
        <v>40.200000000000003</v>
      </c>
      <c r="M31" s="27">
        <v>0.5</v>
      </c>
      <c r="N31" s="27">
        <v>2</v>
      </c>
    </row>
    <row r="32" spans="2:14" ht="15" customHeight="1" x14ac:dyDescent="0.15">
      <c r="B32" s="24"/>
      <c r="C32" s="83" t="s">
        <v>64</v>
      </c>
      <c r="D32" s="29">
        <v>245</v>
      </c>
      <c r="E32" s="30">
        <v>0</v>
      </c>
      <c r="F32" s="31">
        <v>0</v>
      </c>
      <c r="G32" s="31">
        <v>4</v>
      </c>
      <c r="H32" s="31">
        <v>11</v>
      </c>
      <c r="I32" s="31">
        <v>43</v>
      </c>
      <c r="J32" s="31">
        <v>104</v>
      </c>
      <c r="K32" s="31">
        <v>25</v>
      </c>
      <c r="L32" s="31">
        <v>54</v>
      </c>
      <c r="M32" s="31">
        <v>0</v>
      </c>
      <c r="N32" s="31">
        <v>4</v>
      </c>
    </row>
    <row r="33" spans="2:14" ht="15" customHeight="1" x14ac:dyDescent="0.15">
      <c r="B33" s="24"/>
      <c r="C33" s="84"/>
      <c r="D33" s="25">
        <v>100</v>
      </c>
      <c r="E33" s="26">
        <v>0</v>
      </c>
      <c r="F33" s="27">
        <v>0</v>
      </c>
      <c r="G33" s="27">
        <v>1.6</v>
      </c>
      <c r="H33" s="27">
        <v>4.5</v>
      </c>
      <c r="I33" s="27">
        <v>17.600000000000001</v>
      </c>
      <c r="J33" s="27">
        <v>42.4</v>
      </c>
      <c r="K33" s="27">
        <v>10.199999999999999</v>
      </c>
      <c r="L33" s="27">
        <v>22</v>
      </c>
      <c r="M33" s="27">
        <v>0</v>
      </c>
      <c r="N33" s="27">
        <v>1.6</v>
      </c>
    </row>
    <row r="34" spans="2:14" ht="15" customHeight="1" x14ac:dyDescent="0.15">
      <c r="B34" s="24"/>
      <c r="C34" s="82" t="s">
        <v>65</v>
      </c>
      <c r="D34" s="14">
        <v>2615</v>
      </c>
      <c r="E34" s="15">
        <v>2</v>
      </c>
      <c r="F34" s="16">
        <v>4</v>
      </c>
      <c r="G34" s="16">
        <v>46</v>
      </c>
      <c r="H34" s="16">
        <v>212</v>
      </c>
      <c r="I34" s="16">
        <v>796</v>
      </c>
      <c r="J34" s="16">
        <v>1061</v>
      </c>
      <c r="K34" s="16">
        <v>302</v>
      </c>
      <c r="L34" s="16">
        <v>142</v>
      </c>
      <c r="M34" s="16">
        <v>12</v>
      </c>
      <c r="N34" s="16">
        <v>38</v>
      </c>
    </row>
    <row r="35" spans="2:14" ht="15" customHeight="1" x14ac:dyDescent="0.15">
      <c r="B35" s="24"/>
      <c r="C35" s="84"/>
      <c r="D35" s="25">
        <v>100</v>
      </c>
      <c r="E35" s="26">
        <v>0.1</v>
      </c>
      <c r="F35" s="27">
        <v>0.2</v>
      </c>
      <c r="G35" s="27">
        <v>1.8</v>
      </c>
      <c r="H35" s="27">
        <v>8.1</v>
      </c>
      <c r="I35" s="27">
        <v>30.4</v>
      </c>
      <c r="J35" s="27">
        <v>40.6</v>
      </c>
      <c r="K35" s="27">
        <v>11.5</v>
      </c>
      <c r="L35" s="27">
        <v>5.4</v>
      </c>
      <c r="M35" s="27">
        <v>0.5</v>
      </c>
      <c r="N35" s="27">
        <v>1.5</v>
      </c>
    </row>
    <row r="36" spans="2:14" ht="15" customHeight="1" x14ac:dyDescent="0.15">
      <c r="B36" s="32"/>
      <c r="C36" s="82" t="s">
        <v>408</v>
      </c>
      <c r="D36" s="14">
        <v>1801</v>
      </c>
      <c r="E36" s="15">
        <v>2</v>
      </c>
      <c r="F36" s="16">
        <v>14</v>
      </c>
      <c r="G36" s="16">
        <v>44</v>
      </c>
      <c r="H36" s="16">
        <v>124</v>
      </c>
      <c r="I36" s="16">
        <v>449</v>
      </c>
      <c r="J36" s="16">
        <v>691</v>
      </c>
      <c r="K36" s="16">
        <v>264</v>
      </c>
      <c r="L36" s="16">
        <v>134</v>
      </c>
      <c r="M36" s="16">
        <v>30</v>
      </c>
      <c r="N36" s="16">
        <v>49</v>
      </c>
    </row>
    <row r="37" spans="2:14" ht="15" customHeight="1" x14ac:dyDescent="0.15">
      <c r="B37" s="33"/>
      <c r="C37" s="82"/>
      <c r="D37" s="34">
        <v>100</v>
      </c>
      <c r="E37" s="35">
        <v>0.1</v>
      </c>
      <c r="F37" s="36">
        <v>0.8</v>
      </c>
      <c r="G37" s="36">
        <v>2.4</v>
      </c>
      <c r="H37" s="36">
        <v>6.9</v>
      </c>
      <c r="I37" s="36">
        <v>24.9</v>
      </c>
      <c r="J37" s="36">
        <v>38.4</v>
      </c>
      <c r="K37" s="36">
        <v>14.7</v>
      </c>
      <c r="L37" s="36">
        <v>7.4</v>
      </c>
      <c r="M37" s="36">
        <v>1.7</v>
      </c>
      <c r="N37" s="36">
        <v>2.7</v>
      </c>
    </row>
    <row r="38" spans="2:14" ht="15" customHeight="1" x14ac:dyDescent="0.15">
      <c r="B38" s="20" t="s">
        <v>66</v>
      </c>
      <c r="C38" s="88" t="s">
        <v>67</v>
      </c>
      <c r="D38" s="21">
        <v>345</v>
      </c>
      <c r="E38" s="22">
        <v>1</v>
      </c>
      <c r="F38" s="23">
        <v>0</v>
      </c>
      <c r="G38" s="23">
        <v>4</v>
      </c>
      <c r="H38" s="23">
        <v>17</v>
      </c>
      <c r="I38" s="23">
        <v>91</v>
      </c>
      <c r="J38" s="23">
        <v>112</v>
      </c>
      <c r="K38" s="23">
        <v>52</v>
      </c>
      <c r="L38" s="23">
        <v>44</v>
      </c>
      <c r="M38" s="23">
        <v>3</v>
      </c>
      <c r="N38" s="23">
        <v>21</v>
      </c>
    </row>
    <row r="39" spans="2:14" ht="15" customHeight="1" x14ac:dyDescent="0.15">
      <c r="B39" s="24"/>
      <c r="C39" s="89"/>
      <c r="D39" s="25">
        <v>100</v>
      </c>
      <c r="E39" s="26">
        <v>0.3</v>
      </c>
      <c r="F39" s="27">
        <v>0</v>
      </c>
      <c r="G39" s="27">
        <v>1.2</v>
      </c>
      <c r="H39" s="27">
        <v>4.9000000000000004</v>
      </c>
      <c r="I39" s="27">
        <v>26.4</v>
      </c>
      <c r="J39" s="27">
        <v>32.5</v>
      </c>
      <c r="K39" s="27">
        <v>15.1</v>
      </c>
      <c r="L39" s="27">
        <v>12.8</v>
      </c>
      <c r="M39" s="27">
        <v>0.9</v>
      </c>
      <c r="N39" s="27">
        <v>6.1</v>
      </c>
    </row>
    <row r="40" spans="2:14" ht="15" customHeight="1" x14ac:dyDescent="0.15">
      <c r="B40" s="24"/>
      <c r="C40" s="90" t="s">
        <v>68</v>
      </c>
      <c r="D40" s="14">
        <v>652</v>
      </c>
      <c r="E40" s="15">
        <v>0</v>
      </c>
      <c r="F40" s="16">
        <v>4</v>
      </c>
      <c r="G40" s="16">
        <v>8</v>
      </c>
      <c r="H40" s="16">
        <v>34</v>
      </c>
      <c r="I40" s="16">
        <v>153</v>
      </c>
      <c r="J40" s="16">
        <v>206</v>
      </c>
      <c r="K40" s="16">
        <v>101</v>
      </c>
      <c r="L40" s="16">
        <v>117</v>
      </c>
      <c r="M40" s="16">
        <v>6</v>
      </c>
      <c r="N40" s="16">
        <v>23</v>
      </c>
    </row>
    <row r="41" spans="2:14" ht="15" customHeight="1" x14ac:dyDescent="0.15">
      <c r="B41" s="24"/>
      <c r="C41" s="89"/>
      <c r="D41" s="25">
        <v>100</v>
      </c>
      <c r="E41" s="26">
        <v>0</v>
      </c>
      <c r="F41" s="27">
        <v>0.6</v>
      </c>
      <c r="G41" s="27">
        <v>1.2</v>
      </c>
      <c r="H41" s="27">
        <v>5.2</v>
      </c>
      <c r="I41" s="27">
        <v>23.5</v>
      </c>
      <c r="J41" s="27">
        <v>31.6</v>
      </c>
      <c r="K41" s="27">
        <v>15.5</v>
      </c>
      <c r="L41" s="27">
        <v>17.899999999999999</v>
      </c>
      <c r="M41" s="27">
        <v>0.9</v>
      </c>
      <c r="N41" s="27">
        <v>3.5</v>
      </c>
    </row>
    <row r="42" spans="2:14" ht="15" customHeight="1" x14ac:dyDescent="0.15">
      <c r="B42" s="24"/>
      <c r="C42" s="86" t="s">
        <v>69</v>
      </c>
      <c r="D42" s="14">
        <v>10145</v>
      </c>
      <c r="E42" s="15">
        <v>5</v>
      </c>
      <c r="F42" s="16">
        <v>25</v>
      </c>
      <c r="G42" s="16">
        <v>136</v>
      </c>
      <c r="H42" s="16">
        <v>584</v>
      </c>
      <c r="I42" s="16">
        <v>2419</v>
      </c>
      <c r="J42" s="16">
        <v>3535</v>
      </c>
      <c r="K42" s="16">
        <v>1697</v>
      </c>
      <c r="L42" s="16">
        <v>1436</v>
      </c>
      <c r="M42" s="16">
        <v>100</v>
      </c>
      <c r="N42" s="16">
        <v>208</v>
      </c>
    </row>
    <row r="43" spans="2:14" ht="15" customHeight="1" x14ac:dyDescent="0.15">
      <c r="B43" s="28"/>
      <c r="C43" s="91"/>
      <c r="D43" s="17">
        <v>100</v>
      </c>
      <c r="E43" s="18">
        <v>0</v>
      </c>
      <c r="F43" s="19">
        <v>0.2</v>
      </c>
      <c r="G43" s="19">
        <v>1.3</v>
      </c>
      <c r="H43" s="19">
        <v>5.8</v>
      </c>
      <c r="I43" s="19">
        <v>23.8</v>
      </c>
      <c r="J43" s="19">
        <v>34.799999999999997</v>
      </c>
      <c r="K43" s="19">
        <v>16.7</v>
      </c>
      <c r="L43" s="19">
        <v>14.2</v>
      </c>
      <c r="M43" s="19">
        <v>1</v>
      </c>
      <c r="N43" s="19">
        <v>2.1</v>
      </c>
    </row>
    <row r="44" spans="2:14" ht="15" customHeight="1" x14ac:dyDescent="0.15">
      <c r="B44" s="20" t="s">
        <v>70</v>
      </c>
      <c r="C44" s="88" t="s">
        <v>496</v>
      </c>
      <c r="D44" s="21">
        <v>394</v>
      </c>
      <c r="E44" s="22">
        <v>0</v>
      </c>
      <c r="F44" s="23">
        <v>2</v>
      </c>
      <c r="G44" s="23">
        <v>10</v>
      </c>
      <c r="H44" s="23">
        <v>30</v>
      </c>
      <c r="I44" s="23">
        <v>102</v>
      </c>
      <c r="J44" s="23">
        <v>113</v>
      </c>
      <c r="K44" s="23">
        <v>62</v>
      </c>
      <c r="L44" s="23">
        <v>50</v>
      </c>
      <c r="M44" s="23">
        <v>12</v>
      </c>
      <c r="N44" s="23">
        <v>13</v>
      </c>
    </row>
    <row r="45" spans="2:14" ht="15" customHeight="1" x14ac:dyDescent="0.15">
      <c r="B45" s="24"/>
      <c r="C45" s="89"/>
      <c r="D45" s="25">
        <v>100</v>
      </c>
      <c r="E45" s="26">
        <v>0</v>
      </c>
      <c r="F45" s="27">
        <v>0.5</v>
      </c>
      <c r="G45" s="27">
        <v>2.5</v>
      </c>
      <c r="H45" s="27">
        <v>7.6</v>
      </c>
      <c r="I45" s="27">
        <v>25.9</v>
      </c>
      <c r="J45" s="27">
        <v>28.7</v>
      </c>
      <c r="K45" s="27">
        <v>15.7</v>
      </c>
      <c r="L45" s="27">
        <v>12.7</v>
      </c>
      <c r="M45" s="27">
        <v>3</v>
      </c>
      <c r="N45" s="27">
        <v>3.3</v>
      </c>
    </row>
    <row r="46" spans="2:14" ht="15" customHeight="1" x14ac:dyDescent="0.15">
      <c r="B46" s="24"/>
      <c r="C46" s="86" t="s">
        <v>468</v>
      </c>
      <c r="D46" s="14">
        <v>6028</v>
      </c>
      <c r="E46" s="15">
        <v>3</v>
      </c>
      <c r="F46" s="16">
        <v>14</v>
      </c>
      <c r="G46" s="16">
        <v>70</v>
      </c>
      <c r="H46" s="16">
        <v>335</v>
      </c>
      <c r="I46" s="16">
        <v>1469</v>
      </c>
      <c r="J46" s="16">
        <v>2249</v>
      </c>
      <c r="K46" s="16">
        <v>926</v>
      </c>
      <c r="L46" s="16">
        <v>774</v>
      </c>
      <c r="M46" s="16">
        <v>54</v>
      </c>
      <c r="N46" s="16">
        <v>134</v>
      </c>
    </row>
    <row r="47" spans="2:14" ht="15" customHeight="1" x14ac:dyDescent="0.15">
      <c r="B47" s="24"/>
      <c r="C47" s="89"/>
      <c r="D47" s="25">
        <v>100</v>
      </c>
      <c r="E47" s="26">
        <v>0</v>
      </c>
      <c r="F47" s="27">
        <v>0.2</v>
      </c>
      <c r="G47" s="27">
        <v>1.2</v>
      </c>
      <c r="H47" s="27">
        <v>5.6</v>
      </c>
      <c r="I47" s="27">
        <v>24.4</v>
      </c>
      <c r="J47" s="27">
        <v>37.299999999999997</v>
      </c>
      <c r="K47" s="27">
        <v>15.4</v>
      </c>
      <c r="L47" s="27">
        <v>12.8</v>
      </c>
      <c r="M47" s="27">
        <v>0.9</v>
      </c>
      <c r="N47" s="27">
        <v>2.2000000000000002</v>
      </c>
    </row>
    <row r="48" spans="2:14" ht="15" customHeight="1" x14ac:dyDescent="0.15">
      <c r="B48" s="24"/>
      <c r="C48" s="86" t="s">
        <v>450</v>
      </c>
      <c r="D48" s="14">
        <v>3545</v>
      </c>
      <c r="E48" s="15">
        <v>2</v>
      </c>
      <c r="F48" s="16">
        <v>7</v>
      </c>
      <c r="G48" s="16">
        <v>53</v>
      </c>
      <c r="H48" s="16">
        <v>216</v>
      </c>
      <c r="I48" s="16">
        <v>871</v>
      </c>
      <c r="J48" s="16">
        <v>1147</v>
      </c>
      <c r="K48" s="16">
        <v>598</v>
      </c>
      <c r="L48" s="16">
        <v>540</v>
      </c>
      <c r="M48" s="16">
        <v>36</v>
      </c>
      <c r="N48" s="16">
        <v>75</v>
      </c>
    </row>
    <row r="49" spans="2:14" ht="15" customHeight="1" x14ac:dyDescent="0.15">
      <c r="B49" s="24"/>
      <c r="C49" s="89"/>
      <c r="D49" s="25">
        <v>100</v>
      </c>
      <c r="E49" s="26">
        <v>0.1</v>
      </c>
      <c r="F49" s="27">
        <v>0.2</v>
      </c>
      <c r="G49" s="27">
        <v>1.5</v>
      </c>
      <c r="H49" s="27">
        <v>6.1</v>
      </c>
      <c r="I49" s="27">
        <v>24.6</v>
      </c>
      <c r="J49" s="27">
        <v>32.4</v>
      </c>
      <c r="K49" s="27">
        <v>16.899999999999999</v>
      </c>
      <c r="L49" s="27">
        <v>15.2</v>
      </c>
      <c r="M49" s="27">
        <v>1</v>
      </c>
      <c r="N49" s="27">
        <v>2.1</v>
      </c>
    </row>
    <row r="50" spans="2:14" ht="15" customHeight="1" x14ac:dyDescent="0.15">
      <c r="B50" s="24"/>
      <c r="C50" s="86" t="s">
        <v>440</v>
      </c>
      <c r="D50" s="14">
        <v>1194</v>
      </c>
      <c r="E50" s="15">
        <v>1</v>
      </c>
      <c r="F50" s="16">
        <v>7</v>
      </c>
      <c r="G50" s="16">
        <v>16</v>
      </c>
      <c r="H50" s="16">
        <v>57</v>
      </c>
      <c r="I50" s="16">
        <v>224</v>
      </c>
      <c r="J50" s="16">
        <v>346</v>
      </c>
      <c r="K50" s="16">
        <v>265</v>
      </c>
      <c r="L50" s="16">
        <v>240</v>
      </c>
      <c r="M50" s="16">
        <v>11</v>
      </c>
      <c r="N50" s="16">
        <v>27</v>
      </c>
    </row>
    <row r="51" spans="2:14" ht="15" customHeight="1" x14ac:dyDescent="0.15">
      <c r="B51" s="28"/>
      <c r="C51" s="91"/>
      <c r="D51" s="17">
        <v>100</v>
      </c>
      <c r="E51" s="18">
        <v>0.1</v>
      </c>
      <c r="F51" s="19">
        <v>0.6</v>
      </c>
      <c r="G51" s="19">
        <v>1.3</v>
      </c>
      <c r="H51" s="19">
        <v>4.8</v>
      </c>
      <c r="I51" s="19">
        <v>18.8</v>
      </c>
      <c r="J51" s="19">
        <v>29</v>
      </c>
      <c r="K51" s="19">
        <v>22.2</v>
      </c>
      <c r="L51" s="19">
        <v>20.100000000000001</v>
      </c>
      <c r="M51" s="19">
        <v>0.9</v>
      </c>
      <c r="N51" s="19">
        <v>2.2999999999999998</v>
      </c>
    </row>
    <row r="52" spans="2:14" ht="15" customHeight="1" x14ac:dyDescent="0.15">
      <c r="B52" s="20" t="s">
        <v>75</v>
      </c>
      <c r="C52" s="87" t="s">
        <v>76</v>
      </c>
      <c r="D52" s="21">
        <v>1956</v>
      </c>
      <c r="E52" s="22">
        <v>3</v>
      </c>
      <c r="F52" s="23">
        <v>9</v>
      </c>
      <c r="G52" s="23">
        <v>25</v>
      </c>
      <c r="H52" s="23">
        <v>138</v>
      </c>
      <c r="I52" s="23">
        <v>531</v>
      </c>
      <c r="J52" s="23">
        <v>595</v>
      </c>
      <c r="K52" s="23">
        <v>328</v>
      </c>
      <c r="L52" s="23">
        <v>260</v>
      </c>
      <c r="M52" s="23">
        <v>14</v>
      </c>
      <c r="N52" s="23">
        <v>53</v>
      </c>
    </row>
    <row r="53" spans="2:14" ht="15" customHeight="1" x14ac:dyDescent="0.15">
      <c r="B53" s="24"/>
      <c r="C53" s="84"/>
      <c r="D53" s="25">
        <v>100</v>
      </c>
      <c r="E53" s="26">
        <v>0.2</v>
      </c>
      <c r="F53" s="27">
        <v>0.5</v>
      </c>
      <c r="G53" s="27">
        <v>1.3</v>
      </c>
      <c r="H53" s="27">
        <v>7.1</v>
      </c>
      <c r="I53" s="27">
        <v>27.1</v>
      </c>
      <c r="J53" s="27">
        <v>30.4</v>
      </c>
      <c r="K53" s="27">
        <v>16.8</v>
      </c>
      <c r="L53" s="27">
        <v>13.3</v>
      </c>
      <c r="M53" s="27">
        <v>0.7</v>
      </c>
      <c r="N53" s="27">
        <v>2.7</v>
      </c>
    </row>
    <row r="54" spans="2:14" ht="15" customHeight="1" x14ac:dyDescent="0.15">
      <c r="B54" s="24"/>
      <c r="C54" s="83" t="s">
        <v>77</v>
      </c>
      <c r="D54" s="29">
        <v>1530</v>
      </c>
      <c r="E54" s="30">
        <v>1</v>
      </c>
      <c r="F54" s="31">
        <v>6</v>
      </c>
      <c r="G54" s="31">
        <v>21</v>
      </c>
      <c r="H54" s="31">
        <v>71</v>
      </c>
      <c r="I54" s="31">
        <v>407</v>
      </c>
      <c r="J54" s="31">
        <v>556</v>
      </c>
      <c r="K54" s="31">
        <v>230</v>
      </c>
      <c r="L54" s="31">
        <v>207</v>
      </c>
      <c r="M54" s="31">
        <v>7</v>
      </c>
      <c r="N54" s="31">
        <v>24</v>
      </c>
    </row>
    <row r="55" spans="2:14" ht="15" customHeight="1" x14ac:dyDescent="0.15">
      <c r="B55" s="24"/>
      <c r="C55" s="84"/>
      <c r="D55" s="25">
        <v>100</v>
      </c>
      <c r="E55" s="26">
        <v>0.1</v>
      </c>
      <c r="F55" s="27">
        <v>0.4</v>
      </c>
      <c r="G55" s="27">
        <v>1.4</v>
      </c>
      <c r="H55" s="27">
        <v>4.5999999999999996</v>
      </c>
      <c r="I55" s="27">
        <v>26.6</v>
      </c>
      <c r="J55" s="27">
        <v>36.299999999999997</v>
      </c>
      <c r="K55" s="27">
        <v>15</v>
      </c>
      <c r="L55" s="27">
        <v>13.5</v>
      </c>
      <c r="M55" s="27">
        <v>0.5</v>
      </c>
      <c r="N55" s="27">
        <v>1.6</v>
      </c>
    </row>
    <row r="56" spans="2:14" ht="15" customHeight="1" x14ac:dyDescent="0.15">
      <c r="B56" s="24"/>
      <c r="C56" s="82" t="s">
        <v>78</v>
      </c>
      <c r="D56" s="14">
        <v>612</v>
      </c>
      <c r="E56" s="15">
        <v>0</v>
      </c>
      <c r="F56" s="16">
        <v>1</v>
      </c>
      <c r="G56" s="16">
        <v>5</v>
      </c>
      <c r="H56" s="16">
        <v>22</v>
      </c>
      <c r="I56" s="16">
        <v>147</v>
      </c>
      <c r="J56" s="16">
        <v>209</v>
      </c>
      <c r="K56" s="16">
        <v>111</v>
      </c>
      <c r="L56" s="16">
        <v>100</v>
      </c>
      <c r="M56" s="16">
        <v>6</v>
      </c>
      <c r="N56" s="16">
        <v>11</v>
      </c>
    </row>
    <row r="57" spans="2:14" ht="15" customHeight="1" x14ac:dyDescent="0.15">
      <c r="B57" s="24"/>
      <c r="C57" s="84"/>
      <c r="D57" s="25">
        <v>100</v>
      </c>
      <c r="E57" s="26">
        <v>0</v>
      </c>
      <c r="F57" s="27">
        <v>0.2</v>
      </c>
      <c r="G57" s="27">
        <v>0.8</v>
      </c>
      <c r="H57" s="27">
        <v>3.6</v>
      </c>
      <c r="I57" s="27">
        <v>24</v>
      </c>
      <c r="J57" s="27">
        <v>34.200000000000003</v>
      </c>
      <c r="K57" s="27">
        <v>18.100000000000001</v>
      </c>
      <c r="L57" s="27">
        <v>16.3</v>
      </c>
      <c r="M57" s="27">
        <v>1</v>
      </c>
      <c r="N57" s="27">
        <v>1.8</v>
      </c>
    </row>
    <row r="58" spans="2:14" ht="15" customHeight="1" x14ac:dyDescent="0.15">
      <c r="B58" s="24"/>
      <c r="C58" s="82" t="s">
        <v>79</v>
      </c>
      <c r="D58" s="14">
        <v>957</v>
      </c>
      <c r="E58" s="15">
        <v>0</v>
      </c>
      <c r="F58" s="16">
        <v>4</v>
      </c>
      <c r="G58" s="16">
        <v>17</v>
      </c>
      <c r="H58" s="16">
        <v>60</v>
      </c>
      <c r="I58" s="16">
        <v>221</v>
      </c>
      <c r="J58" s="16">
        <v>307</v>
      </c>
      <c r="K58" s="16">
        <v>174</v>
      </c>
      <c r="L58" s="16">
        <v>150</v>
      </c>
      <c r="M58" s="16">
        <v>4</v>
      </c>
      <c r="N58" s="16">
        <v>20</v>
      </c>
    </row>
    <row r="59" spans="2:14" ht="15" customHeight="1" x14ac:dyDescent="0.15">
      <c r="B59" s="24"/>
      <c r="C59" s="84"/>
      <c r="D59" s="25">
        <v>100</v>
      </c>
      <c r="E59" s="26">
        <v>0</v>
      </c>
      <c r="F59" s="27">
        <v>0.4</v>
      </c>
      <c r="G59" s="27">
        <v>1.8</v>
      </c>
      <c r="H59" s="27">
        <v>6.3</v>
      </c>
      <c r="I59" s="27">
        <v>23.1</v>
      </c>
      <c r="J59" s="27">
        <v>32.1</v>
      </c>
      <c r="K59" s="27">
        <v>18.2</v>
      </c>
      <c r="L59" s="27">
        <v>15.7</v>
      </c>
      <c r="M59" s="27">
        <v>0.4</v>
      </c>
      <c r="N59" s="27">
        <v>2.1</v>
      </c>
    </row>
    <row r="60" spans="2:14" ht="15" customHeight="1" x14ac:dyDescent="0.15">
      <c r="B60" s="24"/>
      <c r="C60" s="82" t="s">
        <v>80</v>
      </c>
      <c r="D60" s="14">
        <v>1200</v>
      </c>
      <c r="E60" s="15">
        <v>1</v>
      </c>
      <c r="F60" s="16">
        <v>2</v>
      </c>
      <c r="G60" s="16">
        <v>14</v>
      </c>
      <c r="H60" s="16">
        <v>61</v>
      </c>
      <c r="I60" s="16">
        <v>209</v>
      </c>
      <c r="J60" s="16">
        <v>415</v>
      </c>
      <c r="K60" s="16">
        <v>243</v>
      </c>
      <c r="L60" s="16">
        <v>217</v>
      </c>
      <c r="M60" s="16">
        <v>14</v>
      </c>
      <c r="N60" s="16">
        <v>24</v>
      </c>
    </row>
    <row r="61" spans="2:14" ht="15" customHeight="1" x14ac:dyDescent="0.15">
      <c r="B61" s="24"/>
      <c r="C61" s="84"/>
      <c r="D61" s="25">
        <v>100</v>
      </c>
      <c r="E61" s="26">
        <v>0.1</v>
      </c>
      <c r="F61" s="27">
        <v>0.2</v>
      </c>
      <c r="G61" s="27">
        <v>1.2</v>
      </c>
      <c r="H61" s="27">
        <v>5.0999999999999996</v>
      </c>
      <c r="I61" s="27">
        <v>17.399999999999999</v>
      </c>
      <c r="J61" s="27">
        <v>34.6</v>
      </c>
      <c r="K61" s="27">
        <v>20.3</v>
      </c>
      <c r="L61" s="27">
        <v>18.100000000000001</v>
      </c>
      <c r="M61" s="27">
        <v>1.2</v>
      </c>
      <c r="N61" s="27">
        <v>2</v>
      </c>
    </row>
    <row r="62" spans="2:14" ht="15" customHeight="1" x14ac:dyDescent="0.15">
      <c r="B62" s="24"/>
      <c r="C62" s="82" t="s">
        <v>81</v>
      </c>
      <c r="D62" s="14">
        <v>981</v>
      </c>
      <c r="E62" s="15">
        <v>0</v>
      </c>
      <c r="F62" s="16">
        <v>1</v>
      </c>
      <c r="G62" s="16">
        <v>14</v>
      </c>
      <c r="H62" s="16">
        <v>46</v>
      </c>
      <c r="I62" s="16">
        <v>204</v>
      </c>
      <c r="J62" s="16">
        <v>344</v>
      </c>
      <c r="K62" s="16">
        <v>165</v>
      </c>
      <c r="L62" s="16">
        <v>166</v>
      </c>
      <c r="M62" s="16">
        <v>5</v>
      </c>
      <c r="N62" s="16">
        <v>36</v>
      </c>
    </row>
    <row r="63" spans="2:14" ht="15" customHeight="1" x14ac:dyDescent="0.15">
      <c r="B63" s="24"/>
      <c r="C63" s="84"/>
      <c r="D63" s="25">
        <v>100</v>
      </c>
      <c r="E63" s="26">
        <v>0</v>
      </c>
      <c r="F63" s="27">
        <v>0.1</v>
      </c>
      <c r="G63" s="27">
        <v>1.4</v>
      </c>
      <c r="H63" s="27">
        <v>4.7</v>
      </c>
      <c r="I63" s="27">
        <v>20.8</v>
      </c>
      <c r="J63" s="27">
        <v>35.1</v>
      </c>
      <c r="K63" s="27">
        <v>16.8</v>
      </c>
      <c r="L63" s="27">
        <v>16.899999999999999</v>
      </c>
      <c r="M63" s="27">
        <v>0.5</v>
      </c>
      <c r="N63" s="27">
        <v>3.7</v>
      </c>
    </row>
    <row r="64" spans="2:14" ht="15" customHeight="1" x14ac:dyDescent="0.15">
      <c r="B64" s="24"/>
      <c r="C64" s="82" t="s">
        <v>82</v>
      </c>
      <c r="D64" s="14">
        <v>1618</v>
      </c>
      <c r="E64" s="15">
        <v>1</v>
      </c>
      <c r="F64" s="16">
        <v>2</v>
      </c>
      <c r="G64" s="16">
        <v>16</v>
      </c>
      <c r="H64" s="16">
        <v>92</v>
      </c>
      <c r="I64" s="16">
        <v>405</v>
      </c>
      <c r="J64" s="16">
        <v>555</v>
      </c>
      <c r="K64" s="16">
        <v>251</v>
      </c>
      <c r="L64" s="16">
        <v>242</v>
      </c>
      <c r="M64" s="16">
        <v>12</v>
      </c>
      <c r="N64" s="16">
        <v>42</v>
      </c>
    </row>
    <row r="65" spans="2:14" ht="15" customHeight="1" x14ac:dyDescent="0.15">
      <c r="B65" s="24"/>
      <c r="C65" s="84"/>
      <c r="D65" s="25">
        <v>100</v>
      </c>
      <c r="E65" s="26">
        <v>0.1</v>
      </c>
      <c r="F65" s="27">
        <v>0.1</v>
      </c>
      <c r="G65" s="27">
        <v>1</v>
      </c>
      <c r="H65" s="27">
        <v>5.7</v>
      </c>
      <c r="I65" s="27">
        <v>25</v>
      </c>
      <c r="J65" s="27">
        <v>34.299999999999997</v>
      </c>
      <c r="K65" s="27">
        <v>15.5</v>
      </c>
      <c r="L65" s="27">
        <v>15</v>
      </c>
      <c r="M65" s="27">
        <v>0.7</v>
      </c>
      <c r="N65" s="27">
        <v>2.6</v>
      </c>
    </row>
    <row r="66" spans="2:14" ht="15" customHeight="1" x14ac:dyDescent="0.15">
      <c r="B66" s="24"/>
      <c r="C66" s="82" t="s">
        <v>83</v>
      </c>
      <c r="D66" s="14">
        <v>861</v>
      </c>
      <c r="E66" s="15">
        <v>0</v>
      </c>
      <c r="F66" s="16">
        <v>1</v>
      </c>
      <c r="G66" s="16">
        <v>12</v>
      </c>
      <c r="H66" s="16">
        <v>42</v>
      </c>
      <c r="I66" s="16">
        <v>196</v>
      </c>
      <c r="J66" s="16">
        <v>337</v>
      </c>
      <c r="K66" s="16">
        <v>149</v>
      </c>
      <c r="L66" s="16">
        <v>95</v>
      </c>
      <c r="M66" s="16">
        <v>14</v>
      </c>
      <c r="N66" s="16">
        <v>15</v>
      </c>
    </row>
    <row r="67" spans="2:14" ht="15" customHeight="1" x14ac:dyDescent="0.15">
      <c r="B67" s="24"/>
      <c r="C67" s="84"/>
      <c r="D67" s="25">
        <v>100</v>
      </c>
      <c r="E67" s="26">
        <v>0</v>
      </c>
      <c r="F67" s="27">
        <v>0.1</v>
      </c>
      <c r="G67" s="27">
        <v>1.4</v>
      </c>
      <c r="H67" s="27">
        <v>4.9000000000000004</v>
      </c>
      <c r="I67" s="27">
        <v>22.8</v>
      </c>
      <c r="J67" s="27">
        <v>39.1</v>
      </c>
      <c r="K67" s="27">
        <v>17.3</v>
      </c>
      <c r="L67" s="27">
        <v>11</v>
      </c>
      <c r="M67" s="27">
        <v>1.6</v>
      </c>
      <c r="N67" s="27">
        <v>1.7</v>
      </c>
    </row>
    <row r="68" spans="2:14" ht="15" customHeight="1" x14ac:dyDescent="0.15">
      <c r="B68" s="24"/>
      <c r="C68" s="82" t="s">
        <v>84</v>
      </c>
      <c r="D68" s="14">
        <v>1680</v>
      </c>
      <c r="E68" s="15">
        <v>0</v>
      </c>
      <c r="F68" s="16">
        <v>4</v>
      </c>
      <c r="G68" s="16">
        <v>30</v>
      </c>
      <c r="H68" s="16">
        <v>118</v>
      </c>
      <c r="I68" s="16">
        <v>388</v>
      </c>
      <c r="J68" s="16">
        <v>614</v>
      </c>
      <c r="K68" s="16">
        <v>246</v>
      </c>
      <c r="L68" s="16">
        <v>203</v>
      </c>
      <c r="M68" s="16">
        <v>37</v>
      </c>
      <c r="N68" s="16">
        <v>40</v>
      </c>
    </row>
    <row r="69" spans="2:14" ht="15" customHeight="1" x14ac:dyDescent="0.15">
      <c r="B69" s="28"/>
      <c r="C69" s="85"/>
      <c r="D69" s="17">
        <v>100</v>
      </c>
      <c r="E69" s="18">
        <v>0</v>
      </c>
      <c r="F69" s="19">
        <v>0.2</v>
      </c>
      <c r="G69" s="19">
        <v>1.8</v>
      </c>
      <c r="H69" s="19">
        <v>7</v>
      </c>
      <c r="I69" s="19">
        <v>23.1</v>
      </c>
      <c r="J69" s="19">
        <v>36.5</v>
      </c>
      <c r="K69" s="19">
        <v>14.6</v>
      </c>
      <c r="L69" s="19">
        <v>12.1</v>
      </c>
      <c r="M69" s="19">
        <v>2.2000000000000002</v>
      </c>
      <c r="N69" s="19">
        <v>2.4</v>
      </c>
    </row>
    <row r="70" spans="2:14" ht="15" customHeight="1" x14ac:dyDescent="0.15">
      <c r="B70" s="20" t="s">
        <v>85</v>
      </c>
      <c r="C70" s="88" t="s">
        <v>86</v>
      </c>
      <c r="D70" s="21">
        <v>1467</v>
      </c>
      <c r="E70" s="22">
        <v>0</v>
      </c>
      <c r="F70" s="23">
        <v>6</v>
      </c>
      <c r="G70" s="23">
        <v>22</v>
      </c>
      <c r="H70" s="23">
        <v>92</v>
      </c>
      <c r="I70" s="23">
        <v>394</v>
      </c>
      <c r="J70" s="23">
        <v>511</v>
      </c>
      <c r="K70" s="23">
        <v>186</v>
      </c>
      <c r="L70" s="23">
        <v>206</v>
      </c>
      <c r="M70" s="23">
        <v>12</v>
      </c>
      <c r="N70" s="23">
        <v>38</v>
      </c>
    </row>
    <row r="71" spans="2:14" ht="15" customHeight="1" x14ac:dyDescent="0.15">
      <c r="B71" s="24"/>
      <c r="C71" s="89"/>
      <c r="D71" s="25">
        <v>100</v>
      </c>
      <c r="E71" s="26">
        <v>0</v>
      </c>
      <c r="F71" s="27">
        <v>0.4</v>
      </c>
      <c r="G71" s="27">
        <v>1.5</v>
      </c>
      <c r="H71" s="27">
        <v>6.3</v>
      </c>
      <c r="I71" s="27">
        <v>26.9</v>
      </c>
      <c r="J71" s="27">
        <v>34.799999999999997</v>
      </c>
      <c r="K71" s="27">
        <v>12.7</v>
      </c>
      <c r="L71" s="27">
        <v>14</v>
      </c>
      <c r="M71" s="27">
        <v>0.8</v>
      </c>
      <c r="N71" s="27">
        <v>2.6</v>
      </c>
    </row>
    <row r="72" spans="2:14" ht="15" customHeight="1" x14ac:dyDescent="0.15">
      <c r="B72" s="24"/>
      <c r="C72" s="86" t="s">
        <v>87</v>
      </c>
      <c r="D72" s="14">
        <v>1936</v>
      </c>
      <c r="E72" s="15">
        <v>1</v>
      </c>
      <c r="F72" s="16">
        <v>7</v>
      </c>
      <c r="G72" s="16">
        <v>28</v>
      </c>
      <c r="H72" s="16">
        <v>118</v>
      </c>
      <c r="I72" s="16">
        <v>509</v>
      </c>
      <c r="J72" s="16">
        <v>673</v>
      </c>
      <c r="K72" s="16">
        <v>314</v>
      </c>
      <c r="L72" s="16">
        <v>233</v>
      </c>
      <c r="M72" s="16">
        <v>11</v>
      </c>
      <c r="N72" s="16">
        <v>42</v>
      </c>
    </row>
    <row r="73" spans="2:14" ht="15" customHeight="1" x14ac:dyDescent="0.15">
      <c r="B73" s="24"/>
      <c r="C73" s="89"/>
      <c r="D73" s="25">
        <v>100</v>
      </c>
      <c r="E73" s="26">
        <v>0.1</v>
      </c>
      <c r="F73" s="27">
        <v>0.4</v>
      </c>
      <c r="G73" s="27">
        <v>1.4</v>
      </c>
      <c r="H73" s="27">
        <v>6.1</v>
      </c>
      <c r="I73" s="27">
        <v>26.3</v>
      </c>
      <c r="J73" s="27">
        <v>34.799999999999997</v>
      </c>
      <c r="K73" s="27">
        <v>16.2</v>
      </c>
      <c r="L73" s="27">
        <v>12</v>
      </c>
      <c r="M73" s="27">
        <v>0.6</v>
      </c>
      <c r="N73" s="27">
        <v>2.2000000000000002</v>
      </c>
    </row>
    <row r="74" spans="2:14" ht="15" customHeight="1" x14ac:dyDescent="0.15">
      <c r="B74" s="24"/>
      <c r="C74" s="86" t="s">
        <v>88</v>
      </c>
      <c r="D74" s="14">
        <v>3015</v>
      </c>
      <c r="E74" s="15">
        <v>2</v>
      </c>
      <c r="F74" s="16">
        <v>9</v>
      </c>
      <c r="G74" s="16">
        <v>38</v>
      </c>
      <c r="H74" s="16">
        <v>169</v>
      </c>
      <c r="I74" s="16">
        <v>760</v>
      </c>
      <c r="J74" s="16">
        <v>1037</v>
      </c>
      <c r="K74" s="16">
        <v>452</v>
      </c>
      <c r="L74" s="16">
        <v>464</v>
      </c>
      <c r="M74" s="16">
        <v>27</v>
      </c>
      <c r="N74" s="16">
        <v>57</v>
      </c>
    </row>
    <row r="75" spans="2:14" ht="15" customHeight="1" x14ac:dyDescent="0.15">
      <c r="B75" s="24"/>
      <c r="C75" s="89"/>
      <c r="D75" s="25">
        <v>100</v>
      </c>
      <c r="E75" s="26">
        <v>0.1</v>
      </c>
      <c r="F75" s="27">
        <v>0.3</v>
      </c>
      <c r="G75" s="27">
        <v>1.3</v>
      </c>
      <c r="H75" s="27">
        <v>5.6</v>
      </c>
      <c r="I75" s="27">
        <v>25.2</v>
      </c>
      <c r="J75" s="27">
        <v>34.4</v>
      </c>
      <c r="K75" s="27">
        <v>15</v>
      </c>
      <c r="L75" s="27">
        <v>15.4</v>
      </c>
      <c r="M75" s="27">
        <v>0.9</v>
      </c>
      <c r="N75" s="27">
        <v>1.9</v>
      </c>
    </row>
    <row r="76" spans="2:14" ht="15" customHeight="1" x14ac:dyDescent="0.15">
      <c r="B76" s="24"/>
      <c r="C76" s="86" t="s">
        <v>89</v>
      </c>
      <c r="D76" s="14">
        <v>2318</v>
      </c>
      <c r="E76" s="15">
        <v>2</v>
      </c>
      <c r="F76" s="16">
        <v>6</v>
      </c>
      <c r="G76" s="16">
        <v>31</v>
      </c>
      <c r="H76" s="16">
        <v>116</v>
      </c>
      <c r="I76" s="16">
        <v>505</v>
      </c>
      <c r="J76" s="16">
        <v>833</v>
      </c>
      <c r="K76" s="16">
        <v>386</v>
      </c>
      <c r="L76" s="16">
        <v>359</v>
      </c>
      <c r="M76" s="16">
        <v>28</v>
      </c>
      <c r="N76" s="16">
        <v>52</v>
      </c>
    </row>
    <row r="77" spans="2:14" ht="15" customHeight="1" x14ac:dyDescent="0.15">
      <c r="B77" s="24"/>
      <c r="C77" s="89"/>
      <c r="D77" s="25">
        <v>100</v>
      </c>
      <c r="E77" s="26">
        <v>0.1</v>
      </c>
      <c r="F77" s="27">
        <v>0.3</v>
      </c>
      <c r="G77" s="27">
        <v>1.3</v>
      </c>
      <c r="H77" s="27">
        <v>5</v>
      </c>
      <c r="I77" s="27">
        <v>21.8</v>
      </c>
      <c r="J77" s="27">
        <v>35.9</v>
      </c>
      <c r="K77" s="27">
        <v>16.7</v>
      </c>
      <c r="L77" s="27">
        <v>15.5</v>
      </c>
      <c r="M77" s="27">
        <v>1.2</v>
      </c>
      <c r="N77" s="27">
        <v>2.2000000000000002</v>
      </c>
    </row>
    <row r="78" spans="2:14" ht="15" customHeight="1" x14ac:dyDescent="0.15">
      <c r="B78" s="24"/>
      <c r="C78" s="86" t="s">
        <v>90</v>
      </c>
      <c r="D78" s="14">
        <v>1308</v>
      </c>
      <c r="E78" s="15">
        <v>0</v>
      </c>
      <c r="F78" s="16">
        <v>1</v>
      </c>
      <c r="G78" s="16">
        <v>22</v>
      </c>
      <c r="H78" s="16">
        <v>78</v>
      </c>
      <c r="I78" s="16">
        <v>260</v>
      </c>
      <c r="J78" s="16">
        <v>407</v>
      </c>
      <c r="K78" s="16">
        <v>273</v>
      </c>
      <c r="L78" s="16">
        <v>218</v>
      </c>
      <c r="M78" s="16">
        <v>17</v>
      </c>
      <c r="N78" s="16">
        <v>32</v>
      </c>
    </row>
    <row r="79" spans="2:14" ht="15" customHeight="1" x14ac:dyDescent="0.15">
      <c r="B79" s="24"/>
      <c r="C79" s="89"/>
      <c r="D79" s="25">
        <v>100</v>
      </c>
      <c r="E79" s="26">
        <v>0</v>
      </c>
      <c r="F79" s="27">
        <v>0.1</v>
      </c>
      <c r="G79" s="27">
        <v>1.7</v>
      </c>
      <c r="H79" s="27">
        <v>6</v>
      </c>
      <c r="I79" s="27">
        <v>19.899999999999999</v>
      </c>
      <c r="J79" s="27">
        <v>31.1</v>
      </c>
      <c r="K79" s="27">
        <v>20.9</v>
      </c>
      <c r="L79" s="27">
        <v>16.7</v>
      </c>
      <c r="M79" s="27">
        <v>1.3</v>
      </c>
      <c r="N79" s="27">
        <v>2.4</v>
      </c>
    </row>
    <row r="80" spans="2:14" ht="15" customHeight="1" x14ac:dyDescent="0.15">
      <c r="B80" s="24"/>
      <c r="C80" s="86" t="s">
        <v>91</v>
      </c>
      <c r="D80" s="14">
        <v>764</v>
      </c>
      <c r="E80" s="15">
        <v>0</v>
      </c>
      <c r="F80" s="16">
        <v>0</v>
      </c>
      <c r="G80" s="16">
        <v>7</v>
      </c>
      <c r="H80" s="16">
        <v>42</v>
      </c>
      <c r="I80" s="16">
        <v>142</v>
      </c>
      <c r="J80" s="16">
        <v>278</v>
      </c>
      <c r="K80" s="16">
        <v>168</v>
      </c>
      <c r="L80" s="16">
        <v>95</v>
      </c>
      <c r="M80" s="16">
        <v>8</v>
      </c>
      <c r="N80" s="16">
        <v>24</v>
      </c>
    </row>
    <row r="81" spans="2:14" ht="15" customHeight="1" x14ac:dyDescent="0.15">
      <c r="B81" s="24"/>
      <c r="C81" s="89"/>
      <c r="D81" s="25">
        <v>100</v>
      </c>
      <c r="E81" s="26">
        <v>0</v>
      </c>
      <c r="F81" s="27">
        <v>0</v>
      </c>
      <c r="G81" s="27">
        <v>0.9</v>
      </c>
      <c r="H81" s="27">
        <v>5.5</v>
      </c>
      <c r="I81" s="27">
        <v>18.600000000000001</v>
      </c>
      <c r="J81" s="27">
        <v>36.4</v>
      </c>
      <c r="K81" s="27">
        <v>22</v>
      </c>
      <c r="L81" s="27">
        <v>12.4</v>
      </c>
      <c r="M81" s="27">
        <v>1</v>
      </c>
      <c r="N81" s="27">
        <v>3.1</v>
      </c>
    </row>
    <row r="82" spans="2:14" ht="15" customHeight="1" x14ac:dyDescent="0.15">
      <c r="B82" s="24"/>
      <c r="C82" s="86" t="s">
        <v>92</v>
      </c>
      <c r="D82" s="14">
        <v>427</v>
      </c>
      <c r="E82" s="15">
        <v>1</v>
      </c>
      <c r="F82" s="16">
        <v>1</v>
      </c>
      <c r="G82" s="16">
        <v>2</v>
      </c>
      <c r="H82" s="16">
        <v>27</v>
      </c>
      <c r="I82" s="16">
        <v>86</v>
      </c>
      <c r="J82" s="16">
        <v>145</v>
      </c>
      <c r="K82" s="16">
        <v>88</v>
      </c>
      <c r="L82" s="16">
        <v>52</v>
      </c>
      <c r="M82" s="16">
        <v>6</v>
      </c>
      <c r="N82" s="16">
        <v>19</v>
      </c>
    </row>
    <row r="83" spans="2:14" ht="15" customHeight="1" x14ac:dyDescent="0.15">
      <c r="B83" s="24"/>
      <c r="C83" s="86"/>
      <c r="D83" s="34">
        <v>100</v>
      </c>
      <c r="E83" s="35">
        <v>0.2</v>
      </c>
      <c r="F83" s="36">
        <v>0.2</v>
      </c>
      <c r="G83" s="36">
        <v>0.5</v>
      </c>
      <c r="H83" s="36">
        <v>6.3</v>
      </c>
      <c r="I83" s="36">
        <v>20.100000000000001</v>
      </c>
      <c r="J83" s="36">
        <v>34</v>
      </c>
      <c r="K83" s="36">
        <v>20.6</v>
      </c>
      <c r="L83" s="36">
        <v>12.2</v>
      </c>
      <c r="M83" s="36">
        <v>1.4</v>
      </c>
      <c r="N83" s="36">
        <v>4.4000000000000004</v>
      </c>
    </row>
    <row r="84" spans="2:14" ht="15" customHeight="1" x14ac:dyDescent="0.15">
      <c r="B84" s="20" t="s">
        <v>93</v>
      </c>
      <c r="C84" s="87" t="s">
        <v>94</v>
      </c>
      <c r="D84" s="21">
        <v>2179</v>
      </c>
      <c r="E84" s="22">
        <v>1</v>
      </c>
      <c r="F84" s="23">
        <v>7</v>
      </c>
      <c r="G84" s="23">
        <v>45</v>
      </c>
      <c r="H84" s="23">
        <v>160</v>
      </c>
      <c r="I84" s="23">
        <v>484</v>
      </c>
      <c r="J84" s="23">
        <v>707</v>
      </c>
      <c r="K84" s="23">
        <v>397</v>
      </c>
      <c r="L84" s="23">
        <v>321</v>
      </c>
      <c r="M84" s="23">
        <v>14</v>
      </c>
      <c r="N84" s="23">
        <v>43</v>
      </c>
    </row>
    <row r="85" spans="2:14" ht="15" customHeight="1" x14ac:dyDescent="0.15">
      <c r="B85" s="24" t="s">
        <v>564</v>
      </c>
      <c r="C85" s="84"/>
      <c r="D85" s="25">
        <v>100</v>
      </c>
      <c r="E85" s="26">
        <v>0</v>
      </c>
      <c r="F85" s="27">
        <v>0.3</v>
      </c>
      <c r="G85" s="27">
        <v>2.1</v>
      </c>
      <c r="H85" s="27">
        <v>7.3</v>
      </c>
      <c r="I85" s="27">
        <v>22.2</v>
      </c>
      <c r="J85" s="27">
        <v>32.4</v>
      </c>
      <c r="K85" s="27">
        <v>18.2</v>
      </c>
      <c r="L85" s="27">
        <v>14.7</v>
      </c>
      <c r="M85" s="27">
        <v>0.6</v>
      </c>
      <c r="N85" s="27">
        <v>2</v>
      </c>
    </row>
    <row r="86" spans="2:14" ht="15" customHeight="1" x14ac:dyDescent="0.15">
      <c r="B86" s="24" t="s">
        <v>431</v>
      </c>
      <c r="C86" s="82" t="s">
        <v>453</v>
      </c>
      <c r="D86" s="14">
        <v>2395</v>
      </c>
      <c r="E86" s="15">
        <v>1</v>
      </c>
      <c r="F86" s="16">
        <v>7</v>
      </c>
      <c r="G86" s="16">
        <v>23</v>
      </c>
      <c r="H86" s="16">
        <v>138</v>
      </c>
      <c r="I86" s="16">
        <v>589</v>
      </c>
      <c r="J86" s="16">
        <v>867</v>
      </c>
      <c r="K86" s="16">
        <v>373</v>
      </c>
      <c r="L86" s="16">
        <v>331</v>
      </c>
      <c r="M86" s="16">
        <v>18</v>
      </c>
      <c r="N86" s="16">
        <v>48</v>
      </c>
    </row>
    <row r="87" spans="2:14" ht="15" customHeight="1" x14ac:dyDescent="0.15">
      <c r="B87" s="24"/>
      <c r="C87" s="84"/>
      <c r="D87" s="25">
        <v>100</v>
      </c>
      <c r="E87" s="26">
        <v>0</v>
      </c>
      <c r="F87" s="27">
        <v>0.3</v>
      </c>
      <c r="G87" s="27">
        <v>1</v>
      </c>
      <c r="H87" s="27">
        <v>5.8</v>
      </c>
      <c r="I87" s="27">
        <v>24.6</v>
      </c>
      <c r="J87" s="27">
        <v>36.200000000000003</v>
      </c>
      <c r="K87" s="27">
        <v>15.6</v>
      </c>
      <c r="L87" s="27">
        <v>13.8</v>
      </c>
      <c r="M87" s="27">
        <v>0.8</v>
      </c>
      <c r="N87" s="27">
        <v>2</v>
      </c>
    </row>
    <row r="88" spans="2:14" ht="15" customHeight="1" x14ac:dyDescent="0.15">
      <c r="B88" s="24"/>
      <c r="C88" s="83" t="s">
        <v>444</v>
      </c>
      <c r="D88" s="29">
        <v>1600</v>
      </c>
      <c r="E88" s="30">
        <v>0</v>
      </c>
      <c r="F88" s="31">
        <v>6</v>
      </c>
      <c r="G88" s="31">
        <v>22</v>
      </c>
      <c r="H88" s="31">
        <v>73</v>
      </c>
      <c r="I88" s="31">
        <v>397</v>
      </c>
      <c r="J88" s="31">
        <v>607</v>
      </c>
      <c r="K88" s="31">
        <v>249</v>
      </c>
      <c r="L88" s="31">
        <v>202</v>
      </c>
      <c r="M88" s="31">
        <v>12</v>
      </c>
      <c r="N88" s="31">
        <v>32</v>
      </c>
    </row>
    <row r="89" spans="2:14" ht="15" customHeight="1" x14ac:dyDescent="0.15">
      <c r="B89" s="24"/>
      <c r="C89" s="84"/>
      <c r="D89" s="25">
        <v>100</v>
      </c>
      <c r="E89" s="26">
        <v>0</v>
      </c>
      <c r="F89" s="27">
        <v>0.4</v>
      </c>
      <c r="G89" s="27">
        <v>1.4</v>
      </c>
      <c r="H89" s="27">
        <v>4.5999999999999996</v>
      </c>
      <c r="I89" s="27">
        <v>24.8</v>
      </c>
      <c r="J89" s="27">
        <v>37.9</v>
      </c>
      <c r="K89" s="27">
        <v>15.6</v>
      </c>
      <c r="L89" s="27">
        <v>12.6</v>
      </c>
      <c r="M89" s="27">
        <v>0.8</v>
      </c>
      <c r="N89" s="27">
        <v>2</v>
      </c>
    </row>
    <row r="90" spans="2:14" ht="15" customHeight="1" x14ac:dyDescent="0.15">
      <c r="B90" s="24"/>
      <c r="C90" s="82" t="s">
        <v>445</v>
      </c>
      <c r="D90" s="14">
        <v>2562</v>
      </c>
      <c r="E90" s="15">
        <v>2</v>
      </c>
      <c r="F90" s="16">
        <v>6</v>
      </c>
      <c r="G90" s="16">
        <v>34</v>
      </c>
      <c r="H90" s="16">
        <v>121</v>
      </c>
      <c r="I90" s="16">
        <v>627</v>
      </c>
      <c r="J90" s="16">
        <v>888</v>
      </c>
      <c r="K90" s="16">
        <v>405</v>
      </c>
      <c r="L90" s="16">
        <v>397</v>
      </c>
      <c r="M90" s="16">
        <v>31</v>
      </c>
      <c r="N90" s="16">
        <v>51</v>
      </c>
    </row>
    <row r="91" spans="2:14" ht="15" customHeight="1" x14ac:dyDescent="0.15">
      <c r="B91" s="24"/>
      <c r="C91" s="84"/>
      <c r="D91" s="25">
        <v>100</v>
      </c>
      <c r="E91" s="26">
        <v>0.1</v>
      </c>
      <c r="F91" s="27">
        <v>0.2</v>
      </c>
      <c r="G91" s="27">
        <v>1.3</v>
      </c>
      <c r="H91" s="27">
        <v>4.7</v>
      </c>
      <c r="I91" s="27">
        <v>24.5</v>
      </c>
      <c r="J91" s="27">
        <v>34.700000000000003</v>
      </c>
      <c r="K91" s="27">
        <v>15.8</v>
      </c>
      <c r="L91" s="27">
        <v>15.5</v>
      </c>
      <c r="M91" s="27">
        <v>1.2</v>
      </c>
      <c r="N91" s="27">
        <v>2</v>
      </c>
    </row>
    <row r="92" spans="2:14" ht="15" customHeight="1" x14ac:dyDescent="0.15">
      <c r="B92" s="24"/>
      <c r="C92" s="82" t="s">
        <v>435</v>
      </c>
      <c r="D92" s="14">
        <v>1185</v>
      </c>
      <c r="E92" s="15">
        <v>0</v>
      </c>
      <c r="F92" s="16">
        <v>0</v>
      </c>
      <c r="G92" s="16">
        <v>5</v>
      </c>
      <c r="H92" s="16">
        <v>67</v>
      </c>
      <c r="I92" s="16">
        <v>260</v>
      </c>
      <c r="J92" s="16">
        <v>403</v>
      </c>
      <c r="K92" s="16">
        <v>204</v>
      </c>
      <c r="L92" s="16">
        <v>179</v>
      </c>
      <c r="M92" s="16">
        <v>23</v>
      </c>
      <c r="N92" s="16">
        <v>44</v>
      </c>
    </row>
    <row r="93" spans="2:14" ht="15" customHeight="1" x14ac:dyDescent="0.15">
      <c r="B93" s="24"/>
      <c r="C93" s="84"/>
      <c r="D93" s="25">
        <v>100</v>
      </c>
      <c r="E93" s="26">
        <v>0</v>
      </c>
      <c r="F93" s="27">
        <v>0</v>
      </c>
      <c r="G93" s="27">
        <v>0.4</v>
      </c>
      <c r="H93" s="27">
        <v>5.7</v>
      </c>
      <c r="I93" s="27">
        <v>21.9</v>
      </c>
      <c r="J93" s="27">
        <v>34</v>
      </c>
      <c r="K93" s="27">
        <v>17.2</v>
      </c>
      <c r="L93" s="27">
        <v>15.1</v>
      </c>
      <c r="M93" s="27">
        <v>1.9</v>
      </c>
      <c r="N93" s="27">
        <v>3.7</v>
      </c>
    </row>
    <row r="94" spans="2:14" ht="15" customHeight="1" x14ac:dyDescent="0.15">
      <c r="B94" s="24"/>
      <c r="C94" s="82" t="s">
        <v>530</v>
      </c>
      <c r="D94" s="14">
        <v>262</v>
      </c>
      <c r="E94" s="15">
        <v>0</v>
      </c>
      <c r="F94" s="16">
        <v>1</v>
      </c>
      <c r="G94" s="16">
        <v>4</v>
      </c>
      <c r="H94" s="16">
        <v>12</v>
      </c>
      <c r="I94" s="16">
        <v>56</v>
      </c>
      <c r="J94" s="16">
        <v>85</v>
      </c>
      <c r="K94" s="16">
        <v>55</v>
      </c>
      <c r="L94" s="16">
        <v>41</v>
      </c>
      <c r="M94" s="16">
        <v>4</v>
      </c>
      <c r="N94" s="16">
        <v>4</v>
      </c>
    </row>
    <row r="95" spans="2:14" ht="15" customHeight="1" x14ac:dyDescent="0.15">
      <c r="B95" s="24"/>
      <c r="C95" s="82"/>
      <c r="D95" s="34">
        <v>100</v>
      </c>
      <c r="E95" s="35">
        <v>0</v>
      </c>
      <c r="F95" s="36">
        <v>0.4</v>
      </c>
      <c r="G95" s="36">
        <v>1.5</v>
      </c>
      <c r="H95" s="36">
        <v>4.5999999999999996</v>
      </c>
      <c r="I95" s="36">
        <v>21.4</v>
      </c>
      <c r="J95" s="36">
        <v>32.4</v>
      </c>
      <c r="K95" s="36">
        <v>21</v>
      </c>
      <c r="L95" s="36">
        <v>15.6</v>
      </c>
      <c r="M95" s="36">
        <v>1.5</v>
      </c>
      <c r="N95" s="36">
        <v>1.5</v>
      </c>
    </row>
    <row r="96" spans="2:14" ht="15" customHeight="1" x14ac:dyDescent="0.15">
      <c r="B96" s="24"/>
      <c r="C96" s="83" t="s">
        <v>447</v>
      </c>
      <c r="D96" s="29">
        <v>265</v>
      </c>
      <c r="E96" s="30">
        <v>0</v>
      </c>
      <c r="F96" s="31">
        <v>0</v>
      </c>
      <c r="G96" s="31">
        <v>2</v>
      </c>
      <c r="H96" s="31">
        <v>13</v>
      </c>
      <c r="I96" s="31">
        <v>51</v>
      </c>
      <c r="J96" s="31">
        <v>95</v>
      </c>
      <c r="K96" s="31">
        <v>52</v>
      </c>
      <c r="L96" s="31">
        <v>41</v>
      </c>
      <c r="M96" s="31">
        <v>3</v>
      </c>
      <c r="N96" s="31">
        <v>8</v>
      </c>
    </row>
    <row r="97" spans="2:14" ht="15" customHeight="1" x14ac:dyDescent="0.15">
      <c r="B97" s="24"/>
      <c r="C97" s="84"/>
      <c r="D97" s="25">
        <v>100</v>
      </c>
      <c r="E97" s="26">
        <v>0</v>
      </c>
      <c r="F97" s="27">
        <v>0</v>
      </c>
      <c r="G97" s="27">
        <v>0.8</v>
      </c>
      <c r="H97" s="27">
        <v>4.9000000000000004</v>
      </c>
      <c r="I97" s="27">
        <v>19.2</v>
      </c>
      <c r="J97" s="27">
        <v>35.799999999999997</v>
      </c>
      <c r="K97" s="27">
        <v>19.600000000000001</v>
      </c>
      <c r="L97" s="27">
        <v>15.5</v>
      </c>
      <c r="M97" s="27">
        <v>1.1000000000000001</v>
      </c>
      <c r="N97" s="27">
        <v>3</v>
      </c>
    </row>
    <row r="98" spans="2:14" ht="15" customHeight="1" x14ac:dyDescent="0.15">
      <c r="B98" s="24"/>
      <c r="C98" s="82" t="s">
        <v>466</v>
      </c>
      <c r="D98" s="14">
        <v>26</v>
      </c>
      <c r="E98" s="15">
        <v>0</v>
      </c>
      <c r="F98" s="16">
        <v>0</v>
      </c>
      <c r="G98" s="16">
        <v>1</v>
      </c>
      <c r="H98" s="16">
        <v>2</v>
      </c>
      <c r="I98" s="16">
        <v>7</v>
      </c>
      <c r="J98" s="16">
        <v>5</v>
      </c>
      <c r="K98" s="16">
        <v>7</v>
      </c>
      <c r="L98" s="16">
        <v>3</v>
      </c>
      <c r="M98" s="16">
        <v>0</v>
      </c>
      <c r="N98" s="16">
        <v>1</v>
      </c>
    </row>
    <row r="99" spans="2:14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3.8</v>
      </c>
      <c r="H99" s="27">
        <v>7.7</v>
      </c>
      <c r="I99" s="27">
        <v>26.9</v>
      </c>
      <c r="J99" s="27">
        <v>19.2</v>
      </c>
      <c r="K99" s="27">
        <v>26.9</v>
      </c>
      <c r="L99" s="27">
        <v>11.5</v>
      </c>
      <c r="M99" s="27">
        <v>0</v>
      </c>
      <c r="N99" s="27">
        <v>3.8</v>
      </c>
    </row>
    <row r="100" spans="2:14" ht="15" customHeight="1" x14ac:dyDescent="0.15">
      <c r="B100" s="24"/>
      <c r="C100" s="82" t="s">
        <v>96</v>
      </c>
      <c r="D100" s="14">
        <v>44</v>
      </c>
      <c r="E100" s="15">
        <v>0</v>
      </c>
      <c r="F100" s="16">
        <v>0</v>
      </c>
      <c r="G100" s="16">
        <v>1</v>
      </c>
      <c r="H100" s="16">
        <v>2</v>
      </c>
      <c r="I100" s="16">
        <v>12</v>
      </c>
      <c r="J100" s="16">
        <v>14</v>
      </c>
      <c r="K100" s="16">
        <v>1</v>
      </c>
      <c r="L100" s="16">
        <v>14</v>
      </c>
      <c r="M100" s="16">
        <v>0</v>
      </c>
      <c r="N100" s="16">
        <v>0</v>
      </c>
    </row>
    <row r="101" spans="2:14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2.2999999999999998</v>
      </c>
      <c r="H101" s="19">
        <v>4.5</v>
      </c>
      <c r="I101" s="19">
        <v>27.3</v>
      </c>
      <c r="J101" s="19">
        <v>31.8</v>
      </c>
      <c r="K101" s="19">
        <v>2.2999999999999998</v>
      </c>
      <c r="L101" s="19">
        <v>31.8</v>
      </c>
      <c r="M101" s="19">
        <v>0</v>
      </c>
      <c r="N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1832" priority="2962" rank="1"/>
  </conditionalFormatting>
  <conditionalFormatting sqref="E11:N11">
    <cfRule type="top10" dxfId="1831" priority="2963" rank="1"/>
  </conditionalFormatting>
  <conditionalFormatting sqref="E13:N13">
    <cfRule type="top10" dxfId="1830" priority="2964" rank="1"/>
  </conditionalFormatting>
  <conditionalFormatting sqref="E15:N15">
    <cfRule type="top10" dxfId="1829" priority="2965" rank="1"/>
  </conditionalFormatting>
  <conditionalFormatting sqref="E17:N17">
    <cfRule type="top10" dxfId="1828" priority="2966" rank="1"/>
  </conditionalFormatting>
  <conditionalFormatting sqref="E19:N19">
    <cfRule type="top10" dxfId="1827" priority="2967" rank="1"/>
  </conditionalFormatting>
  <conditionalFormatting sqref="E21:N21">
    <cfRule type="top10" dxfId="1826" priority="2968" rank="1"/>
  </conditionalFormatting>
  <conditionalFormatting sqref="E23:N23">
    <cfRule type="top10" dxfId="1825" priority="2969" rank="1"/>
  </conditionalFormatting>
  <conditionalFormatting sqref="E25:N25">
    <cfRule type="top10" dxfId="1824" priority="2970" rank="1"/>
  </conditionalFormatting>
  <conditionalFormatting sqref="E27:N27">
    <cfRule type="top10" dxfId="1823" priority="2971" rank="1"/>
  </conditionalFormatting>
  <conditionalFormatting sqref="E29:N29">
    <cfRule type="top10" dxfId="1822" priority="2972" rank="1"/>
  </conditionalFormatting>
  <conditionalFormatting sqref="E31:N31">
    <cfRule type="top10" dxfId="1821" priority="2973" rank="1"/>
  </conditionalFormatting>
  <conditionalFormatting sqref="E33:N33">
    <cfRule type="top10" dxfId="1820" priority="2974" rank="1"/>
  </conditionalFormatting>
  <conditionalFormatting sqref="E35:N35">
    <cfRule type="top10" dxfId="1819" priority="2975" rank="1"/>
  </conditionalFormatting>
  <conditionalFormatting sqref="E37:N37">
    <cfRule type="top10" dxfId="1818" priority="2976" rank="1"/>
  </conditionalFormatting>
  <conditionalFormatting sqref="E39:N39">
    <cfRule type="top10" dxfId="1817" priority="2977" rank="1"/>
  </conditionalFormatting>
  <conditionalFormatting sqref="E41:N41">
    <cfRule type="top10" dxfId="1816" priority="2978" rank="1"/>
  </conditionalFormatting>
  <conditionalFormatting sqref="E43:N43">
    <cfRule type="top10" dxfId="1815" priority="2979" rank="1"/>
  </conditionalFormatting>
  <conditionalFormatting sqref="E45:N45">
    <cfRule type="top10" dxfId="1814" priority="2980" rank="1"/>
  </conditionalFormatting>
  <conditionalFormatting sqref="E47:N47">
    <cfRule type="top10" dxfId="1813" priority="2981" rank="1"/>
  </conditionalFormatting>
  <conditionalFormatting sqref="E49:N49">
    <cfRule type="top10" dxfId="1812" priority="2982" rank="1"/>
  </conditionalFormatting>
  <conditionalFormatting sqref="E51:N51">
    <cfRule type="top10" dxfId="1811" priority="2983" rank="1"/>
  </conditionalFormatting>
  <conditionalFormatting sqref="E53:N53">
    <cfRule type="top10" dxfId="1810" priority="2984" rank="1"/>
  </conditionalFormatting>
  <conditionalFormatting sqref="E55:N55">
    <cfRule type="top10" dxfId="1809" priority="2985" rank="1"/>
  </conditionalFormatting>
  <conditionalFormatting sqref="E57:N57">
    <cfRule type="top10" dxfId="1808" priority="2986" rank="1"/>
  </conditionalFormatting>
  <conditionalFormatting sqref="E59:N59">
    <cfRule type="top10" dxfId="1807" priority="2987" rank="1"/>
  </conditionalFormatting>
  <conditionalFormatting sqref="E61:N61">
    <cfRule type="top10" dxfId="1806" priority="2988" rank="1"/>
  </conditionalFormatting>
  <conditionalFormatting sqref="E63:N63">
    <cfRule type="top10" dxfId="1805" priority="2989" rank="1"/>
  </conditionalFormatting>
  <conditionalFormatting sqref="E65:N65">
    <cfRule type="top10" dxfId="1804" priority="2990" rank="1"/>
  </conditionalFormatting>
  <conditionalFormatting sqref="E67:N67">
    <cfRule type="top10" dxfId="1803" priority="2991" rank="1"/>
  </conditionalFormatting>
  <conditionalFormatting sqref="E69:N69">
    <cfRule type="top10" dxfId="1802" priority="2992" rank="1"/>
  </conditionalFormatting>
  <conditionalFormatting sqref="E71:N71">
    <cfRule type="top10" dxfId="1801" priority="2993" rank="1"/>
  </conditionalFormatting>
  <conditionalFormatting sqref="E73:N73">
    <cfRule type="top10" dxfId="1800" priority="2994" rank="1"/>
  </conditionalFormatting>
  <conditionalFormatting sqref="E75:N75">
    <cfRule type="top10" dxfId="1799" priority="2995" rank="1"/>
  </conditionalFormatting>
  <conditionalFormatting sqref="E77:N77">
    <cfRule type="top10" dxfId="1798" priority="2996" rank="1"/>
  </conditionalFormatting>
  <conditionalFormatting sqref="E79:N79">
    <cfRule type="top10" dxfId="1797" priority="2997" rank="1"/>
  </conditionalFormatting>
  <conditionalFormatting sqref="E81:N81">
    <cfRule type="top10" dxfId="1796" priority="2998" rank="1"/>
  </conditionalFormatting>
  <conditionalFormatting sqref="E83:N83">
    <cfRule type="top10" dxfId="1795" priority="2999" rank="1"/>
  </conditionalFormatting>
  <conditionalFormatting sqref="E85:N85">
    <cfRule type="top10" dxfId="1794" priority="3000" rank="1"/>
  </conditionalFormatting>
  <conditionalFormatting sqref="E87:N87">
    <cfRule type="top10" dxfId="1793" priority="3001" rank="1"/>
  </conditionalFormatting>
  <conditionalFormatting sqref="E89:N89">
    <cfRule type="top10" dxfId="1792" priority="3002" rank="1"/>
  </conditionalFormatting>
  <conditionalFormatting sqref="E91:N91">
    <cfRule type="top10" dxfId="1791" priority="3003" rank="1"/>
  </conditionalFormatting>
  <conditionalFormatting sqref="E93:N93">
    <cfRule type="top10" dxfId="1790" priority="3004" rank="1"/>
  </conditionalFormatting>
  <conditionalFormatting sqref="E95:N95">
    <cfRule type="top10" dxfId="1789" priority="3005" rank="1"/>
  </conditionalFormatting>
  <conditionalFormatting sqref="E97:N97">
    <cfRule type="top10" dxfId="1788" priority="3006" rank="1"/>
  </conditionalFormatting>
  <conditionalFormatting sqref="E99:N99">
    <cfRule type="top10" dxfId="1787" priority="3007" rank="1"/>
  </conditionalFormatting>
  <conditionalFormatting sqref="E101:N101">
    <cfRule type="top10" dxfId="1786" priority="300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84" width="8.625" style="1" customWidth="1"/>
    <col min="8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889</v>
      </c>
    </row>
    <row r="4" spans="2:24" x14ac:dyDescent="0.15">
      <c r="B4" s="1" t="s">
        <v>696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  <c r="R5" s="37"/>
      <c r="S5" s="37"/>
      <c r="T5" s="37"/>
      <c r="U5" s="37"/>
      <c r="V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174</v>
      </c>
      <c r="F7" s="69" t="s">
        <v>175</v>
      </c>
      <c r="G7" s="69" t="s">
        <v>176</v>
      </c>
      <c r="H7" s="68" t="s">
        <v>177</v>
      </c>
      <c r="I7" s="69" t="s">
        <v>178</v>
      </c>
      <c r="J7" s="69" t="s">
        <v>697</v>
      </c>
      <c r="K7" s="69" t="s">
        <v>179</v>
      </c>
      <c r="L7" s="69" t="s">
        <v>180</v>
      </c>
      <c r="M7" s="69" t="s">
        <v>181</v>
      </c>
      <c r="N7" s="69" t="s">
        <v>182</v>
      </c>
      <c r="O7" s="69" t="s">
        <v>183</v>
      </c>
      <c r="P7" s="69" t="s">
        <v>39</v>
      </c>
      <c r="Q7" s="69" t="s">
        <v>184</v>
      </c>
      <c r="R7" s="69" t="s">
        <v>185</v>
      </c>
      <c r="S7" s="69" t="s">
        <v>4</v>
      </c>
      <c r="T7" s="69" t="s">
        <v>159</v>
      </c>
      <c r="U7" s="69" t="s">
        <v>115</v>
      </c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11395</v>
      </c>
      <c r="E8" s="15">
        <v>2233</v>
      </c>
      <c r="F8" s="16">
        <v>2053</v>
      </c>
      <c r="G8" s="16">
        <v>2479</v>
      </c>
      <c r="H8" s="16">
        <v>3045</v>
      </c>
      <c r="I8" s="16">
        <v>2781</v>
      </c>
      <c r="J8" s="16">
        <v>3771</v>
      </c>
      <c r="K8" s="16">
        <v>2382</v>
      </c>
      <c r="L8" s="16">
        <v>7705</v>
      </c>
      <c r="M8" s="16">
        <v>5144</v>
      </c>
      <c r="N8" s="16">
        <v>2607</v>
      </c>
      <c r="O8" s="16">
        <v>1388</v>
      </c>
      <c r="P8" s="16">
        <v>7756</v>
      </c>
      <c r="Q8" s="16">
        <v>8975</v>
      </c>
      <c r="R8" s="16">
        <v>7915</v>
      </c>
      <c r="S8" s="16">
        <v>460</v>
      </c>
      <c r="T8" s="16">
        <v>80</v>
      </c>
      <c r="U8" s="16">
        <v>235</v>
      </c>
    </row>
    <row r="9" spans="2:24" ht="15" customHeight="1" x14ac:dyDescent="0.15">
      <c r="B9" s="93"/>
      <c r="C9" s="91"/>
      <c r="D9" s="17">
        <v>100</v>
      </c>
      <c r="E9" s="18">
        <v>19.600000000000001</v>
      </c>
      <c r="F9" s="19">
        <v>18</v>
      </c>
      <c r="G9" s="19">
        <v>21.8</v>
      </c>
      <c r="H9" s="19">
        <v>26.7</v>
      </c>
      <c r="I9" s="19">
        <v>24.4</v>
      </c>
      <c r="J9" s="19">
        <v>33.1</v>
      </c>
      <c r="K9" s="19">
        <v>20.9</v>
      </c>
      <c r="L9" s="19">
        <v>67.599999999999994</v>
      </c>
      <c r="M9" s="19">
        <v>45.1</v>
      </c>
      <c r="N9" s="19">
        <v>22.9</v>
      </c>
      <c r="O9" s="19">
        <v>12.2</v>
      </c>
      <c r="P9" s="19">
        <v>68.099999999999994</v>
      </c>
      <c r="Q9" s="19">
        <v>78.8</v>
      </c>
      <c r="R9" s="19">
        <v>69.5</v>
      </c>
      <c r="S9" s="19">
        <v>4</v>
      </c>
      <c r="T9" s="19">
        <v>0.7</v>
      </c>
      <c r="U9" s="19">
        <v>2.1</v>
      </c>
    </row>
    <row r="10" spans="2:24" ht="15" customHeight="1" x14ac:dyDescent="0.15">
      <c r="B10" s="20" t="s">
        <v>57</v>
      </c>
      <c r="C10" s="88" t="s">
        <v>58</v>
      </c>
      <c r="D10" s="21">
        <v>3578</v>
      </c>
      <c r="E10" s="22">
        <v>857</v>
      </c>
      <c r="F10" s="23">
        <v>834</v>
      </c>
      <c r="G10" s="23">
        <v>930</v>
      </c>
      <c r="H10" s="23">
        <v>1172</v>
      </c>
      <c r="I10" s="23">
        <v>1104</v>
      </c>
      <c r="J10" s="23">
        <v>1591</v>
      </c>
      <c r="K10" s="23">
        <v>827</v>
      </c>
      <c r="L10" s="23">
        <v>2343</v>
      </c>
      <c r="M10" s="23">
        <v>1849</v>
      </c>
      <c r="N10" s="23">
        <v>767</v>
      </c>
      <c r="O10" s="23">
        <v>507</v>
      </c>
      <c r="P10" s="23">
        <v>2754</v>
      </c>
      <c r="Q10" s="23">
        <v>2857</v>
      </c>
      <c r="R10" s="23">
        <v>2508</v>
      </c>
      <c r="S10" s="23">
        <v>115</v>
      </c>
      <c r="T10" s="23">
        <v>28</v>
      </c>
      <c r="U10" s="23">
        <v>66</v>
      </c>
    </row>
    <row r="11" spans="2:24" ht="15" customHeight="1" x14ac:dyDescent="0.15">
      <c r="B11" s="24"/>
      <c r="C11" s="89"/>
      <c r="D11" s="25">
        <v>100</v>
      </c>
      <c r="E11" s="26">
        <v>24</v>
      </c>
      <c r="F11" s="27">
        <v>23.3</v>
      </c>
      <c r="G11" s="27">
        <v>26</v>
      </c>
      <c r="H11" s="27">
        <v>32.799999999999997</v>
      </c>
      <c r="I11" s="27">
        <v>30.9</v>
      </c>
      <c r="J11" s="27">
        <v>44.5</v>
      </c>
      <c r="K11" s="27">
        <v>23.1</v>
      </c>
      <c r="L11" s="27">
        <v>65.5</v>
      </c>
      <c r="M11" s="27">
        <v>51.7</v>
      </c>
      <c r="N11" s="27">
        <v>21.4</v>
      </c>
      <c r="O11" s="27">
        <v>14.2</v>
      </c>
      <c r="P11" s="27">
        <v>77</v>
      </c>
      <c r="Q11" s="27">
        <v>79.8</v>
      </c>
      <c r="R11" s="27">
        <v>70.099999999999994</v>
      </c>
      <c r="S11" s="27">
        <v>3.2</v>
      </c>
      <c r="T11" s="27">
        <v>0.8</v>
      </c>
      <c r="U11" s="27">
        <v>1.8</v>
      </c>
    </row>
    <row r="12" spans="2:24" ht="15" customHeight="1" x14ac:dyDescent="0.15">
      <c r="B12" s="24"/>
      <c r="C12" s="86" t="s">
        <v>59</v>
      </c>
      <c r="D12" s="14">
        <v>7723</v>
      </c>
      <c r="E12" s="15">
        <v>1354</v>
      </c>
      <c r="F12" s="16">
        <v>1198</v>
      </c>
      <c r="G12" s="16">
        <v>1534</v>
      </c>
      <c r="H12" s="16">
        <v>1846</v>
      </c>
      <c r="I12" s="16">
        <v>1656</v>
      </c>
      <c r="J12" s="16">
        <v>2148</v>
      </c>
      <c r="K12" s="16">
        <v>1535</v>
      </c>
      <c r="L12" s="16">
        <v>5302</v>
      </c>
      <c r="M12" s="16">
        <v>3249</v>
      </c>
      <c r="N12" s="16">
        <v>1817</v>
      </c>
      <c r="O12" s="16">
        <v>864</v>
      </c>
      <c r="P12" s="16">
        <v>4934</v>
      </c>
      <c r="Q12" s="16">
        <v>6043</v>
      </c>
      <c r="R12" s="16">
        <v>5342</v>
      </c>
      <c r="S12" s="16">
        <v>340</v>
      </c>
      <c r="T12" s="16">
        <v>52</v>
      </c>
      <c r="U12" s="16">
        <v>168</v>
      </c>
    </row>
    <row r="13" spans="2:24" ht="15" customHeight="1" x14ac:dyDescent="0.15">
      <c r="B13" s="28"/>
      <c r="C13" s="91"/>
      <c r="D13" s="17">
        <v>100</v>
      </c>
      <c r="E13" s="18">
        <v>17.5</v>
      </c>
      <c r="F13" s="19">
        <v>15.5</v>
      </c>
      <c r="G13" s="19">
        <v>19.899999999999999</v>
      </c>
      <c r="H13" s="19">
        <v>23.9</v>
      </c>
      <c r="I13" s="19">
        <v>21.4</v>
      </c>
      <c r="J13" s="19">
        <v>27.8</v>
      </c>
      <c r="K13" s="19">
        <v>19.899999999999999</v>
      </c>
      <c r="L13" s="19">
        <v>68.7</v>
      </c>
      <c r="M13" s="19">
        <v>42.1</v>
      </c>
      <c r="N13" s="19">
        <v>23.5</v>
      </c>
      <c r="O13" s="19">
        <v>11.2</v>
      </c>
      <c r="P13" s="19">
        <v>63.9</v>
      </c>
      <c r="Q13" s="19">
        <v>78.2</v>
      </c>
      <c r="R13" s="19">
        <v>69.2</v>
      </c>
      <c r="S13" s="19">
        <v>4.4000000000000004</v>
      </c>
      <c r="T13" s="19">
        <v>0.7</v>
      </c>
      <c r="U13" s="19">
        <v>2.2000000000000002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53</v>
      </c>
      <c r="F14" s="23">
        <v>54</v>
      </c>
      <c r="G14" s="23">
        <v>61</v>
      </c>
      <c r="H14" s="23">
        <v>93</v>
      </c>
      <c r="I14" s="23">
        <v>75</v>
      </c>
      <c r="J14" s="23">
        <v>104</v>
      </c>
      <c r="K14" s="23">
        <v>62</v>
      </c>
      <c r="L14" s="23">
        <v>172</v>
      </c>
      <c r="M14" s="23">
        <v>116</v>
      </c>
      <c r="N14" s="23">
        <v>27</v>
      </c>
      <c r="O14" s="23">
        <v>27</v>
      </c>
      <c r="P14" s="23">
        <v>196</v>
      </c>
      <c r="Q14" s="23">
        <v>213</v>
      </c>
      <c r="R14" s="23">
        <v>187</v>
      </c>
      <c r="S14" s="23">
        <v>15</v>
      </c>
      <c r="T14" s="23">
        <v>2</v>
      </c>
      <c r="U14" s="23">
        <v>6</v>
      </c>
    </row>
    <row r="15" spans="2:24" ht="15" customHeight="1" x14ac:dyDescent="0.15">
      <c r="B15" s="24"/>
      <c r="C15" s="84"/>
      <c r="D15" s="25">
        <v>100</v>
      </c>
      <c r="E15" s="26">
        <v>20.100000000000001</v>
      </c>
      <c r="F15" s="27">
        <v>20.5</v>
      </c>
      <c r="G15" s="27">
        <v>23.1</v>
      </c>
      <c r="H15" s="27">
        <v>35.200000000000003</v>
      </c>
      <c r="I15" s="27">
        <v>28.4</v>
      </c>
      <c r="J15" s="27">
        <v>39.4</v>
      </c>
      <c r="K15" s="27">
        <v>23.5</v>
      </c>
      <c r="L15" s="27">
        <v>65.2</v>
      </c>
      <c r="M15" s="27">
        <v>43.9</v>
      </c>
      <c r="N15" s="27">
        <v>10.199999999999999</v>
      </c>
      <c r="O15" s="27">
        <v>10.199999999999999</v>
      </c>
      <c r="P15" s="27">
        <v>74.2</v>
      </c>
      <c r="Q15" s="27">
        <v>80.7</v>
      </c>
      <c r="R15" s="27">
        <v>70.8</v>
      </c>
      <c r="S15" s="27">
        <v>5.7</v>
      </c>
      <c r="T15" s="27">
        <v>0.8</v>
      </c>
      <c r="U15" s="27">
        <v>2.2999999999999998</v>
      </c>
    </row>
    <row r="16" spans="2:24" ht="15" customHeight="1" x14ac:dyDescent="0.15">
      <c r="B16" s="24"/>
      <c r="C16" s="83" t="s">
        <v>410</v>
      </c>
      <c r="D16" s="29">
        <v>403</v>
      </c>
      <c r="E16" s="30">
        <v>112</v>
      </c>
      <c r="F16" s="31">
        <v>108</v>
      </c>
      <c r="G16" s="31">
        <v>114</v>
      </c>
      <c r="H16" s="31">
        <v>142</v>
      </c>
      <c r="I16" s="31">
        <v>128</v>
      </c>
      <c r="J16" s="31">
        <v>191</v>
      </c>
      <c r="K16" s="31">
        <v>126</v>
      </c>
      <c r="L16" s="31">
        <v>295</v>
      </c>
      <c r="M16" s="31">
        <v>183</v>
      </c>
      <c r="N16" s="31">
        <v>34</v>
      </c>
      <c r="O16" s="31">
        <v>45</v>
      </c>
      <c r="P16" s="31">
        <v>303</v>
      </c>
      <c r="Q16" s="31">
        <v>324</v>
      </c>
      <c r="R16" s="31">
        <v>289</v>
      </c>
      <c r="S16" s="31">
        <v>18</v>
      </c>
      <c r="T16" s="31">
        <v>2</v>
      </c>
      <c r="U16" s="31">
        <v>5</v>
      </c>
    </row>
    <row r="17" spans="2:21" ht="15" customHeight="1" x14ac:dyDescent="0.15">
      <c r="B17" s="24"/>
      <c r="C17" s="84"/>
      <c r="D17" s="25">
        <v>100</v>
      </c>
      <c r="E17" s="26">
        <v>27.8</v>
      </c>
      <c r="F17" s="27">
        <v>26.8</v>
      </c>
      <c r="G17" s="27">
        <v>28.3</v>
      </c>
      <c r="H17" s="27">
        <v>35.200000000000003</v>
      </c>
      <c r="I17" s="27">
        <v>31.8</v>
      </c>
      <c r="J17" s="27">
        <v>47.4</v>
      </c>
      <c r="K17" s="27">
        <v>31.3</v>
      </c>
      <c r="L17" s="27">
        <v>73.2</v>
      </c>
      <c r="M17" s="27">
        <v>45.4</v>
      </c>
      <c r="N17" s="27">
        <v>8.4</v>
      </c>
      <c r="O17" s="27">
        <v>11.2</v>
      </c>
      <c r="P17" s="27">
        <v>75.2</v>
      </c>
      <c r="Q17" s="27">
        <v>80.400000000000006</v>
      </c>
      <c r="R17" s="27">
        <v>71.7</v>
      </c>
      <c r="S17" s="27">
        <v>4.5</v>
      </c>
      <c r="T17" s="27">
        <v>0.5</v>
      </c>
      <c r="U17" s="27">
        <v>1.2</v>
      </c>
    </row>
    <row r="18" spans="2:21" ht="15" customHeight="1" x14ac:dyDescent="0.15">
      <c r="B18" s="24"/>
      <c r="C18" s="82" t="s">
        <v>411</v>
      </c>
      <c r="D18" s="14">
        <v>596</v>
      </c>
      <c r="E18" s="15">
        <v>156</v>
      </c>
      <c r="F18" s="16">
        <v>153</v>
      </c>
      <c r="G18" s="16">
        <v>163</v>
      </c>
      <c r="H18" s="16">
        <v>216</v>
      </c>
      <c r="I18" s="16">
        <v>169</v>
      </c>
      <c r="J18" s="16">
        <v>285</v>
      </c>
      <c r="K18" s="16">
        <v>163</v>
      </c>
      <c r="L18" s="16">
        <v>428</v>
      </c>
      <c r="M18" s="16">
        <v>269</v>
      </c>
      <c r="N18" s="16">
        <v>88</v>
      </c>
      <c r="O18" s="16">
        <v>80</v>
      </c>
      <c r="P18" s="16">
        <v>451</v>
      </c>
      <c r="Q18" s="16">
        <v>477</v>
      </c>
      <c r="R18" s="16">
        <v>423</v>
      </c>
      <c r="S18" s="16">
        <v>19</v>
      </c>
      <c r="T18" s="16">
        <v>3</v>
      </c>
      <c r="U18" s="16">
        <v>13</v>
      </c>
    </row>
    <row r="19" spans="2:21" ht="15" customHeight="1" x14ac:dyDescent="0.15">
      <c r="B19" s="24"/>
      <c r="C19" s="84"/>
      <c r="D19" s="25">
        <v>100</v>
      </c>
      <c r="E19" s="26">
        <v>26.2</v>
      </c>
      <c r="F19" s="27">
        <v>25.7</v>
      </c>
      <c r="G19" s="27">
        <v>27.3</v>
      </c>
      <c r="H19" s="27">
        <v>36.200000000000003</v>
      </c>
      <c r="I19" s="27">
        <v>28.4</v>
      </c>
      <c r="J19" s="27">
        <v>47.8</v>
      </c>
      <c r="K19" s="27">
        <v>27.3</v>
      </c>
      <c r="L19" s="27">
        <v>71.8</v>
      </c>
      <c r="M19" s="27">
        <v>45.1</v>
      </c>
      <c r="N19" s="27">
        <v>14.8</v>
      </c>
      <c r="O19" s="27">
        <v>13.4</v>
      </c>
      <c r="P19" s="27">
        <v>75.7</v>
      </c>
      <c r="Q19" s="27">
        <v>80</v>
      </c>
      <c r="R19" s="27">
        <v>71</v>
      </c>
      <c r="S19" s="27">
        <v>3.2</v>
      </c>
      <c r="T19" s="27">
        <v>0.5</v>
      </c>
      <c r="U19" s="27">
        <v>2.2000000000000002</v>
      </c>
    </row>
    <row r="20" spans="2:21" ht="15" customHeight="1" x14ac:dyDescent="0.15">
      <c r="B20" s="24"/>
      <c r="C20" s="82" t="s">
        <v>412</v>
      </c>
      <c r="D20" s="14">
        <v>1110</v>
      </c>
      <c r="E20" s="15">
        <v>267</v>
      </c>
      <c r="F20" s="16">
        <v>254</v>
      </c>
      <c r="G20" s="16">
        <v>253</v>
      </c>
      <c r="H20" s="16">
        <v>354</v>
      </c>
      <c r="I20" s="16">
        <v>305</v>
      </c>
      <c r="J20" s="16">
        <v>422</v>
      </c>
      <c r="K20" s="16">
        <v>273</v>
      </c>
      <c r="L20" s="16">
        <v>757</v>
      </c>
      <c r="M20" s="16">
        <v>509</v>
      </c>
      <c r="N20" s="16">
        <v>225</v>
      </c>
      <c r="O20" s="16">
        <v>149</v>
      </c>
      <c r="P20" s="16">
        <v>719</v>
      </c>
      <c r="Q20" s="16">
        <v>824</v>
      </c>
      <c r="R20" s="16">
        <v>730</v>
      </c>
      <c r="S20" s="16">
        <v>49</v>
      </c>
      <c r="T20" s="16">
        <v>10</v>
      </c>
      <c r="U20" s="16">
        <v>37</v>
      </c>
    </row>
    <row r="21" spans="2:21" ht="15" customHeight="1" x14ac:dyDescent="0.15">
      <c r="B21" s="24"/>
      <c r="C21" s="84"/>
      <c r="D21" s="25">
        <v>100</v>
      </c>
      <c r="E21" s="26">
        <v>24.1</v>
      </c>
      <c r="F21" s="27">
        <v>22.9</v>
      </c>
      <c r="G21" s="27">
        <v>22.8</v>
      </c>
      <c r="H21" s="27">
        <v>31.9</v>
      </c>
      <c r="I21" s="27">
        <v>27.5</v>
      </c>
      <c r="J21" s="27">
        <v>38</v>
      </c>
      <c r="K21" s="27">
        <v>24.6</v>
      </c>
      <c r="L21" s="27">
        <v>68.2</v>
      </c>
      <c r="M21" s="27">
        <v>45.9</v>
      </c>
      <c r="N21" s="27">
        <v>20.3</v>
      </c>
      <c r="O21" s="27">
        <v>13.4</v>
      </c>
      <c r="P21" s="27">
        <v>64.8</v>
      </c>
      <c r="Q21" s="27">
        <v>74.2</v>
      </c>
      <c r="R21" s="27">
        <v>65.8</v>
      </c>
      <c r="S21" s="27">
        <v>4.4000000000000004</v>
      </c>
      <c r="T21" s="27">
        <v>0.9</v>
      </c>
      <c r="U21" s="27">
        <v>3.3</v>
      </c>
    </row>
    <row r="22" spans="2:21" ht="15" customHeight="1" x14ac:dyDescent="0.15">
      <c r="B22" s="24"/>
      <c r="C22" s="82" t="s">
        <v>413</v>
      </c>
      <c r="D22" s="14">
        <v>2145</v>
      </c>
      <c r="E22" s="15">
        <v>357</v>
      </c>
      <c r="F22" s="16">
        <v>338</v>
      </c>
      <c r="G22" s="16">
        <v>403</v>
      </c>
      <c r="H22" s="16">
        <v>549</v>
      </c>
      <c r="I22" s="16">
        <v>461</v>
      </c>
      <c r="J22" s="16">
        <v>628</v>
      </c>
      <c r="K22" s="16">
        <v>404</v>
      </c>
      <c r="L22" s="16">
        <v>1437</v>
      </c>
      <c r="M22" s="16">
        <v>910</v>
      </c>
      <c r="N22" s="16">
        <v>488</v>
      </c>
      <c r="O22" s="16">
        <v>229</v>
      </c>
      <c r="P22" s="16">
        <v>1361</v>
      </c>
      <c r="Q22" s="16">
        <v>1632</v>
      </c>
      <c r="R22" s="16">
        <v>1393</v>
      </c>
      <c r="S22" s="16">
        <v>82</v>
      </c>
      <c r="T22" s="16">
        <v>17</v>
      </c>
      <c r="U22" s="16">
        <v>50</v>
      </c>
    </row>
    <row r="23" spans="2:21" ht="15" customHeight="1" x14ac:dyDescent="0.15">
      <c r="B23" s="24"/>
      <c r="C23" s="84"/>
      <c r="D23" s="25">
        <v>100</v>
      </c>
      <c r="E23" s="26">
        <v>16.600000000000001</v>
      </c>
      <c r="F23" s="27">
        <v>15.8</v>
      </c>
      <c r="G23" s="27">
        <v>18.8</v>
      </c>
      <c r="H23" s="27">
        <v>25.6</v>
      </c>
      <c r="I23" s="27">
        <v>21.5</v>
      </c>
      <c r="J23" s="27">
        <v>29.3</v>
      </c>
      <c r="K23" s="27">
        <v>18.8</v>
      </c>
      <c r="L23" s="27">
        <v>67</v>
      </c>
      <c r="M23" s="27">
        <v>42.4</v>
      </c>
      <c r="N23" s="27">
        <v>22.8</v>
      </c>
      <c r="O23" s="27">
        <v>10.7</v>
      </c>
      <c r="P23" s="27">
        <v>63.4</v>
      </c>
      <c r="Q23" s="27">
        <v>76.099999999999994</v>
      </c>
      <c r="R23" s="27">
        <v>64.900000000000006</v>
      </c>
      <c r="S23" s="27">
        <v>3.8</v>
      </c>
      <c r="T23" s="27">
        <v>0.8</v>
      </c>
      <c r="U23" s="27">
        <v>2.2999999999999998</v>
      </c>
    </row>
    <row r="24" spans="2:21" ht="15" customHeight="1" x14ac:dyDescent="0.15">
      <c r="B24" s="24"/>
      <c r="C24" s="82" t="s">
        <v>414</v>
      </c>
      <c r="D24" s="14">
        <v>3215</v>
      </c>
      <c r="E24" s="15">
        <v>454</v>
      </c>
      <c r="F24" s="16">
        <v>427</v>
      </c>
      <c r="G24" s="16">
        <v>562</v>
      </c>
      <c r="H24" s="16">
        <v>728</v>
      </c>
      <c r="I24" s="16">
        <v>616</v>
      </c>
      <c r="J24" s="16">
        <v>845</v>
      </c>
      <c r="K24" s="16">
        <v>500</v>
      </c>
      <c r="L24" s="16">
        <v>2153</v>
      </c>
      <c r="M24" s="16">
        <v>1392</v>
      </c>
      <c r="N24" s="16">
        <v>790</v>
      </c>
      <c r="O24" s="16">
        <v>349</v>
      </c>
      <c r="P24" s="16">
        <v>2053</v>
      </c>
      <c r="Q24" s="16">
        <v>2499</v>
      </c>
      <c r="R24" s="16">
        <v>2227</v>
      </c>
      <c r="S24" s="16">
        <v>114</v>
      </c>
      <c r="T24" s="16">
        <v>21</v>
      </c>
      <c r="U24" s="16">
        <v>57</v>
      </c>
    </row>
    <row r="25" spans="2:21" ht="15" customHeight="1" x14ac:dyDescent="0.15">
      <c r="B25" s="24"/>
      <c r="C25" s="84"/>
      <c r="D25" s="25">
        <v>100</v>
      </c>
      <c r="E25" s="26">
        <v>14.1</v>
      </c>
      <c r="F25" s="27">
        <v>13.3</v>
      </c>
      <c r="G25" s="27">
        <v>17.5</v>
      </c>
      <c r="H25" s="27">
        <v>22.6</v>
      </c>
      <c r="I25" s="27">
        <v>19.2</v>
      </c>
      <c r="J25" s="27">
        <v>26.3</v>
      </c>
      <c r="K25" s="27">
        <v>15.6</v>
      </c>
      <c r="L25" s="27">
        <v>67</v>
      </c>
      <c r="M25" s="27">
        <v>43.3</v>
      </c>
      <c r="N25" s="27">
        <v>24.6</v>
      </c>
      <c r="O25" s="27">
        <v>10.9</v>
      </c>
      <c r="P25" s="27">
        <v>63.9</v>
      </c>
      <c r="Q25" s="27">
        <v>77.7</v>
      </c>
      <c r="R25" s="27">
        <v>69.3</v>
      </c>
      <c r="S25" s="27">
        <v>3.5</v>
      </c>
      <c r="T25" s="27">
        <v>0.7</v>
      </c>
      <c r="U25" s="27">
        <v>1.8</v>
      </c>
    </row>
    <row r="26" spans="2:21" ht="15" customHeight="1" x14ac:dyDescent="0.15">
      <c r="B26" s="24"/>
      <c r="C26" s="82" t="s">
        <v>415</v>
      </c>
      <c r="D26" s="14">
        <v>3443</v>
      </c>
      <c r="E26" s="15">
        <v>786</v>
      </c>
      <c r="F26" s="16">
        <v>672</v>
      </c>
      <c r="G26" s="16">
        <v>884</v>
      </c>
      <c r="H26" s="16">
        <v>900</v>
      </c>
      <c r="I26" s="16">
        <v>973</v>
      </c>
      <c r="J26" s="16">
        <v>1221</v>
      </c>
      <c r="K26" s="16">
        <v>807</v>
      </c>
      <c r="L26" s="16">
        <v>2318</v>
      </c>
      <c r="M26" s="16">
        <v>1665</v>
      </c>
      <c r="N26" s="16">
        <v>910</v>
      </c>
      <c r="O26" s="16">
        <v>481</v>
      </c>
      <c r="P26" s="16">
        <v>2531</v>
      </c>
      <c r="Q26" s="16">
        <v>2843</v>
      </c>
      <c r="R26" s="16">
        <v>2507</v>
      </c>
      <c r="S26" s="16">
        <v>150</v>
      </c>
      <c r="T26" s="16">
        <v>22</v>
      </c>
      <c r="U26" s="16">
        <v>65</v>
      </c>
    </row>
    <row r="27" spans="2:21" ht="15" customHeight="1" x14ac:dyDescent="0.15">
      <c r="B27" s="28"/>
      <c r="C27" s="85"/>
      <c r="D27" s="17">
        <v>100</v>
      </c>
      <c r="E27" s="18">
        <v>22.8</v>
      </c>
      <c r="F27" s="19">
        <v>19.5</v>
      </c>
      <c r="G27" s="19">
        <v>25.7</v>
      </c>
      <c r="H27" s="19">
        <v>26.1</v>
      </c>
      <c r="I27" s="19">
        <v>28.3</v>
      </c>
      <c r="J27" s="19">
        <v>35.5</v>
      </c>
      <c r="K27" s="19">
        <v>23.4</v>
      </c>
      <c r="L27" s="19">
        <v>67.3</v>
      </c>
      <c r="M27" s="19">
        <v>48.4</v>
      </c>
      <c r="N27" s="19">
        <v>26.4</v>
      </c>
      <c r="O27" s="19">
        <v>14</v>
      </c>
      <c r="P27" s="19">
        <v>73.5</v>
      </c>
      <c r="Q27" s="19">
        <v>82.6</v>
      </c>
      <c r="R27" s="19">
        <v>72.8</v>
      </c>
      <c r="S27" s="19">
        <v>4.4000000000000004</v>
      </c>
      <c r="T27" s="19">
        <v>0.6</v>
      </c>
      <c r="U27" s="19">
        <v>1.9</v>
      </c>
    </row>
    <row r="28" spans="2:21" ht="15" customHeight="1" x14ac:dyDescent="0.15">
      <c r="B28" s="20" t="s">
        <v>61</v>
      </c>
      <c r="C28" s="82" t="s">
        <v>62</v>
      </c>
      <c r="D28" s="14">
        <v>3509</v>
      </c>
      <c r="E28" s="15">
        <v>279</v>
      </c>
      <c r="F28" s="16">
        <v>201</v>
      </c>
      <c r="G28" s="16">
        <v>401</v>
      </c>
      <c r="H28" s="16">
        <v>562</v>
      </c>
      <c r="I28" s="16">
        <v>404</v>
      </c>
      <c r="J28" s="16">
        <v>528</v>
      </c>
      <c r="K28" s="16">
        <v>365</v>
      </c>
      <c r="L28" s="16">
        <v>2261</v>
      </c>
      <c r="M28" s="16">
        <v>1056</v>
      </c>
      <c r="N28" s="16">
        <v>577</v>
      </c>
      <c r="O28" s="16">
        <v>287</v>
      </c>
      <c r="P28" s="16">
        <v>1665</v>
      </c>
      <c r="Q28" s="16">
        <v>2521</v>
      </c>
      <c r="R28" s="16">
        <v>2200</v>
      </c>
      <c r="S28" s="16">
        <v>222</v>
      </c>
      <c r="T28" s="16">
        <v>25</v>
      </c>
      <c r="U28" s="16">
        <v>90</v>
      </c>
    </row>
    <row r="29" spans="2:21" ht="15" customHeight="1" x14ac:dyDescent="0.15">
      <c r="B29" s="24"/>
      <c r="C29" s="84"/>
      <c r="D29" s="25">
        <v>100</v>
      </c>
      <c r="E29" s="26">
        <v>8</v>
      </c>
      <c r="F29" s="27">
        <v>5.7</v>
      </c>
      <c r="G29" s="27">
        <v>11.4</v>
      </c>
      <c r="H29" s="27">
        <v>16</v>
      </c>
      <c r="I29" s="27">
        <v>11.5</v>
      </c>
      <c r="J29" s="27">
        <v>15</v>
      </c>
      <c r="K29" s="27">
        <v>10.4</v>
      </c>
      <c r="L29" s="27">
        <v>64.400000000000006</v>
      </c>
      <c r="M29" s="27">
        <v>30.1</v>
      </c>
      <c r="N29" s="27">
        <v>16.399999999999999</v>
      </c>
      <c r="O29" s="27">
        <v>8.1999999999999993</v>
      </c>
      <c r="P29" s="27">
        <v>47.4</v>
      </c>
      <c r="Q29" s="27">
        <v>71.8</v>
      </c>
      <c r="R29" s="27">
        <v>62.7</v>
      </c>
      <c r="S29" s="27">
        <v>6.3</v>
      </c>
      <c r="T29" s="27">
        <v>0.7</v>
      </c>
      <c r="U29" s="27">
        <v>2.6</v>
      </c>
    </row>
    <row r="30" spans="2:21" ht="15" customHeight="1" x14ac:dyDescent="0.15">
      <c r="B30" s="24"/>
      <c r="C30" s="82" t="s">
        <v>63</v>
      </c>
      <c r="D30" s="14">
        <v>2988</v>
      </c>
      <c r="E30" s="15">
        <v>673</v>
      </c>
      <c r="F30" s="16">
        <v>691</v>
      </c>
      <c r="G30" s="16">
        <v>790</v>
      </c>
      <c r="H30" s="16">
        <v>983</v>
      </c>
      <c r="I30" s="16">
        <v>820</v>
      </c>
      <c r="J30" s="16">
        <v>1267</v>
      </c>
      <c r="K30" s="16">
        <v>687</v>
      </c>
      <c r="L30" s="16">
        <v>1979</v>
      </c>
      <c r="M30" s="16">
        <v>1419</v>
      </c>
      <c r="N30" s="16">
        <v>666</v>
      </c>
      <c r="O30" s="16">
        <v>385</v>
      </c>
      <c r="P30" s="16">
        <v>2173</v>
      </c>
      <c r="Q30" s="16">
        <v>2352</v>
      </c>
      <c r="R30" s="16">
        <v>1992</v>
      </c>
      <c r="S30" s="16">
        <v>88</v>
      </c>
      <c r="T30" s="16">
        <v>20</v>
      </c>
      <c r="U30" s="16">
        <v>71</v>
      </c>
    </row>
    <row r="31" spans="2:21" ht="15" customHeight="1" x14ac:dyDescent="0.15">
      <c r="B31" s="24"/>
      <c r="C31" s="84"/>
      <c r="D31" s="25">
        <v>100</v>
      </c>
      <c r="E31" s="26">
        <v>22.5</v>
      </c>
      <c r="F31" s="27">
        <v>23.1</v>
      </c>
      <c r="G31" s="27">
        <v>26.4</v>
      </c>
      <c r="H31" s="27">
        <v>32.9</v>
      </c>
      <c r="I31" s="27">
        <v>27.4</v>
      </c>
      <c r="J31" s="27">
        <v>42.4</v>
      </c>
      <c r="K31" s="27">
        <v>23</v>
      </c>
      <c r="L31" s="27">
        <v>66.2</v>
      </c>
      <c r="M31" s="27">
        <v>47.5</v>
      </c>
      <c r="N31" s="27">
        <v>22.3</v>
      </c>
      <c r="O31" s="27">
        <v>12.9</v>
      </c>
      <c r="P31" s="27">
        <v>72.7</v>
      </c>
      <c r="Q31" s="27">
        <v>78.7</v>
      </c>
      <c r="R31" s="27">
        <v>66.7</v>
      </c>
      <c r="S31" s="27">
        <v>2.9</v>
      </c>
      <c r="T31" s="27">
        <v>0.7</v>
      </c>
      <c r="U31" s="27">
        <v>2.4</v>
      </c>
    </row>
    <row r="32" spans="2:21" ht="15" customHeight="1" x14ac:dyDescent="0.15">
      <c r="B32" s="24"/>
      <c r="C32" s="83" t="s">
        <v>64</v>
      </c>
      <c r="D32" s="29">
        <v>245</v>
      </c>
      <c r="E32" s="30">
        <v>57</v>
      </c>
      <c r="F32" s="31">
        <v>57</v>
      </c>
      <c r="G32" s="31">
        <v>78</v>
      </c>
      <c r="H32" s="31">
        <v>95</v>
      </c>
      <c r="I32" s="31">
        <v>86</v>
      </c>
      <c r="J32" s="31">
        <v>117</v>
      </c>
      <c r="K32" s="31">
        <v>65</v>
      </c>
      <c r="L32" s="31">
        <v>166</v>
      </c>
      <c r="M32" s="31">
        <v>117</v>
      </c>
      <c r="N32" s="31">
        <v>36</v>
      </c>
      <c r="O32" s="31">
        <v>32</v>
      </c>
      <c r="P32" s="31">
        <v>187</v>
      </c>
      <c r="Q32" s="31">
        <v>197</v>
      </c>
      <c r="R32" s="31">
        <v>174</v>
      </c>
      <c r="S32" s="31">
        <v>8</v>
      </c>
      <c r="T32" s="31">
        <v>1</v>
      </c>
      <c r="U32" s="31">
        <v>4</v>
      </c>
    </row>
    <row r="33" spans="2:21" ht="15" customHeight="1" x14ac:dyDescent="0.15">
      <c r="B33" s="24"/>
      <c r="C33" s="84"/>
      <c r="D33" s="25">
        <v>100</v>
      </c>
      <c r="E33" s="26">
        <v>23.3</v>
      </c>
      <c r="F33" s="27">
        <v>23.3</v>
      </c>
      <c r="G33" s="27">
        <v>31.8</v>
      </c>
      <c r="H33" s="27">
        <v>38.799999999999997</v>
      </c>
      <c r="I33" s="27">
        <v>35.1</v>
      </c>
      <c r="J33" s="27">
        <v>47.8</v>
      </c>
      <c r="K33" s="27">
        <v>26.5</v>
      </c>
      <c r="L33" s="27">
        <v>67.8</v>
      </c>
      <c r="M33" s="27">
        <v>47.8</v>
      </c>
      <c r="N33" s="27">
        <v>14.7</v>
      </c>
      <c r="O33" s="27">
        <v>13.1</v>
      </c>
      <c r="P33" s="27">
        <v>76.3</v>
      </c>
      <c r="Q33" s="27">
        <v>80.400000000000006</v>
      </c>
      <c r="R33" s="27">
        <v>71</v>
      </c>
      <c r="S33" s="27">
        <v>3.3</v>
      </c>
      <c r="T33" s="27">
        <v>0.4</v>
      </c>
      <c r="U33" s="27">
        <v>1.6</v>
      </c>
    </row>
    <row r="34" spans="2:21" ht="15" customHeight="1" x14ac:dyDescent="0.15">
      <c r="B34" s="24"/>
      <c r="C34" s="82" t="s">
        <v>65</v>
      </c>
      <c r="D34" s="14">
        <v>2615</v>
      </c>
      <c r="E34" s="15">
        <v>687</v>
      </c>
      <c r="F34" s="16">
        <v>641</v>
      </c>
      <c r="G34" s="16">
        <v>665</v>
      </c>
      <c r="H34" s="16">
        <v>784</v>
      </c>
      <c r="I34" s="16">
        <v>835</v>
      </c>
      <c r="J34" s="16">
        <v>1067</v>
      </c>
      <c r="K34" s="16">
        <v>703</v>
      </c>
      <c r="L34" s="16">
        <v>1919</v>
      </c>
      <c r="M34" s="16">
        <v>1477</v>
      </c>
      <c r="N34" s="16">
        <v>785</v>
      </c>
      <c r="O34" s="16">
        <v>360</v>
      </c>
      <c r="P34" s="16">
        <v>2170</v>
      </c>
      <c r="Q34" s="16">
        <v>2249</v>
      </c>
      <c r="R34" s="16">
        <v>2075</v>
      </c>
      <c r="S34" s="16">
        <v>68</v>
      </c>
      <c r="T34" s="16">
        <v>11</v>
      </c>
      <c r="U34" s="16">
        <v>25</v>
      </c>
    </row>
    <row r="35" spans="2:21" ht="15" customHeight="1" x14ac:dyDescent="0.15">
      <c r="B35" s="24"/>
      <c r="C35" s="84"/>
      <c r="D35" s="25">
        <v>100</v>
      </c>
      <c r="E35" s="26">
        <v>26.3</v>
      </c>
      <c r="F35" s="27">
        <v>24.5</v>
      </c>
      <c r="G35" s="27">
        <v>25.4</v>
      </c>
      <c r="H35" s="27">
        <v>30</v>
      </c>
      <c r="I35" s="27">
        <v>31.9</v>
      </c>
      <c r="J35" s="27">
        <v>40.799999999999997</v>
      </c>
      <c r="K35" s="27">
        <v>26.9</v>
      </c>
      <c r="L35" s="27">
        <v>73.400000000000006</v>
      </c>
      <c r="M35" s="27">
        <v>56.5</v>
      </c>
      <c r="N35" s="27">
        <v>30</v>
      </c>
      <c r="O35" s="27">
        <v>13.8</v>
      </c>
      <c r="P35" s="27">
        <v>83</v>
      </c>
      <c r="Q35" s="27">
        <v>86</v>
      </c>
      <c r="R35" s="27">
        <v>79.3</v>
      </c>
      <c r="S35" s="27">
        <v>2.6</v>
      </c>
      <c r="T35" s="27">
        <v>0.4</v>
      </c>
      <c r="U35" s="27">
        <v>1</v>
      </c>
    </row>
    <row r="36" spans="2:21" ht="15" customHeight="1" x14ac:dyDescent="0.15">
      <c r="B36" s="32"/>
      <c r="C36" s="82" t="s">
        <v>408</v>
      </c>
      <c r="D36" s="14">
        <v>1801</v>
      </c>
      <c r="E36" s="15">
        <v>476</v>
      </c>
      <c r="F36" s="16">
        <v>407</v>
      </c>
      <c r="G36" s="16">
        <v>481</v>
      </c>
      <c r="H36" s="16">
        <v>544</v>
      </c>
      <c r="I36" s="16">
        <v>568</v>
      </c>
      <c r="J36" s="16">
        <v>710</v>
      </c>
      <c r="K36" s="16">
        <v>503</v>
      </c>
      <c r="L36" s="16">
        <v>1246</v>
      </c>
      <c r="M36" s="16">
        <v>971</v>
      </c>
      <c r="N36" s="16">
        <v>491</v>
      </c>
      <c r="O36" s="16">
        <v>288</v>
      </c>
      <c r="P36" s="16">
        <v>1414</v>
      </c>
      <c r="Q36" s="16">
        <v>1504</v>
      </c>
      <c r="R36" s="16">
        <v>1334</v>
      </c>
      <c r="S36" s="16">
        <v>65</v>
      </c>
      <c r="T36" s="16">
        <v>19</v>
      </c>
      <c r="U36" s="16">
        <v>31</v>
      </c>
    </row>
    <row r="37" spans="2:21" ht="15" customHeight="1" x14ac:dyDescent="0.15">
      <c r="B37" s="33"/>
      <c r="C37" s="82"/>
      <c r="D37" s="34">
        <v>100</v>
      </c>
      <c r="E37" s="35">
        <v>26.4</v>
      </c>
      <c r="F37" s="36">
        <v>22.6</v>
      </c>
      <c r="G37" s="36">
        <v>26.7</v>
      </c>
      <c r="H37" s="36">
        <v>30.2</v>
      </c>
      <c r="I37" s="36">
        <v>31.5</v>
      </c>
      <c r="J37" s="36">
        <v>39.4</v>
      </c>
      <c r="K37" s="36">
        <v>27.9</v>
      </c>
      <c r="L37" s="36">
        <v>69.2</v>
      </c>
      <c r="M37" s="36">
        <v>53.9</v>
      </c>
      <c r="N37" s="36">
        <v>27.3</v>
      </c>
      <c r="O37" s="36">
        <v>16</v>
      </c>
      <c r="P37" s="36">
        <v>78.5</v>
      </c>
      <c r="Q37" s="36">
        <v>83.5</v>
      </c>
      <c r="R37" s="36">
        <v>74.099999999999994</v>
      </c>
      <c r="S37" s="36">
        <v>3.6</v>
      </c>
      <c r="T37" s="36">
        <v>1.1000000000000001</v>
      </c>
      <c r="U37" s="36">
        <v>1.7</v>
      </c>
    </row>
    <row r="38" spans="2:21" ht="15" customHeight="1" x14ac:dyDescent="0.15">
      <c r="B38" s="20" t="s">
        <v>66</v>
      </c>
      <c r="C38" s="88" t="s">
        <v>67</v>
      </c>
      <c r="D38" s="21">
        <v>345</v>
      </c>
      <c r="E38" s="22">
        <v>19</v>
      </c>
      <c r="F38" s="23">
        <v>18</v>
      </c>
      <c r="G38" s="23">
        <v>27</v>
      </c>
      <c r="H38" s="23">
        <v>41</v>
      </c>
      <c r="I38" s="23">
        <v>31</v>
      </c>
      <c r="J38" s="23">
        <v>35</v>
      </c>
      <c r="K38" s="23">
        <v>23</v>
      </c>
      <c r="L38" s="23">
        <v>179</v>
      </c>
      <c r="M38" s="23">
        <v>73</v>
      </c>
      <c r="N38" s="23">
        <v>39</v>
      </c>
      <c r="O38" s="23">
        <v>19</v>
      </c>
      <c r="P38" s="23">
        <v>135</v>
      </c>
      <c r="Q38" s="23">
        <v>192</v>
      </c>
      <c r="R38" s="23">
        <v>147</v>
      </c>
      <c r="S38" s="23">
        <v>16</v>
      </c>
      <c r="T38" s="23">
        <v>6</v>
      </c>
      <c r="U38" s="23">
        <v>34</v>
      </c>
    </row>
    <row r="39" spans="2:21" ht="15" customHeight="1" x14ac:dyDescent="0.15">
      <c r="B39" s="24"/>
      <c r="C39" s="89"/>
      <c r="D39" s="25">
        <v>100</v>
      </c>
      <c r="E39" s="26">
        <v>5.5</v>
      </c>
      <c r="F39" s="27">
        <v>5.2</v>
      </c>
      <c r="G39" s="27">
        <v>7.8</v>
      </c>
      <c r="H39" s="27">
        <v>11.9</v>
      </c>
      <c r="I39" s="27">
        <v>9</v>
      </c>
      <c r="J39" s="27">
        <v>10.1</v>
      </c>
      <c r="K39" s="27">
        <v>6.7</v>
      </c>
      <c r="L39" s="27">
        <v>51.9</v>
      </c>
      <c r="M39" s="27">
        <v>21.2</v>
      </c>
      <c r="N39" s="27">
        <v>11.3</v>
      </c>
      <c r="O39" s="27">
        <v>5.5</v>
      </c>
      <c r="P39" s="27">
        <v>39.1</v>
      </c>
      <c r="Q39" s="27">
        <v>55.7</v>
      </c>
      <c r="R39" s="27">
        <v>42.6</v>
      </c>
      <c r="S39" s="27">
        <v>4.5999999999999996</v>
      </c>
      <c r="T39" s="27">
        <v>1.7</v>
      </c>
      <c r="U39" s="27">
        <v>9.9</v>
      </c>
    </row>
    <row r="40" spans="2:21" ht="15" customHeight="1" x14ac:dyDescent="0.15">
      <c r="B40" s="24"/>
      <c r="C40" s="90" t="s">
        <v>68</v>
      </c>
      <c r="D40" s="14">
        <v>652</v>
      </c>
      <c r="E40" s="15">
        <v>24</v>
      </c>
      <c r="F40" s="16">
        <v>28</v>
      </c>
      <c r="G40" s="16">
        <v>80</v>
      </c>
      <c r="H40" s="16">
        <v>111</v>
      </c>
      <c r="I40" s="16">
        <v>59</v>
      </c>
      <c r="J40" s="16">
        <v>88</v>
      </c>
      <c r="K40" s="16">
        <v>67</v>
      </c>
      <c r="L40" s="16">
        <v>373</v>
      </c>
      <c r="M40" s="16">
        <v>157</v>
      </c>
      <c r="N40" s="16">
        <v>70</v>
      </c>
      <c r="O40" s="16">
        <v>66</v>
      </c>
      <c r="P40" s="16">
        <v>313</v>
      </c>
      <c r="Q40" s="16">
        <v>404</v>
      </c>
      <c r="R40" s="16">
        <v>298</v>
      </c>
      <c r="S40" s="16">
        <v>29</v>
      </c>
      <c r="T40" s="16">
        <v>6</v>
      </c>
      <c r="U40" s="16">
        <v>35</v>
      </c>
    </row>
    <row r="41" spans="2:21" ht="15" customHeight="1" x14ac:dyDescent="0.15">
      <c r="B41" s="24"/>
      <c r="C41" s="89"/>
      <c r="D41" s="25">
        <v>100</v>
      </c>
      <c r="E41" s="26">
        <v>3.7</v>
      </c>
      <c r="F41" s="27">
        <v>4.3</v>
      </c>
      <c r="G41" s="27">
        <v>12.3</v>
      </c>
      <c r="H41" s="27">
        <v>17</v>
      </c>
      <c r="I41" s="27">
        <v>9</v>
      </c>
      <c r="J41" s="27">
        <v>13.5</v>
      </c>
      <c r="K41" s="27">
        <v>10.3</v>
      </c>
      <c r="L41" s="27">
        <v>57.2</v>
      </c>
      <c r="M41" s="27">
        <v>24.1</v>
      </c>
      <c r="N41" s="27">
        <v>10.7</v>
      </c>
      <c r="O41" s="27">
        <v>10.1</v>
      </c>
      <c r="P41" s="27">
        <v>48</v>
      </c>
      <c r="Q41" s="27">
        <v>62</v>
      </c>
      <c r="R41" s="27">
        <v>45.7</v>
      </c>
      <c r="S41" s="27">
        <v>4.4000000000000004</v>
      </c>
      <c r="T41" s="27">
        <v>0.9</v>
      </c>
      <c r="U41" s="27">
        <v>5.4</v>
      </c>
    </row>
    <row r="42" spans="2:21" ht="15" customHeight="1" x14ac:dyDescent="0.15">
      <c r="B42" s="24"/>
      <c r="C42" s="86" t="s">
        <v>69</v>
      </c>
      <c r="D42" s="14">
        <v>10145</v>
      </c>
      <c r="E42" s="15">
        <v>2161</v>
      </c>
      <c r="F42" s="16">
        <v>1979</v>
      </c>
      <c r="G42" s="16">
        <v>2330</v>
      </c>
      <c r="H42" s="16">
        <v>2832</v>
      </c>
      <c r="I42" s="16">
        <v>2651</v>
      </c>
      <c r="J42" s="16">
        <v>3594</v>
      </c>
      <c r="K42" s="16">
        <v>2255</v>
      </c>
      <c r="L42" s="16">
        <v>7025</v>
      </c>
      <c r="M42" s="16">
        <v>4839</v>
      </c>
      <c r="N42" s="16">
        <v>2469</v>
      </c>
      <c r="O42" s="16">
        <v>1282</v>
      </c>
      <c r="P42" s="16">
        <v>7177</v>
      </c>
      <c r="Q42" s="16">
        <v>8222</v>
      </c>
      <c r="R42" s="16">
        <v>7348</v>
      </c>
      <c r="S42" s="16">
        <v>406</v>
      </c>
      <c r="T42" s="16">
        <v>65</v>
      </c>
      <c r="U42" s="16">
        <v>146</v>
      </c>
    </row>
    <row r="43" spans="2:21" ht="15" customHeight="1" x14ac:dyDescent="0.15">
      <c r="B43" s="28"/>
      <c r="C43" s="91"/>
      <c r="D43" s="17">
        <v>100</v>
      </c>
      <c r="E43" s="18">
        <v>21.3</v>
      </c>
      <c r="F43" s="19">
        <v>19.5</v>
      </c>
      <c r="G43" s="19">
        <v>23</v>
      </c>
      <c r="H43" s="19">
        <v>27.9</v>
      </c>
      <c r="I43" s="19">
        <v>26.1</v>
      </c>
      <c r="J43" s="19">
        <v>35.4</v>
      </c>
      <c r="K43" s="19">
        <v>22.2</v>
      </c>
      <c r="L43" s="19">
        <v>69.2</v>
      </c>
      <c r="M43" s="19">
        <v>47.7</v>
      </c>
      <c r="N43" s="19">
        <v>24.3</v>
      </c>
      <c r="O43" s="19">
        <v>12.6</v>
      </c>
      <c r="P43" s="19">
        <v>70.7</v>
      </c>
      <c r="Q43" s="19">
        <v>81</v>
      </c>
      <c r="R43" s="19">
        <v>72.400000000000006</v>
      </c>
      <c r="S43" s="19">
        <v>4</v>
      </c>
      <c r="T43" s="19">
        <v>0.6</v>
      </c>
      <c r="U43" s="19">
        <v>1.4</v>
      </c>
    </row>
    <row r="44" spans="2:21" ht="15" customHeight="1" x14ac:dyDescent="0.15">
      <c r="B44" s="20" t="s">
        <v>70</v>
      </c>
      <c r="C44" s="88" t="s">
        <v>507</v>
      </c>
      <c r="D44" s="21">
        <v>394</v>
      </c>
      <c r="E44" s="22">
        <v>67</v>
      </c>
      <c r="F44" s="23">
        <v>53</v>
      </c>
      <c r="G44" s="23">
        <v>49</v>
      </c>
      <c r="H44" s="23">
        <v>82</v>
      </c>
      <c r="I44" s="23">
        <v>94</v>
      </c>
      <c r="J44" s="23">
        <v>99</v>
      </c>
      <c r="K44" s="23">
        <v>53</v>
      </c>
      <c r="L44" s="23">
        <v>255</v>
      </c>
      <c r="M44" s="23">
        <v>185</v>
      </c>
      <c r="N44" s="23">
        <v>120</v>
      </c>
      <c r="O44" s="23">
        <v>37</v>
      </c>
      <c r="P44" s="23">
        <v>280</v>
      </c>
      <c r="Q44" s="23">
        <v>309</v>
      </c>
      <c r="R44" s="23">
        <v>280</v>
      </c>
      <c r="S44" s="23">
        <v>14</v>
      </c>
      <c r="T44" s="23">
        <v>4</v>
      </c>
      <c r="U44" s="23">
        <v>6</v>
      </c>
    </row>
    <row r="45" spans="2:21" ht="15" customHeight="1" x14ac:dyDescent="0.15">
      <c r="B45" s="24"/>
      <c r="C45" s="89"/>
      <c r="D45" s="25">
        <v>100</v>
      </c>
      <c r="E45" s="26">
        <v>17</v>
      </c>
      <c r="F45" s="27">
        <v>13.5</v>
      </c>
      <c r="G45" s="27">
        <v>12.4</v>
      </c>
      <c r="H45" s="27">
        <v>20.8</v>
      </c>
      <c r="I45" s="27">
        <v>23.9</v>
      </c>
      <c r="J45" s="27">
        <v>25.1</v>
      </c>
      <c r="K45" s="27">
        <v>13.5</v>
      </c>
      <c r="L45" s="27">
        <v>64.7</v>
      </c>
      <c r="M45" s="27">
        <v>47</v>
      </c>
      <c r="N45" s="27">
        <v>30.5</v>
      </c>
      <c r="O45" s="27">
        <v>9.4</v>
      </c>
      <c r="P45" s="27">
        <v>71.099999999999994</v>
      </c>
      <c r="Q45" s="27">
        <v>78.400000000000006</v>
      </c>
      <c r="R45" s="27">
        <v>71.099999999999994</v>
      </c>
      <c r="S45" s="27">
        <v>3.6</v>
      </c>
      <c r="T45" s="27">
        <v>1</v>
      </c>
      <c r="U45" s="27">
        <v>1.5</v>
      </c>
    </row>
    <row r="46" spans="2:21" ht="15" customHeight="1" x14ac:dyDescent="0.15">
      <c r="B46" s="24"/>
      <c r="C46" s="86" t="s">
        <v>449</v>
      </c>
      <c r="D46" s="14">
        <v>6028</v>
      </c>
      <c r="E46" s="15">
        <v>1076</v>
      </c>
      <c r="F46" s="16">
        <v>979</v>
      </c>
      <c r="G46" s="16">
        <v>1121</v>
      </c>
      <c r="H46" s="16">
        <v>1465</v>
      </c>
      <c r="I46" s="16">
        <v>1388</v>
      </c>
      <c r="J46" s="16">
        <v>1835</v>
      </c>
      <c r="K46" s="16">
        <v>1104</v>
      </c>
      <c r="L46" s="16">
        <v>4046</v>
      </c>
      <c r="M46" s="16">
        <v>2751</v>
      </c>
      <c r="N46" s="16">
        <v>1462</v>
      </c>
      <c r="O46" s="16">
        <v>609</v>
      </c>
      <c r="P46" s="16">
        <v>4111</v>
      </c>
      <c r="Q46" s="16">
        <v>4776</v>
      </c>
      <c r="R46" s="16">
        <v>4269</v>
      </c>
      <c r="S46" s="16">
        <v>221</v>
      </c>
      <c r="T46" s="16">
        <v>42</v>
      </c>
      <c r="U46" s="16">
        <v>113</v>
      </c>
    </row>
    <row r="47" spans="2:21" ht="15" customHeight="1" x14ac:dyDescent="0.15">
      <c r="B47" s="24"/>
      <c r="C47" s="89"/>
      <c r="D47" s="25">
        <v>100</v>
      </c>
      <c r="E47" s="26">
        <v>17.899999999999999</v>
      </c>
      <c r="F47" s="27">
        <v>16.2</v>
      </c>
      <c r="G47" s="27">
        <v>18.600000000000001</v>
      </c>
      <c r="H47" s="27">
        <v>24.3</v>
      </c>
      <c r="I47" s="27">
        <v>23</v>
      </c>
      <c r="J47" s="27">
        <v>30.4</v>
      </c>
      <c r="K47" s="27">
        <v>18.3</v>
      </c>
      <c r="L47" s="27">
        <v>67.099999999999994</v>
      </c>
      <c r="M47" s="27">
        <v>45.6</v>
      </c>
      <c r="N47" s="27">
        <v>24.3</v>
      </c>
      <c r="O47" s="27">
        <v>10.1</v>
      </c>
      <c r="P47" s="27">
        <v>68.2</v>
      </c>
      <c r="Q47" s="27">
        <v>79.2</v>
      </c>
      <c r="R47" s="27">
        <v>70.8</v>
      </c>
      <c r="S47" s="27">
        <v>3.7</v>
      </c>
      <c r="T47" s="27">
        <v>0.7</v>
      </c>
      <c r="U47" s="27">
        <v>1.9</v>
      </c>
    </row>
    <row r="48" spans="2:21" ht="15" customHeight="1" x14ac:dyDescent="0.15">
      <c r="B48" s="24"/>
      <c r="C48" s="86" t="s">
        <v>450</v>
      </c>
      <c r="D48" s="14">
        <v>3545</v>
      </c>
      <c r="E48" s="15">
        <v>666</v>
      </c>
      <c r="F48" s="16">
        <v>634</v>
      </c>
      <c r="G48" s="16">
        <v>805</v>
      </c>
      <c r="H48" s="16">
        <v>1018</v>
      </c>
      <c r="I48" s="16">
        <v>824</v>
      </c>
      <c r="J48" s="16">
        <v>1200</v>
      </c>
      <c r="K48" s="16">
        <v>779</v>
      </c>
      <c r="L48" s="16">
        <v>2470</v>
      </c>
      <c r="M48" s="16">
        <v>1540</v>
      </c>
      <c r="N48" s="16">
        <v>710</v>
      </c>
      <c r="O48" s="16">
        <v>474</v>
      </c>
      <c r="P48" s="16">
        <v>2394</v>
      </c>
      <c r="Q48" s="16">
        <v>2797</v>
      </c>
      <c r="R48" s="16">
        <v>2407</v>
      </c>
      <c r="S48" s="16">
        <v>156</v>
      </c>
      <c r="T48" s="16">
        <v>19</v>
      </c>
      <c r="U48" s="16">
        <v>69</v>
      </c>
    </row>
    <row r="49" spans="2:21" ht="15" customHeight="1" x14ac:dyDescent="0.15">
      <c r="B49" s="24"/>
      <c r="C49" s="89"/>
      <c r="D49" s="25">
        <v>100</v>
      </c>
      <c r="E49" s="26">
        <v>18.8</v>
      </c>
      <c r="F49" s="27">
        <v>17.899999999999999</v>
      </c>
      <c r="G49" s="27">
        <v>22.7</v>
      </c>
      <c r="H49" s="27">
        <v>28.7</v>
      </c>
      <c r="I49" s="27">
        <v>23.2</v>
      </c>
      <c r="J49" s="27">
        <v>33.9</v>
      </c>
      <c r="K49" s="27">
        <v>22</v>
      </c>
      <c r="L49" s="27">
        <v>69.7</v>
      </c>
      <c r="M49" s="27">
        <v>43.4</v>
      </c>
      <c r="N49" s="27">
        <v>20</v>
      </c>
      <c r="O49" s="27">
        <v>13.4</v>
      </c>
      <c r="P49" s="27">
        <v>67.5</v>
      </c>
      <c r="Q49" s="27">
        <v>78.900000000000006</v>
      </c>
      <c r="R49" s="27">
        <v>67.900000000000006</v>
      </c>
      <c r="S49" s="27">
        <v>4.4000000000000004</v>
      </c>
      <c r="T49" s="27">
        <v>0.5</v>
      </c>
      <c r="U49" s="27">
        <v>1.9</v>
      </c>
    </row>
    <row r="50" spans="2:21" ht="15" customHeight="1" x14ac:dyDescent="0.15">
      <c r="B50" s="24"/>
      <c r="C50" s="86" t="s">
        <v>461</v>
      </c>
      <c r="D50" s="14">
        <v>1194</v>
      </c>
      <c r="E50" s="15">
        <v>367</v>
      </c>
      <c r="F50" s="16">
        <v>337</v>
      </c>
      <c r="G50" s="16">
        <v>431</v>
      </c>
      <c r="H50" s="16">
        <v>424</v>
      </c>
      <c r="I50" s="16">
        <v>399</v>
      </c>
      <c r="J50" s="16">
        <v>545</v>
      </c>
      <c r="K50" s="16">
        <v>383</v>
      </c>
      <c r="L50" s="16">
        <v>790</v>
      </c>
      <c r="M50" s="16">
        <v>570</v>
      </c>
      <c r="N50" s="16">
        <v>266</v>
      </c>
      <c r="O50" s="16">
        <v>228</v>
      </c>
      <c r="P50" s="16">
        <v>838</v>
      </c>
      <c r="Q50" s="16">
        <v>934</v>
      </c>
      <c r="R50" s="16">
        <v>821</v>
      </c>
      <c r="S50" s="16">
        <v>57</v>
      </c>
      <c r="T50" s="16">
        <v>10</v>
      </c>
      <c r="U50" s="16">
        <v>30</v>
      </c>
    </row>
    <row r="51" spans="2:21" ht="15" customHeight="1" x14ac:dyDescent="0.15">
      <c r="B51" s="28"/>
      <c r="C51" s="91"/>
      <c r="D51" s="17">
        <v>100</v>
      </c>
      <c r="E51" s="18">
        <v>30.7</v>
      </c>
      <c r="F51" s="19">
        <v>28.2</v>
      </c>
      <c r="G51" s="19">
        <v>36.1</v>
      </c>
      <c r="H51" s="19">
        <v>35.5</v>
      </c>
      <c r="I51" s="19">
        <v>33.4</v>
      </c>
      <c r="J51" s="19">
        <v>45.6</v>
      </c>
      <c r="K51" s="19">
        <v>32.1</v>
      </c>
      <c r="L51" s="19">
        <v>66.2</v>
      </c>
      <c r="M51" s="19">
        <v>47.7</v>
      </c>
      <c r="N51" s="19">
        <v>22.3</v>
      </c>
      <c r="O51" s="19">
        <v>19.100000000000001</v>
      </c>
      <c r="P51" s="19">
        <v>70.2</v>
      </c>
      <c r="Q51" s="19">
        <v>78.2</v>
      </c>
      <c r="R51" s="19">
        <v>68.8</v>
      </c>
      <c r="S51" s="19">
        <v>4.8</v>
      </c>
      <c r="T51" s="19">
        <v>0.8</v>
      </c>
      <c r="U51" s="19">
        <v>2.5</v>
      </c>
    </row>
    <row r="52" spans="2:21" ht="15" customHeight="1" x14ac:dyDescent="0.15">
      <c r="B52" s="20" t="s">
        <v>75</v>
      </c>
      <c r="C52" s="87" t="s">
        <v>76</v>
      </c>
      <c r="D52" s="21">
        <v>1956</v>
      </c>
      <c r="E52" s="22">
        <v>338</v>
      </c>
      <c r="F52" s="23">
        <v>307</v>
      </c>
      <c r="G52" s="23">
        <v>371</v>
      </c>
      <c r="H52" s="23">
        <v>486</v>
      </c>
      <c r="I52" s="23">
        <v>427</v>
      </c>
      <c r="J52" s="23">
        <v>566</v>
      </c>
      <c r="K52" s="23">
        <v>384</v>
      </c>
      <c r="L52" s="23">
        <v>1288</v>
      </c>
      <c r="M52" s="23">
        <v>813</v>
      </c>
      <c r="N52" s="23">
        <v>416</v>
      </c>
      <c r="O52" s="23">
        <v>220</v>
      </c>
      <c r="P52" s="23">
        <v>1249</v>
      </c>
      <c r="Q52" s="23">
        <v>1502</v>
      </c>
      <c r="R52" s="23">
        <v>1315</v>
      </c>
      <c r="S52" s="23">
        <v>72</v>
      </c>
      <c r="T52" s="23">
        <v>38</v>
      </c>
      <c r="U52" s="23">
        <v>55</v>
      </c>
    </row>
    <row r="53" spans="2:21" ht="15" customHeight="1" x14ac:dyDescent="0.15">
      <c r="B53" s="24"/>
      <c r="C53" s="84"/>
      <c r="D53" s="25">
        <v>100</v>
      </c>
      <c r="E53" s="26">
        <v>17.3</v>
      </c>
      <c r="F53" s="27">
        <v>15.7</v>
      </c>
      <c r="G53" s="27">
        <v>19</v>
      </c>
      <c r="H53" s="27">
        <v>24.8</v>
      </c>
      <c r="I53" s="27">
        <v>21.8</v>
      </c>
      <c r="J53" s="27">
        <v>28.9</v>
      </c>
      <c r="K53" s="27">
        <v>19.600000000000001</v>
      </c>
      <c r="L53" s="27">
        <v>65.8</v>
      </c>
      <c r="M53" s="27">
        <v>41.6</v>
      </c>
      <c r="N53" s="27">
        <v>21.3</v>
      </c>
      <c r="O53" s="27">
        <v>11.2</v>
      </c>
      <c r="P53" s="27">
        <v>63.9</v>
      </c>
      <c r="Q53" s="27">
        <v>76.8</v>
      </c>
      <c r="R53" s="27">
        <v>67.2</v>
      </c>
      <c r="S53" s="27">
        <v>3.7</v>
      </c>
      <c r="T53" s="27">
        <v>1.9</v>
      </c>
      <c r="U53" s="27">
        <v>2.8</v>
      </c>
    </row>
    <row r="54" spans="2:21" ht="15" customHeight="1" x14ac:dyDescent="0.15">
      <c r="B54" s="24"/>
      <c r="C54" s="83" t="s">
        <v>77</v>
      </c>
      <c r="D54" s="29">
        <v>1530</v>
      </c>
      <c r="E54" s="30">
        <v>276</v>
      </c>
      <c r="F54" s="31">
        <v>232</v>
      </c>
      <c r="G54" s="31">
        <v>322</v>
      </c>
      <c r="H54" s="31">
        <v>381</v>
      </c>
      <c r="I54" s="31">
        <v>347</v>
      </c>
      <c r="J54" s="31">
        <v>484</v>
      </c>
      <c r="K54" s="31">
        <v>300</v>
      </c>
      <c r="L54" s="31">
        <v>1089</v>
      </c>
      <c r="M54" s="31">
        <v>696</v>
      </c>
      <c r="N54" s="31">
        <v>365</v>
      </c>
      <c r="O54" s="31">
        <v>181</v>
      </c>
      <c r="P54" s="31">
        <v>1052</v>
      </c>
      <c r="Q54" s="31">
        <v>1258</v>
      </c>
      <c r="R54" s="31">
        <v>1104</v>
      </c>
      <c r="S54" s="31">
        <v>51</v>
      </c>
      <c r="T54" s="31">
        <v>2</v>
      </c>
      <c r="U54" s="31">
        <v>17</v>
      </c>
    </row>
    <row r="55" spans="2:21" ht="15" customHeight="1" x14ac:dyDescent="0.15">
      <c r="B55" s="24"/>
      <c r="C55" s="84"/>
      <c r="D55" s="25">
        <v>100</v>
      </c>
      <c r="E55" s="26">
        <v>18</v>
      </c>
      <c r="F55" s="27">
        <v>15.2</v>
      </c>
      <c r="G55" s="27">
        <v>21</v>
      </c>
      <c r="H55" s="27">
        <v>24.9</v>
      </c>
      <c r="I55" s="27">
        <v>22.7</v>
      </c>
      <c r="J55" s="27">
        <v>31.6</v>
      </c>
      <c r="K55" s="27">
        <v>19.600000000000001</v>
      </c>
      <c r="L55" s="27">
        <v>71.2</v>
      </c>
      <c r="M55" s="27">
        <v>45.5</v>
      </c>
      <c r="N55" s="27">
        <v>23.9</v>
      </c>
      <c r="O55" s="27">
        <v>11.8</v>
      </c>
      <c r="P55" s="27">
        <v>68.8</v>
      </c>
      <c r="Q55" s="27">
        <v>82.2</v>
      </c>
      <c r="R55" s="27">
        <v>72.2</v>
      </c>
      <c r="S55" s="27">
        <v>3.3</v>
      </c>
      <c r="T55" s="27">
        <v>0.1</v>
      </c>
      <c r="U55" s="27">
        <v>1.1000000000000001</v>
      </c>
    </row>
    <row r="56" spans="2:21" ht="15" customHeight="1" x14ac:dyDescent="0.15">
      <c r="B56" s="24"/>
      <c r="C56" s="82" t="s">
        <v>78</v>
      </c>
      <c r="D56" s="14">
        <v>612</v>
      </c>
      <c r="E56" s="15">
        <v>125</v>
      </c>
      <c r="F56" s="16">
        <v>116</v>
      </c>
      <c r="G56" s="16">
        <v>149</v>
      </c>
      <c r="H56" s="16">
        <v>174</v>
      </c>
      <c r="I56" s="16">
        <v>158</v>
      </c>
      <c r="J56" s="16">
        <v>200</v>
      </c>
      <c r="K56" s="16">
        <v>130</v>
      </c>
      <c r="L56" s="16">
        <v>421</v>
      </c>
      <c r="M56" s="16">
        <v>281</v>
      </c>
      <c r="N56" s="16">
        <v>146</v>
      </c>
      <c r="O56" s="16">
        <v>77</v>
      </c>
      <c r="P56" s="16">
        <v>405</v>
      </c>
      <c r="Q56" s="16">
        <v>464</v>
      </c>
      <c r="R56" s="16">
        <v>418</v>
      </c>
      <c r="S56" s="16">
        <v>25</v>
      </c>
      <c r="T56" s="16">
        <v>0</v>
      </c>
      <c r="U56" s="16">
        <v>22</v>
      </c>
    </row>
    <row r="57" spans="2:21" ht="15" customHeight="1" x14ac:dyDescent="0.15">
      <c r="B57" s="24"/>
      <c r="C57" s="84"/>
      <c r="D57" s="25">
        <v>100</v>
      </c>
      <c r="E57" s="26">
        <v>20.399999999999999</v>
      </c>
      <c r="F57" s="27">
        <v>19</v>
      </c>
      <c r="G57" s="27">
        <v>24.3</v>
      </c>
      <c r="H57" s="27">
        <v>28.4</v>
      </c>
      <c r="I57" s="27">
        <v>25.8</v>
      </c>
      <c r="J57" s="27">
        <v>32.700000000000003</v>
      </c>
      <c r="K57" s="27">
        <v>21.2</v>
      </c>
      <c r="L57" s="27">
        <v>68.8</v>
      </c>
      <c r="M57" s="27">
        <v>45.9</v>
      </c>
      <c r="N57" s="27">
        <v>23.9</v>
      </c>
      <c r="O57" s="27">
        <v>12.6</v>
      </c>
      <c r="P57" s="27">
        <v>66.2</v>
      </c>
      <c r="Q57" s="27">
        <v>75.8</v>
      </c>
      <c r="R57" s="27">
        <v>68.3</v>
      </c>
      <c r="S57" s="27">
        <v>4.0999999999999996</v>
      </c>
      <c r="T57" s="27">
        <v>0</v>
      </c>
      <c r="U57" s="27">
        <v>3.6</v>
      </c>
    </row>
    <row r="58" spans="2:21" ht="15" customHeight="1" x14ac:dyDescent="0.15">
      <c r="B58" s="24"/>
      <c r="C58" s="82" t="s">
        <v>79</v>
      </c>
      <c r="D58" s="14">
        <v>957</v>
      </c>
      <c r="E58" s="15">
        <v>154</v>
      </c>
      <c r="F58" s="16">
        <v>146</v>
      </c>
      <c r="G58" s="16">
        <v>192</v>
      </c>
      <c r="H58" s="16">
        <v>237</v>
      </c>
      <c r="I58" s="16">
        <v>215</v>
      </c>
      <c r="J58" s="16">
        <v>288</v>
      </c>
      <c r="K58" s="16">
        <v>162</v>
      </c>
      <c r="L58" s="16">
        <v>667</v>
      </c>
      <c r="M58" s="16">
        <v>415</v>
      </c>
      <c r="N58" s="16">
        <v>186</v>
      </c>
      <c r="O58" s="16">
        <v>92</v>
      </c>
      <c r="P58" s="16">
        <v>654</v>
      </c>
      <c r="Q58" s="16">
        <v>736</v>
      </c>
      <c r="R58" s="16">
        <v>632</v>
      </c>
      <c r="S58" s="16">
        <v>53</v>
      </c>
      <c r="T58" s="16">
        <v>7</v>
      </c>
      <c r="U58" s="16">
        <v>21</v>
      </c>
    </row>
    <row r="59" spans="2:21" ht="15" customHeight="1" x14ac:dyDescent="0.15">
      <c r="B59" s="24"/>
      <c r="C59" s="84"/>
      <c r="D59" s="25">
        <v>100</v>
      </c>
      <c r="E59" s="26">
        <v>16.100000000000001</v>
      </c>
      <c r="F59" s="27">
        <v>15.3</v>
      </c>
      <c r="G59" s="27">
        <v>20.100000000000001</v>
      </c>
      <c r="H59" s="27">
        <v>24.8</v>
      </c>
      <c r="I59" s="27">
        <v>22.5</v>
      </c>
      <c r="J59" s="27">
        <v>30.1</v>
      </c>
      <c r="K59" s="27">
        <v>16.899999999999999</v>
      </c>
      <c r="L59" s="27">
        <v>69.7</v>
      </c>
      <c r="M59" s="27">
        <v>43.4</v>
      </c>
      <c r="N59" s="27">
        <v>19.399999999999999</v>
      </c>
      <c r="O59" s="27">
        <v>9.6</v>
      </c>
      <c r="P59" s="27">
        <v>68.3</v>
      </c>
      <c r="Q59" s="27">
        <v>76.900000000000006</v>
      </c>
      <c r="R59" s="27">
        <v>66</v>
      </c>
      <c r="S59" s="27">
        <v>5.5</v>
      </c>
      <c r="T59" s="27">
        <v>0.7</v>
      </c>
      <c r="U59" s="27">
        <v>2.2000000000000002</v>
      </c>
    </row>
    <row r="60" spans="2:21" ht="15" customHeight="1" x14ac:dyDescent="0.15">
      <c r="B60" s="24"/>
      <c r="C60" s="82" t="s">
        <v>80</v>
      </c>
      <c r="D60" s="14">
        <v>1200</v>
      </c>
      <c r="E60" s="15">
        <v>200</v>
      </c>
      <c r="F60" s="16">
        <v>188</v>
      </c>
      <c r="G60" s="16">
        <v>299</v>
      </c>
      <c r="H60" s="16">
        <v>392</v>
      </c>
      <c r="I60" s="16">
        <v>267</v>
      </c>
      <c r="J60" s="16">
        <v>407</v>
      </c>
      <c r="K60" s="16">
        <v>258</v>
      </c>
      <c r="L60" s="16">
        <v>834</v>
      </c>
      <c r="M60" s="16">
        <v>495</v>
      </c>
      <c r="N60" s="16">
        <v>242</v>
      </c>
      <c r="O60" s="16">
        <v>203</v>
      </c>
      <c r="P60" s="16">
        <v>780</v>
      </c>
      <c r="Q60" s="16">
        <v>882</v>
      </c>
      <c r="R60" s="16">
        <v>759</v>
      </c>
      <c r="S60" s="16">
        <v>44</v>
      </c>
      <c r="T60" s="16">
        <v>7</v>
      </c>
      <c r="U60" s="16">
        <v>50</v>
      </c>
    </row>
    <row r="61" spans="2:21" ht="15" customHeight="1" x14ac:dyDescent="0.15">
      <c r="B61" s="24"/>
      <c r="C61" s="84"/>
      <c r="D61" s="25">
        <v>100</v>
      </c>
      <c r="E61" s="26">
        <v>16.7</v>
      </c>
      <c r="F61" s="27">
        <v>15.7</v>
      </c>
      <c r="G61" s="27">
        <v>24.9</v>
      </c>
      <c r="H61" s="27">
        <v>32.700000000000003</v>
      </c>
      <c r="I61" s="27">
        <v>22.3</v>
      </c>
      <c r="J61" s="27">
        <v>33.9</v>
      </c>
      <c r="K61" s="27">
        <v>21.5</v>
      </c>
      <c r="L61" s="27">
        <v>69.5</v>
      </c>
      <c r="M61" s="27">
        <v>41.3</v>
      </c>
      <c r="N61" s="27">
        <v>20.2</v>
      </c>
      <c r="O61" s="27">
        <v>16.899999999999999</v>
      </c>
      <c r="P61" s="27">
        <v>65</v>
      </c>
      <c r="Q61" s="27">
        <v>73.5</v>
      </c>
      <c r="R61" s="27">
        <v>63.3</v>
      </c>
      <c r="S61" s="27">
        <v>3.7</v>
      </c>
      <c r="T61" s="27">
        <v>0.6</v>
      </c>
      <c r="U61" s="27">
        <v>4.2</v>
      </c>
    </row>
    <row r="62" spans="2:21" ht="15" customHeight="1" x14ac:dyDescent="0.15">
      <c r="B62" s="24"/>
      <c r="C62" s="82" t="s">
        <v>81</v>
      </c>
      <c r="D62" s="14">
        <v>981</v>
      </c>
      <c r="E62" s="15">
        <v>197</v>
      </c>
      <c r="F62" s="16">
        <v>184</v>
      </c>
      <c r="G62" s="16">
        <v>180</v>
      </c>
      <c r="H62" s="16">
        <v>219</v>
      </c>
      <c r="I62" s="16">
        <v>236</v>
      </c>
      <c r="J62" s="16">
        <v>330</v>
      </c>
      <c r="K62" s="16">
        <v>199</v>
      </c>
      <c r="L62" s="16">
        <v>692</v>
      </c>
      <c r="M62" s="16">
        <v>505</v>
      </c>
      <c r="N62" s="16">
        <v>245</v>
      </c>
      <c r="O62" s="16">
        <v>75</v>
      </c>
      <c r="P62" s="16">
        <v>710</v>
      </c>
      <c r="Q62" s="16">
        <v>812</v>
      </c>
      <c r="R62" s="16">
        <v>729</v>
      </c>
      <c r="S62" s="16">
        <v>37</v>
      </c>
      <c r="T62" s="16">
        <v>6</v>
      </c>
      <c r="U62" s="16">
        <v>8</v>
      </c>
    </row>
    <row r="63" spans="2:21" ht="15" customHeight="1" x14ac:dyDescent="0.15">
      <c r="B63" s="24"/>
      <c r="C63" s="84"/>
      <c r="D63" s="25">
        <v>100</v>
      </c>
      <c r="E63" s="26">
        <v>20.100000000000001</v>
      </c>
      <c r="F63" s="27">
        <v>18.8</v>
      </c>
      <c r="G63" s="27">
        <v>18.3</v>
      </c>
      <c r="H63" s="27">
        <v>22.3</v>
      </c>
      <c r="I63" s="27">
        <v>24.1</v>
      </c>
      <c r="J63" s="27">
        <v>33.6</v>
      </c>
      <c r="K63" s="27">
        <v>20.3</v>
      </c>
      <c r="L63" s="27">
        <v>70.5</v>
      </c>
      <c r="M63" s="27">
        <v>51.5</v>
      </c>
      <c r="N63" s="27">
        <v>25</v>
      </c>
      <c r="O63" s="27">
        <v>7.6</v>
      </c>
      <c r="P63" s="27">
        <v>72.400000000000006</v>
      </c>
      <c r="Q63" s="27">
        <v>82.8</v>
      </c>
      <c r="R63" s="27">
        <v>74.3</v>
      </c>
      <c r="S63" s="27">
        <v>3.8</v>
      </c>
      <c r="T63" s="27">
        <v>0.6</v>
      </c>
      <c r="U63" s="27">
        <v>0.8</v>
      </c>
    </row>
    <row r="64" spans="2:21" ht="15" customHeight="1" x14ac:dyDescent="0.15">
      <c r="B64" s="24"/>
      <c r="C64" s="82" t="s">
        <v>82</v>
      </c>
      <c r="D64" s="14">
        <v>1618</v>
      </c>
      <c r="E64" s="15">
        <v>281</v>
      </c>
      <c r="F64" s="16">
        <v>279</v>
      </c>
      <c r="G64" s="16">
        <v>333</v>
      </c>
      <c r="H64" s="16">
        <v>418</v>
      </c>
      <c r="I64" s="16">
        <v>353</v>
      </c>
      <c r="J64" s="16">
        <v>510</v>
      </c>
      <c r="K64" s="16">
        <v>317</v>
      </c>
      <c r="L64" s="16">
        <v>1123</v>
      </c>
      <c r="M64" s="16">
        <v>659</v>
      </c>
      <c r="N64" s="16">
        <v>346</v>
      </c>
      <c r="O64" s="16">
        <v>187</v>
      </c>
      <c r="P64" s="16">
        <v>1052</v>
      </c>
      <c r="Q64" s="16">
        <v>1258</v>
      </c>
      <c r="R64" s="16">
        <v>1086</v>
      </c>
      <c r="S64" s="16">
        <v>81</v>
      </c>
      <c r="T64" s="16">
        <v>8</v>
      </c>
      <c r="U64" s="16">
        <v>32</v>
      </c>
    </row>
    <row r="65" spans="2:21" ht="15" customHeight="1" x14ac:dyDescent="0.15">
      <c r="B65" s="24"/>
      <c r="C65" s="84"/>
      <c r="D65" s="25">
        <v>100</v>
      </c>
      <c r="E65" s="26">
        <v>17.399999999999999</v>
      </c>
      <c r="F65" s="27">
        <v>17.2</v>
      </c>
      <c r="G65" s="27">
        <v>20.6</v>
      </c>
      <c r="H65" s="27">
        <v>25.8</v>
      </c>
      <c r="I65" s="27">
        <v>21.8</v>
      </c>
      <c r="J65" s="27">
        <v>31.5</v>
      </c>
      <c r="K65" s="27">
        <v>19.600000000000001</v>
      </c>
      <c r="L65" s="27">
        <v>69.400000000000006</v>
      </c>
      <c r="M65" s="27">
        <v>40.700000000000003</v>
      </c>
      <c r="N65" s="27">
        <v>21.4</v>
      </c>
      <c r="O65" s="27">
        <v>11.6</v>
      </c>
      <c r="P65" s="27">
        <v>65</v>
      </c>
      <c r="Q65" s="27">
        <v>77.8</v>
      </c>
      <c r="R65" s="27">
        <v>67.099999999999994</v>
      </c>
      <c r="S65" s="27">
        <v>5</v>
      </c>
      <c r="T65" s="27">
        <v>0.5</v>
      </c>
      <c r="U65" s="27">
        <v>2</v>
      </c>
    </row>
    <row r="66" spans="2:21" ht="15" customHeight="1" x14ac:dyDescent="0.15">
      <c r="B66" s="24"/>
      <c r="C66" s="82" t="s">
        <v>83</v>
      </c>
      <c r="D66" s="14">
        <v>861</v>
      </c>
      <c r="E66" s="15">
        <v>247</v>
      </c>
      <c r="F66" s="16">
        <v>236</v>
      </c>
      <c r="G66" s="16">
        <v>274</v>
      </c>
      <c r="H66" s="16">
        <v>263</v>
      </c>
      <c r="I66" s="16">
        <v>287</v>
      </c>
      <c r="J66" s="16">
        <v>363</v>
      </c>
      <c r="K66" s="16">
        <v>219</v>
      </c>
      <c r="L66" s="16">
        <v>555</v>
      </c>
      <c r="M66" s="16">
        <v>431</v>
      </c>
      <c r="N66" s="16">
        <v>224</v>
      </c>
      <c r="O66" s="16">
        <v>135</v>
      </c>
      <c r="P66" s="16">
        <v>629</v>
      </c>
      <c r="Q66" s="16">
        <v>683</v>
      </c>
      <c r="R66" s="16">
        <v>621</v>
      </c>
      <c r="S66" s="16">
        <v>20</v>
      </c>
      <c r="T66" s="16">
        <v>7</v>
      </c>
      <c r="U66" s="16">
        <v>11</v>
      </c>
    </row>
    <row r="67" spans="2:21" ht="15" customHeight="1" x14ac:dyDescent="0.15">
      <c r="B67" s="24"/>
      <c r="C67" s="84"/>
      <c r="D67" s="25">
        <v>100</v>
      </c>
      <c r="E67" s="26">
        <v>28.7</v>
      </c>
      <c r="F67" s="27">
        <v>27.4</v>
      </c>
      <c r="G67" s="27">
        <v>31.8</v>
      </c>
      <c r="H67" s="27">
        <v>30.5</v>
      </c>
      <c r="I67" s="27">
        <v>33.299999999999997</v>
      </c>
      <c r="J67" s="27">
        <v>42.2</v>
      </c>
      <c r="K67" s="27">
        <v>25.4</v>
      </c>
      <c r="L67" s="27">
        <v>64.5</v>
      </c>
      <c r="M67" s="27">
        <v>50.1</v>
      </c>
      <c r="N67" s="27">
        <v>26</v>
      </c>
      <c r="O67" s="27">
        <v>15.7</v>
      </c>
      <c r="P67" s="27">
        <v>73.099999999999994</v>
      </c>
      <c r="Q67" s="27">
        <v>79.3</v>
      </c>
      <c r="R67" s="27">
        <v>72.099999999999994</v>
      </c>
      <c r="S67" s="27">
        <v>2.2999999999999998</v>
      </c>
      <c r="T67" s="27">
        <v>0.8</v>
      </c>
      <c r="U67" s="27">
        <v>1.3</v>
      </c>
    </row>
    <row r="68" spans="2:21" ht="15" customHeight="1" x14ac:dyDescent="0.15">
      <c r="B68" s="24"/>
      <c r="C68" s="82" t="s">
        <v>84</v>
      </c>
      <c r="D68" s="14">
        <v>1680</v>
      </c>
      <c r="E68" s="15">
        <v>415</v>
      </c>
      <c r="F68" s="16">
        <v>365</v>
      </c>
      <c r="G68" s="16">
        <v>359</v>
      </c>
      <c r="H68" s="16">
        <v>475</v>
      </c>
      <c r="I68" s="16">
        <v>491</v>
      </c>
      <c r="J68" s="16">
        <v>623</v>
      </c>
      <c r="K68" s="16">
        <v>413</v>
      </c>
      <c r="L68" s="16">
        <v>1036</v>
      </c>
      <c r="M68" s="16">
        <v>849</v>
      </c>
      <c r="N68" s="16">
        <v>437</v>
      </c>
      <c r="O68" s="16">
        <v>218</v>
      </c>
      <c r="P68" s="16">
        <v>1225</v>
      </c>
      <c r="Q68" s="16">
        <v>1380</v>
      </c>
      <c r="R68" s="16">
        <v>1251</v>
      </c>
      <c r="S68" s="16">
        <v>77</v>
      </c>
      <c r="T68" s="16">
        <v>5</v>
      </c>
      <c r="U68" s="16">
        <v>19</v>
      </c>
    </row>
    <row r="69" spans="2:21" ht="15" customHeight="1" x14ac:dyDescent="0.15">
      <c r="B69" s="28"/>
      <c r="C69" s="85"/>
      <c r="D69" s="17">
        <v>100</v>
      </c>
      <c r="E69" s="18">
        <v>24.7</v>
      </c>
      <c r="F69" s="19">
        <v>21.7</v>
      </c>
      <c r="G69" s="19">
        <v>21.4</v>
      </c>
      <c r="H69" s="19">
        <v>28.3</v>
      </c>
      <c r="I69" s="19">
        <v>29.2</v>
      </c>
      <c r="J69" s="19">
        <v>37.1</v>
      </c>
      <c r="K69" s="19">
        <v>24.6</v>
      </c>
      <c r="L69" s="19">
        <v>61.7</v>
      </c>
      <c r="M69" s="19">
        <v>50.5</v>
      </c>
      <c r="N69" s="19">
        <v>26</v>
      </c>
      <c r="O69" s="19">
        <v>13</v>
      </c>
      <c r="P69" s="19">
        <v>72.900000000000006</v>
      </c>
      <c r="Q69" s="19">
        <v>82.1</v>
      </c>
      <c r="R69" s="19">
        <v>74.5</v>
      </c>
      <c r="S69" s="19">
        <v>4.5999999999999996</v>
      </c>
      <c r="T69" s="19">
        <v>0.3</v>
      </c>
      <c r="U69" s="19">
        <v>1.1000000000000001</v>
      </c>
    </row>
    <row r="70" spans="2:21" ht="15" customHeight="1" x14ac:dyDescent="0.15">
      <c r="B70" s="20" t="s">
        <v>85</v>
      </c>
      <c r="C70" s="88" t="s">
        <v>86</v>
      </c>
      <c r="D70" s="21">
        <v>1467</v>
      </c>
      <c r="E70" s="22">
        <v>28</v>
      </c>
      <c r="F70" s="23">
        <v>29</v>
      </c>
      <c r="G70" s="23">
        <v>97</v>
      </c>
      <c r="H70" s="23">
        <v>198</v>
      </c>
      <c r="I70" s="23">
        <v>68</v>
      </c>
      <c r="J70" s="23">
        <v>99</v>
      </c>
      <c r="K70" s="23">
        <v>80</v>
      </c>
      <c r="L70" s="23">
        <v>886</v>
      </c>
      <c r="M70" s="23">
        <v>214</v>
      </c>
      <c r="N70" s="23">
        <v>86</v>
      </c>
      <c r="O70" s="23">
        <v>90</v>
      </c>
      <c r="P70" s="23">
        <v>640</v>
      </c>
      <c r="Q70" s="23">
        <v>1012</v>
      </c>
      <c r="R70" s="23">
        <v>700</v>
      </c>
      <c r="S70" s="23">
        <v>83</v>
      </c>
      <c r="T70" s="23">
        <v>16</v>
      </c>
      <c r="U70" s="23">
        <v>61</v>
      </c>
    </row>
    <row r="71" spans="2:21" ht="15" customHeight="1" x14ac:dyDescent="0.15">
      <c r="B71" s="24"/>
      <c r="C71" s="89"/>
      <c r="D71" s="25">
        <v>100</v>
      </c>
      <c r="E71" s="26">
        <v>1.9</v>
      </c>
      <c r="F71" s="27">
        <v>2</v>
      </c>
      <c r="G71" s="27">
        <v>6.6</v>
      </c>
      <c r="H71" s="27">
        <v>13.5</v>
      </c>
      <c r="I71" s="27">
        <v>4.5999999999999996</v>
      </c>
      <c r="J71" s="27">
        <v>6.7</v>
      </c>
      <c r="K71" s="27">
        <v>5.5</v>
      </c>
      <c r="L71" s="27">
        <v>60.4</v>
      </c>
      <c r="M71" s="27">
        <v>14.6</v>
      </c>
      <c r="N71" s="27">
        <v>5.9</v>
      </c>
      <c r="O71" s="27">
        <v>6.1</v>
      </c>
      <c r="P71" s="27">
        <v>43.6</v>
      </c>
      <c r="Q71" s="27">
        <v>69</v>
      </c>
      <c r="R71" s="27">
        <v>47.7</v>
      </c>
      <c r="S71" s="27">
        <v>5.7</v>
      </c>
      <c r="T71" s="27">
        <v>1.1000000000000001</v>
      </c>
      <c r="U71" s="27">
        <v>4.2</v>
      </c>
    </row>
    <row r="72" spans="2:21" ht="15" customHeight="1" x14ac:dyDescent="0.15">
      <c r="B72" s="24"/>
      <c r="C72" s="86" t="s">
        <v>87</v>
      </c>
      <c r="D72" s="14">
        <v>1936</v>
      </c>
      <c r="E72" s="15">
        <v>59</v>
      </c>
      <c r="F72" s="16">
        <v>61</v>
      </c>
      <c r="G72" s="16">
        <v>179</v>
      </c>
      <c r="H72" s="16">
        <v>341</v>
      </c>
      <c r="I72" s="16">
        <v>122</v>
      </c>
      <c r="J72" s="16">
        <v>227</v>
      </c>
      <c r="K72" s="16">
        <v>152</v>
      </c>
      <c r="L72" s="16">
        <v>1292</v>
      </c>
      <c r="M72" s="16">
        <v>275</v>
      </c>
      <c r="N72" s="16">
        <v>67</v>
      </c>
      <c r="O72" s="16">
        <v>128</v>
      </c>
      <c r="P72" s="16">
        <v>1007</v>
      </c>
      <c r="Q72" s="16">
        <v>1415</v>
      </c>
      <c r="R72" s="16">
        <v>1033</v>
      </c>
      <c r="S72" s="16">
        <v>95</v>
      </c>
      <c r="T72" s="16">
        <v>11</v>
      </c>
      <c r="U72" s="16">
        <v>65</v>
      </c>
    </row>
    <row r="73" spans="2:21" ht="15" customHeight="1" x14ac:dyDescent="0.15">
      <c r="B73" s="24"/>
      <c r="C73" s="89"/>
      <c r="D73" s="25">
        <v>100</v>
      </c>
      <c r="E73" s="26">
        <v>3</v>
      </c>
      <c r="F73" s="27">
        <v>3.2</v>
      </c>
      <c r="G73" s="27">
        <v>9.1999999999999993</v>
      </c>
      <c r="H73" s="27">
        <v>17.600000000000001</v>
      </c>
      <c r="I73" s="27">
        <v>6.3</v>
      </c>
      <c r="J73" s="27">
        <v>11.7</v>
      </c>
      <c r="K73" s="27">
        <v>7.9</v>
      </c>
      <c r="L73" s="27">
        <v>66.7</v>
      </c>
      <c r="M73" s="27">
        <v>14.2</v>
      </c>
      <c r="N73" s="27">
        <v>3.5</v>
      </c>
      <c r="O73" s="27">
        <v>6.6</v>
      </c>
      <c r="P73" s="27">
        <v>52</v>
      </c>
      <c r="Q73" s="27">
        <v>73.099999999999994</v>
      </c>
      <c r="R73" s="27">
        <v>53.4</v>
      </c>
      <c r="S73" s="27">
        <v>4.9000000000000004</v>
      </c>
      <c r="T73" s="27">
        <v>0.6</v>
      </c>
      <c r="U73" s="27">
        <v>3.4</v>
      </c>
    </row>
    <row r="74" spans="2:21" ht="15" customHeight="1" x14ac:dyDescent="0.15">
      <c r="B74" s="24"/>
      <c r="C74" s="86" t="s">
        <v>88</v>
      </c>
      <c r="D74" s="14">
        <v>3015</v>
      </c>
      <c r="E74" s="15">
        <v>212</v>
      </c>
      <c r="F74" s="16">
        <v>216</v>
      </c>
      <c r="G74" s="16">
        <v>444</v>
      </c>
      <c r="H74" s="16">
        <v>710</v>
      </c>
      <c r="I74" s="16">
        <v>441</v>
      </c>
      <c r="J74" s="16">
        <v>655</v>
      </c>
      <c r="K74" s="16">
        <v>326</v>
      </c>
      <c r="L74" s="16">
        <v>2033</v>
      </c>
      <c r="M74" s="16">
        <v>1432</v>
      </c>
      <c r="N74" s="16">
        <v>828</v>
      </c>
      <c r="O74" s="16">
        <v>313</v>
      </c>
      <c r="P74" s="16">
        <v>2117</v>
      </c>
      <c r="Q74" s="16">
        <v>2358</v>
      </c>
      <c r="R74" s="16">
        <v>2242</v>
      </c>
      <c r="S74" s="16">
        <v>89</v>
      </c>
      <c r="T74" s="16">
        <v>27</v>
      </c>
      <c r="U74" s="16">
        <v>47</v>
      </c>
    </row>
    <row r="75" spans="2:21" ht="15" customHeight="1" x14ac:dyDescent="0.15">
      <c r="B75" s="24"/>
      <c r="C75" s="89"/>
      <c r="D75" s="25">
        <v>100</v>
      </c>
      <c r="E75" s="26">
        <v>7</v>
      </c>
      <c r="F75" s="27">
        <v>7.2</v>
      </c>
      <c r="G75" s="27">
        <v>14.7</v>
      </c>
      <c r="H75" s="27">
        <v>23.5</v>
      </c>
      <c r="I75" s="27">
        <v>14.6</v>
      </c>
      <c r="J75" s="27">
        <v>21.7</v>
      </c>
      <c r="K75" s="27">
        <v>10.8</v>
      </c>
      <c r="L75" s="27">
        <v>67.400000000000006</v>
      </c>
      <c r="M75" s="27">
        <v>47.5</v>
      </c>
      <c r="N75" s="27">
        <v>27.5</v>
      </c>
      <c r="O75" s="27">
        <v>10.4</v>
      </c>
      <c r="P75" s="27">
        <v>70.2</v>
      </c>
      <c r="Q75" s="27">
        <v>78.2</v>
      </c>
      <c r="R75" s="27">
        <v>74.400000000000006</v>
      </c>
      <c r="S75" s="27">
        <v>3</v>
      </c>
      <c r="T75" s="27">
        <v>0.9</v>
      </c>
      <c r="U75" s="27">
        <v>1.6</v>
      </c>
    </row>
    <row r="76" spans="2:21" ht="15" customHeight="1" x14ac:dyDescent="0.15">
      <c r="B76" s="24"/>
      <c r="C76" s="86" t="s">
        <v>89</v>
      </c>
      <c r="D76" s="14">
        <v>2318</v>
      </c>
      <c r="E76" s="15">
        <v>458</v>
      </c>
      <c r="F76" s="16">
        <v>408</v>
      </c>
      <c r="G76" s="16">
        <v>501</v>
      </c>
      <c r="H76" s="16">
        <v>796</v>
      </c>
      <c r="I76" s="16">
        <v>634</v>
      </c>
      <c r="J76" s="16">
        <v>985</v>
      </c>
      <c r="K76" s="16">
        <v>508</v>
      </c>
      <c r="L76" s="16">
        <v>1648</v>
      </c>
      <c r="M76" s="16">
        <v>1329</v>
      </c>
      <c r="N76" s="16">
        <v>681</v>
      </c>
      <c r="O76" s="16">
        <v>298</v>
      </c>
      <c r="P76" s="16">
        <v>1856</v>
      </c>
      <c r="Q76" s="16">
        <v>1981</v>
      </c>
      <c r="R76" s="16">
        <v>1841</v>
      </c>
      <c r="S76" s="16">
        <v>89</v>
      </c>
      <c r="T76" s="16">
        <v>9</v>
      </c>
      <c r="U76" s="16">
        <v>21</v>
      </c>
    </row>
    <row r="77" spans="2:21" ht="15" customHeight="1" x14ac:dyDescent="0.15">
      <c r="B77" s="24"/>
      <c r="C77" s="89"/>
      <c r="D77" s="25">
        <v>100</v>
      </c>
      <c r="E77" s="26">
        <v>19.8</v>
      </c>
      <c r="F77" s="27">
        <v>17.600000000000001</v>
      </c>
      <c r="G77" s="27">
        <v>21.6</v>
      </c>
      <c r="H77" s="27">
        <v>34.299999999999997</v>
      </c>
      <c r="I77" s="27">
        <v>27.4</v>
      </c>
      <c r="J77" s="27">
        <v>42.5</v>
      </c>
      <c r="K77" s="27">
        <v>21.9</v>
      </c>
      <c r="L77" s="27">
        <v>71.099999999999994</v>
      </c>
      <c r="M77" s="27">
        <v>57.3</v>
      </c>
      <c r="N77" s="27">
        <v>29.4</v>
      </c>
      <c r="O77" s="27">
        <v>12.9</v>
      </c>
      <c r="P77" s="27">
        <v>80.099999999999994</v>
      </c>
      <c r="Q77" s="27">
        <v>85.5</v>
      </c>
      <c r="R77" s="27">
        <v>79.400000000000006</v>
      </c>
      <c r="S77" s="27">
        <v>3.8</v>
      </c>
      <c r="T77" s="27">
        <v>0.4</v>
      </c>
      <c r="U77" s="27">
        <v>0.9</v>
      </c>
    </row>
    <row r="78" spans="2:21" ht="15" customHeight="1" x14ac:dyDescent="0.15">
      <c r="B78" s="24"/>
      <c r="C78" s="86" t="s">
        <v>90</v>
      </c>
      <c r="D78" s="14">
        <v>1308</v>
      </c>
      <c r="E78" s="15">
        <v>588</v>
      </c>
      <c r="F78" s="16">
        <v>530</v>
      </c>
      <c r="G78" s="16">
        <v>467</v>
      </c>
      <c r="H78" s="16">
        <v>495</v>
      </c>
      <c r="I78" s="16">
        <v>626</v>
      </c>
      <c r="J78" s="16">
        <v>819</v>
      </c>
      <c r="K78" s="16">
        <v>559</v>
      </c>
      <c r="L78" s="16">
        <v>954</v>
      </c>
      <c r="M78" s="16">
        <v>883</v>
      </c>
      <c r="N78" s="16">
        <v>452</v>
      </c>
      <c r="O78" s="16">
        <v>223</v>
      </c>
      <c r="P78" s="16">
        <v>1077</v>
      </c>
      <c r="Q78" s="16">
        <v>1105</v>
      </c>
      <c r="R78" s="16">
        <v>1051</v>
      </c>
      <c r="S78" s="16">
        <v>46</v>
      </c>
      <c r="T78" s="16">
        <v>10</v>
      </c>
      <c r="U78" s="16">
        <v>9</v>
      </c>
    </row>
    <row r="79" spans="2:21" ht="15" customHeight="1" x14ac:dyDescent="0.15">
      <c r="B79" s="24"/>
      <c r="C79" s="89"/>
      <c r="D79" s="25">
        <v>100</v>
      </c>
      <c r="E79" s="26">
        <v>45</v>
      </c>
      <c r="F79" s="27">
        <v>40.5</v>
      </c>
      <c r="G79" s="27">
        <v>35.700000000000003</v>
      </c>
      <c r="H79" s="27">
        <v>37.799999999999997</v>
      </c>
      <c r="I79" s="27">
        <v>47.9</v>
      </c>
      <c r="J79" s="27">
        <v>62.6</v>
      </c>
      <c r="K79" s="27">
        <v>42.7</v>
      </c>
      <c r="L79" s="27">
        <v>72.900000000000006</v>
      </c>
      <c r="M79" s="27">
        <v>67.5</v>
      </c>
      <c r="N79" s="27">
        <v>34.6</v>
      </c>
      <c r="O79" s="27">
        <v>17</v>
      </c>
      <c r="P79" s="27">
        <v>82.3</v>
      </c>
      <c r="Q79" s="27">
        <v>84.5</v>
      </c>
      <c r="R79" s="27">
        <v>80.400000000000006</v>
      </c>
      <c r="S79" s="27">
        <v>3.5</v>
      </c>
      <c r="T79" s="27">
        <v>0.8</v>
      </c>
      <c r="U79" s="27">
        <v>0.7</v>
      </c>
    </row>
    <row r="80" spans="2:21" ht="15" customHeight="1" x14ac:dyDescent="0.15">
      <c r="B80" s="24"/>
      <c r="C80" s="86" t="s">
        <v>91</v>
      </c>
      <c r="D80" s="14">
        <v>764</v>
      </c>
      <c r="E80" s="15">
        <v>528</v>
      </c>
      <c r="F80" s="16">
        <v>471</v>
      </c>
      <c r="G80" s="16">
        <v>444</v>
      </c>
      <c r="H80" s="16">
        <v>297</v>
      </c>
      <c r="I80" s="16">
        <v>514</v>
      </c>
      <c r="J80" s="16">
        <v>592</v>
      </c>
      <c r="K80" s="16">
        <v>473</v>
      </c>
      <c r="L80" s="16">
        <v>536</v>
      </c>
      <c r="M80" s="16">
        <v>597</v>
      </c>
      <c r="N80" s="16">
        <v>301</v>
      </c>
      <c r="O80" s="16">
        <v>170</v>
      </c>
      <c r="P80" s="16">
        <v>621</v>
      </c>
      <c r="Q80" s="16">
        <v>640</v>
      </c>
      <c r="R80" s="16">
        <v>611</v>
      </c>
      <c r="S80" s="16">
        <v>25</v>
      </c>
      <c r="T80" s="16">
        <v>3</v>
      </c>
      <c r="U80" s="16">
        <v>12</v>
      </c>
    </row>
    <row r="81" spans="2:21" ht="15" customHeight="1" x14ac:dyDescent="0.15">
      <c r="B81" s="24"/>
      <c r="C81" s="89"/>
      <c r="D81" s="25">
        <v>100</v>
      </c>
      <c r="E81" s="26">
        <v>69.099999999999994</v>
      </c>
      <c r="F81" s="27">
        <v>61.6</v>
      </c>
      <c r="G81" s="27">
        <v>58.1</v>
      </c>
      <c r="H81" s="27">
        <v>38.9</v>
      </c>
      <c r="I81" s="27">
        <v>67.3</v>
      </c>
      <c r="J81" s="27">
        <v>77.5</v>
      </c>
      <c r="K81" s="27">
        <v>61.9</v>
      </c>
      <c r="L81" s="27">
        <v>70.2</v>
      </c>
      <c r="M81" s="27">
        <v>78.099999999999994</v>
      </c>
      <c r="N81" s="27">
        <v>39.4</v>
      </c>
      <c r="O81" s="27">
        <v>22.3</v>
      </c>
      <c r="P81" s="27">
        <v>81.3</v>
      </c>
      <c r="Q81" s="27">
        <v>83.8</v>
      </c>
      <c r="R81" s="27">
        <v>80</v>
      </c>
      <c r="S81" s="27">
        <v>3.3</v>
      </c>
      <c r="T81" s="27">
        <v>0.4</v>
      </c>
      <c r="U81" s="27">
        <v>1.6</v>
      </c>
    </row>
    <row r="82" spans="2:21" ht="15" customHeight="1" x14ac:dyDescent="0.15">
      <c r="B82" s="24"/>
      <c r="C82" s="86" t="s">
        <v>92</v>
      </c>
      <c r="D82" s="14">
        <v>427</v>
      </c>
      <c r="E82" s="15">
        <v>333</v>
      </c>
      <c r="F82" s="16">
        <v>310</v>
      </c>
      <c r="G82" s="16">
        <v>316</v>
      </c>
      <c r="H82" s="16">
        <v>166</v>
      </c>
      <c r="I82" s="16">
        <v>341</v>
      </c>
      <c r="J82" s="16">
        <v>348</v>
      </c>
      <c r="K82" s="16">
        <v>260</v>
      </c>
      <c r="L82" s="16">
        <v>259</v>
      </c>
      <c r="M82" s="16">
        <v>345</v>
      </c>
      <c r="N82" s="16">
        <v>161</v>
      </c>
      <c r="O82" s="16">
        <v>141</v>
      </c>
      <c r="P82" s="16">
        <v>333</v>
      </c>
      <c r="Q82" s="16">
        <v>349</v>
      </c>
      <c r="R82" s="16">
        <v>341</v>
      </c>
      <c r="S82" s="16">
        <v>20</v>
      </c>
      <c r="T82" s="16">
        <v>3</v>
      </c>
      <c r="U82" s="16">
        <v>13</v>
      </c>
    </row>
    <row r="83" spans="2:21" ht="15" customHeight="1" x14ac:dyDescent="0.15">
      <c r="B83" s="24"/>
      <c r="C83" s="86"/>
      <c r="D83" s="34">
        <v>100</v>
      </c>
      <c r="E83" s="35">
        <v>78</v>
      </c>
      <c r="F83" s="36">
        <v>72.599999999999994</v>
      </c>
      <c r="G83" s="36">
        <v>74</v>
      </c>
      <c r="H83" s="36">
        <v>38.9</v>
      </c>
      <c r="I83" s="36">
        <v>79.900000000000006</v>
      </c>
      <c r="J83" s="36">
        <v>81.5</v>
      </c>
      <c r="K83" s="36">
        <v>60.9</v>
      </c>
      <c r="L83" s="36">
        <v>60.7</v>
      </c>
      <c r="M83" s="36">
        <v>80.8</v>
      </c>
      <c r="N83" s="36">
        <v>37.700000000000003</v>
      </c>
      <c r="O83" s="36">
        <v>33</v>
      </c>
      <c r="P83" s="36">
        <v>78</v>
      </c>
      <c r="Q83" s="36">
        <v>81.7</v>
      </c>
      <c r="R83" s="36">
        <v>79.900000000000006</v>
      </c>
      <c r="S83" s="36">
        <v>4.7</v>
      </c>
      <c r="T83" s="36">
        <v>0.7</v>
      </c>
      <c r="U83" s="36">
        <v>3</v>
      </c>
    </row>
    <row r="84" spans="2:21" ht="15" customHeight="1" x14ac:dyDescent="0.15">
      <c r="B84" s="20" t="s">
        <v>93</v>
      </c>
      <c r="C84" s="87" t="s">
        <v>94</v>
      </c>
      <c r="D84" s="21">
        <v>2179</v>
      </c>
      <c r="E84" s="22">
        <v>229</v>
      </c>
      <c r="F84" s="23">
        <v>235</v>
      </c>
      <c r="G84" s="23">
        <v>310</v>
      </c>
      <c r="H84" s="23">
        <v>526</v>
      </c>
      <c r="I84" s="23">
        <v>295</v>
      </c>
      <c r="J84" s="23">
        <v>528</v>
      </c>
      <c r="K84" s="23">
        <v>325</v>
      </c>
      <c r="L84" s="23">
        <v>1442</v>
      </c>
      <c r="M84" s="23">
        <v>440</v>
      </c>
      <c r="N84" s="23">
        <v>70</v>
      </c>
      <c r="O84" s="23">
        <v>159</v>
      </c>
      <c r="P84" s="23">
        <v>1240</v>
      </c>
      <c r="Q84" s="23">
        <v>1645</v>
      </c>
      <c r="R84" s="23">
        <v>1185</v>
      </c>
      <c r="S84" s="23">
        <v>108</v>
      </c>
      <c r="T84" s="23">
        <v>14</v>
      </c>
      <c r="U84" s="23">
        <v>63</v>
      </c>
    </row>
    <row r="85" spans="2:21" ht="15" customHeight="1" x14ac:dyDescent="0.15">
      <c r="B85" s="24" t="s">
        <v>107</v>
      </c>
      <c r="C85" s="84"/>
      <c r="D85" s="25">
        <v>100</v>
      </c>
      <c r="E85" s="26">
        <v>10.5</v>
      </c>
      <c r="F85" s="27">
        <v>10.8</v>
      </c>
      <c r="G85" s="27">
        <v>14.2</v>
      </c>
      <c r="H85" s="27">
        <v>24.1</v>
      </c>
      <c r="I85" s="27">
        <v>13.5</v>
      </c>
      <c r="J85" s="27">
        <v>24.2</v>
      </c>
      <c r="K85" s="27">
        <v>14.9</v>
      </c>
      <c r="L85" s="27">
        <v>66.2</v>
      </c>
      <c r="M85" s="27">
        <v>20.2</v>
      </c>
      <c r="N85" s="27">
        <v>3.2</v>
      </c>
      <c r="O85" s="27">
        <v>7.3</v>
      </c>
      <c r="P85" s="27">
        <v>56.9</v>
      </c>
      <c r="Q85" s="27">
        <v>75.5</v>
      </c>
      <c r="R85" s="27">
        <v>54.4</v>
      </c>
      <c r="S85" s="27">
        <v>5</v>
      </c>
      <c r="T85" s="27">
        <v>0.6</v>
      </c>
      <c r="U85" s="27">
        <v>2.9</v>
      </c>
    </row>
    <row r="86" spans="2:21" ht="15" customHeight="1" x14ac:dyDescent="0.15">
      <c r="B86" s="24" t="s">
        <v>110</v>
      </c>
      <c r="C86" s="82" t="s">
        <v>520</v>
      </c>
      <c r="D86" s="14">
        <v>2395</v>
      </c>
      <c r="E86" s="15">
        <v>280</v>
      </c>
      <c r="F86" s="16">
        <v>246</v>
      </c>
      <c r="G86" s="16">
        <v>390</v>
      </c>
      <c r="H86" s="16">
        <v>543</v>
      </c>
      <c r="I86" s="16">
        <v>341</v>
      </c>
      <c r="J86" s="16">
        <v>554</v>
      </c>
      <c r="K86" s="16">
        <v>375</v>
      </c>
      <c r="L86" s="16">
        <v>1607</v>
      </c>
      <c r="M86" s="16">
        <v>678</v>
      </c>
      <c r="N86" s="16">
        <v>170</v>
      </c>
      <c r="O86" s="16">
        <v>228</v>
      </c>
      <c r="P86" s="16">
        <v>1477</v>
      </c>
      <c r="Q86" s="16">
        <v>1852</v>
      </c>
      <c r="R86" s="16">
        <v>1504</v>
      </c>
      <c r="S86" s="16">
        <v>102</v>
      </c>
      <c r="T86" s="16">
        <v>14</v>
      </c>
      <c r="U86" s="16">
        <v>49</v>
      </c>
    </row>
    <row r="87" spans="2:21" ht="15" customHeight="1" x14ac:dyDescent="0.15">
      <c r="B87" s="24"/>
      <c r="C87" s="84"/>
      <c r="D87" s="25">
        <v>100</v>
      </c>
      <c r="E87" s="26">
        <v>11.7</v>
      </c>
      <c r="F87" s="27">
        <v>10.3</v>
      </c>
      <c r="G87" s="27">
        <v>16.3</v>
      </c>
      <c r="H87" s="27">
        <v>22.7</v>
      </c>
      <c r="I87" s="27">
        <v>14.2</v>
      </c>
      <c r="J87" s="27">
        <v>23.1</v>
      </c>
      <c r="K87" s="27">
        <v>15.7</v>
      </c>
      <c r="L87" s="27">
        <v>67.099999999999994</v>
      </c>
      <c r="M87" s="27">
        <v>28.3</v>
      </c>
      <c r="N87" s="27">
        <v>7.1</v>
      </c>
      <c r="O87" s="27">
        <v>9.5</v>
      </c>
      <c r="P87" s="27">
        <v>61.7</v>
      </c>
      <c r="Q87" s="27">
        <v>77.3</v>
      </c>
      <c r="R87" s="27">
        <v>62.8</v>
      </c>
      <c r="S87" s="27">
        <v>4.3</v>
      </c>
      <c r="T87" s="27">
        <v>0.6</v>
      </c>
      <c r="U87" s="27">
        <v>2</v>
      </c>
    </row>
    <row r="88" spans="2:21" ht="15" customHeight="1" x14ac:dyDescent="0.15">
      <c r="B88" s="24"/>
      <c r="C88" s="83" t="s">
        <v>106</v>
      </c>
      <c r="D88" s="29">
        <v>1600</v>
      </c>
      <c r="E88" s="30">
        <v>236</v>
      </c>
      <c r="F88" s="31">
        <v>229</v>
      </c>
      <c r="G88" s="31">
        <v>301</v>
      </c>
      <c r="H88" s="31">
        <v>416</v>
      </c>
      <c r="I88" s="31">
        <v>338</v>
      </c>
      <c r="J88" s="31">
        <v>472</v>
      </c>
      <c r="K88" s="31">
        <v>274</v>
      </c>
      <c r="L88" s="31">
        <v>1124</v>
      </c>
      <c r="M88" s="31">
        <v>794</v>
      </c>
      <c r="N88" s="31">
        <v>354</v>
      </c>
      <c r="O88" s="31">
        <v>181</v>
      </c>
      <c r="P88" s="31">
        <v>1148</v>
      </c>
      <c r="Q88" s="31">
        <v>1283</v>
      </c>
      <c r="R88" s="31">
        <v>1222</v>
      </c>
      <c r="S88" s="31">
        <v>57</v>
      </c>
      <c r="T88" s="31">
        <v>7</v>
      </c>
      <c r="U88" s="31">
        <v>21</v>
      </c>
    </row>
    <row r="89" spans="2:21" ht="15" customHeight="1" x14ac:dyDescent="0.15">
      <c r="B89" s="24"/>
      <c r="C89" s="84"/>
      <c r="D89" s="25">
        <v>100</v>
      </c>
      <c r="E89" s="26">
        <v>14.8</v>
      </c>
      <c r="F89" s="27">
        <v>14.3</v>
      </c>
      <c r="G89" s="27">
        <v>18.8</v>
      </c>
      <c r="H89" s="27">
        <v>26</v>
      </c>
      <c r="I89" s="27">
        <v>21.1</v>
      </c>
      <c r="J89" s="27">
        <v>29.5</v>
      </c>
      <c r="K89" s="27">
        <v>17.100000000000001</v>
      </c>
      <c r="L89" s="27">
        <v>70.3</v>
      </c>
      <c r="M89" s="27">
        <v>49.6</v>
      </c>
      <c r="N89" s="27">
        <v>22.1</v>
      </c>
      <c r="O89" s="27">
        <v>11.3</v>
      </c>
      <c r="P89" s="27">
        <v>71.8</v>
      </c>
      <c r="Q89" s="27">
        <v>80.2</v>
      </c>
      <c r="R89" s="27">
        <v>76.400000000000006</v>
      </c>
      <c r="S89" s="27">
        <v>3.6</v>
      </c>
      <c r="T89" s="27">
        <v>0.4</v>
      </c>
      <c r="U89" s="27">
        <v>1.3</v>
      </c>
    </row>
    <row r="90" spans="2:21" ht="15" customHeight="1" x14ac:dyDescent="0.15">
      <c r="B90" s="24"/>
      <c r="C90" s="82" t="s">
        <v>489</v>
      </c>
      <c r="D90" s="14">
        <v>2562</v>
      </c>
      <c r="E90" s="15">
        <v>547</v>
      </c>
      <c r="F90" s="16">
        <v>504</v>
      </c>
      <c r="G90" s="16">
        <v>549</v>
      </c>
      <c r="H90" s="16">
        <v>706</v>
      </c>
      <c r="I90" s="16">
        <v>719</v>
      </c>
      <c r="J90" s="16">
        <v>941</v>
      </c>
      <c r="K90" s="16">
        <v>588</v>
      </c>
      <c r="L90" s="16">
        <v>1786</v>
      </c>
      <c r="M90" s="16">
        <v>1592</v>
      </c>
      <c r="N90" s="16">
        <v>950</v>
      </c>
      <c r="O90" s="16">
        <v>351</v>
      </c>
      <c r="P90" s="16">
        <v>1930</v>
      </c>
      <c r="Q90" s="16">
        <v>2082</v>
      </c>
      <c r="R90" s="16">
        <v>2018</v>
      </c>
      <c r="S90" s="16">
        <v>93</v>
      </c>
      <c r="T90" s="16">
        <v>17</v>
      </c>
      <c r="U90" s="16">
        <v>29</v>
      </c>
    </row>
    <row r="91" spans="2:21" ht="15" customHeight="1" x14ac:dyDescent="0.15">
      <c r="B91" s="24"/>
      <c r="C91" s="84"/>
      <c r="D91" s="25">
        <v>100</v>
      </c>
      <c r="E91" s="26">
        <v>21.4</v>
      </c>
      <c r="F91" s="27">
        <v>19.7</v>
      </c>
      <c r="G91" s="27">
        <v>21.4</v>
      </c>
      <c r="H91" s="27">
        <v>27.6</v>
      </c>
      <c r="I91" s="27">
        <v>28.1</v>
      </c>
      <c r="J91" s="27">
        <v>36.700000000000003</v>
      </c>
      <c r="K91" s="27">
        <v>23</v>
      </c>
      <c r="L91" s="27">
        <v>69.7</v>
      </c>
      <c r="M91" s="27">
        <v>62.1</v>
      </c>
      <c r="N91" s="27">
        <v>37.1</v>
      </c>
      <c r="O91" s="27">
        <v>13.7</v>
      </c>
      <c r="P91" s="27">
        <v>75.3</v>
      </c>
      <c r="Q91" s="27">
        <v>81.3</v>
      </c>
      <c r="R91" s="27">
        <v>78.8</v>
      </c>
      <c r="S91" s="27">
        <v>3.6</v>
      </c>
      <c r="T91" s="27">
        <v>0.7</v>
      </c>
      <c r="U91" s="27">
        <v>1.1000000000000001</v>
      </c>
    </row>
    <row r="92" spans="2:21" ht="15" customHeight="1" x14ac:dyDescent="0.15">
      <c r="B92" s="24"/>
      <c r="C92" s="82" t="s">
        <v>498</v>
      </c>
      <c r="D92" s="14">
        <v>1185</v>
      </c>
      <c r="E92" s="15">
        <v>487</v>
      </c>
      <c r="F92" s="16">
        <v>412</v>
      </c>
      <c r="G92" s="16">
        <v>442</v>
      </c>
      <c r="H92" s="16">
        <v>395</v>
      </c>
      <c r="I92" s="16">
        <v>538</v>
      </c>
      <c r="J92" s="16">
        <v>636</v>
      </c>
      <c r="K92" s="16">
        <v>401</v>
      </c>
      <c r="L92" s="16">
        <v>791</v>
      </c>
      <c r="M92" s="16">
        <v>853</v>
      </c>
      <c r="N92" s="16">
        <v>594</v>
      </c>
      <c r="O92" s="16">
        <v>221</v>
      </c>
      <c r="P92" s="16">
        <v>938</v>
      </c>
      <c r="Q92" s="16">
        <v>977</v>
      </c>
      <c r="R92" s="16">
        <v>951</v>
      </c>
      <c r="S92" s="16">
        <v>37</v>
      </c>
      <c r="T92" s="16">
        <v>11</v>
      </c>
      <c r="U92" s="16">
        <v>15</v>
      </c>
    </row>
    <row r="93" spans="2:21" ht="15" customHeight="1" x14ac:dyDescent="0.15">
      <c r="B93" s="24"/>
      <c r="C93" s="84"/>
      <c r="D93" s="25">
        <v>100</v>
      </c>
      <c r="E93" s="26">
        <v>41.1</v>
      </c>
      <c r="F93" s="27">
        <v>34.799999999999997</v>
      </c>
      <c r="G93" s="27">
        <v>37.299999999999997</v>
      </c>
      <c r="H93" s="27">
        <v>33.299999999999997</v>
      </c>
      <c r="I93" s="27">
        <v>45.4</v>
      </c>
      <c r="J93" s="27">
        <v>53.7</v>
      </c>
      <c r="K93" s="27">
        <v>33.799999999999997</v>
      </c>
      <c r="L93" s="27">
        <v>66.8</v>
      </c>
      <c r="M93" s="27">
        <v>72</v>
      </c>
      <c r="N93" s="27">
        <v>50.1</v>
      </c>
      <c r="O93" s="27">
        <v>18.600000000000001</v>
      </c>
      <c r="P93" s="27">
        <v>79.2</v>
      </c>
      <c r="Q93" s="27">
        <v>82.4</v>
      </c>
      <c r="R93" s="27">
        <v>80.3</v>
      </c>
      <c r="S93" s="27">
        <v>3.1</v>
      </c>
      <c r="T93" s="27">
        <v>0.9</v>
      </c>
      <c r="U93" s="27">
        <v>1.3</v>
      </c>
    </row>
    <row r="94" spans="2:21" ht="15" customHeight="1" x14ac:dyDescent="0.15">
      <c r="B94" s="24"/>
      <c r="C94" s="82" t="s">
        <v>108</v>
      </c>
      <c r="D94" s="14">
        <v>262</v>
      </c>
      <c r="E94" s="15">
        <v>121</v>
      </c>
      <c r="F94" s="16">
        <v>114</v>
      </c>
      <c r="G94" s="16">
        <v>119</v>
      </c>
      <c r="H94" s="16">
        <v>87</v>
      </c>
      <c r="I94" s="16">
        <v>142</v>
      </c>
      <c r="J94" s="16">
        <v>160</v>
      </c>
      <c r="K94" s="16">
        <v>101</v>
      </c>
      <c r="L94" s="16">
        <v>181</v>
      </c>
      <c r="M94" s="16">
        <v>200</v>
      </c>
      <c r="N94" s="16">
        <v>145</v>
      </c>
      <c r="O94" s="16">
        <v>54</v>
      </c>
      <c r="P94" s="16">
        <v>224</v>
      </c>
      <c r="Q94" s="16">
        <v>223</v>
      </c>
      <c r="R94" s="16">
        <v>213</v>
      </c>
      <c r="S94" s="16">
        <v>8</v>
      </c>
      <c r="T94" s="16">
        <v>2</v>
      </c>
      <c r="U94" s="16">
        <v>2</v>
      </c>
    </row>
    <row r="95" spans="2:21" ht="15" customHeight="1" x14ac:dyDescent="0.15">
      <c r="B95" s="24"/>
      <c r="C95" s="82"/>
      <c r="D95" s="34">
        <v>100</v>
      </c>
      <c r="E95" s="35">
        <v>46.2</v>
      </c>
      <c r="F95" s="36">
        <v>43.5</v>
      </c>
      <c r="G95" s="36">
        <v>45.4</v>
      </c>
      <c r="H95" s="36">
        <v>33.200000000000003</v>
      </c>
      <c r="I95" s="36">
        <v>54.2</v>
      </c>
      <c r="J95" s="36">
        <v>61.1</v>
      </c>
      <c r="K95" s="36">
        <v>38.5</v>
      </c>
      <c r="L95" s="36">
        <v>69.099999999999994</v>
      </c>
      <c r="M95" s="36">
        <v>76.3</v>
      </c>
      <c r="N95" s="36">
        <v>55.3</v>
      </c>
      <c r="O95" s="36">
        <v>20.6</v>
      </c>
      <c r="P95" s="36">
        <v>85.5</v>
      </c>
      <c r="Q95" s="36">
        <v>85.1</v>
      </c>
      <c r="R95" s="36">
        <v>81.3</v>
      </c>
      <c r="S95" s="36">
        <v>3.1</v>
      </c>
      <c r="T95" s="36">
        <v>0.8</v>
      </c>
      <c r="U95" s="36">
        <v>0.8</v>
      </c>
    </row>
    <row r="96" spans="2:21" ht="15" customHeight="1" x14ac:dyDescent="0.15">
      <c r="B96" s="24"/>
      <c r="C96" s="83" t="s">
        <v>511</v>
      </c>
      <c r="D96" s="29">
        <v>265</v>
      </c>
      <c r="E96" s="30">
        <v>174</v>
      </c>
      <c r="F96" s="31">
        <v>157</v>
      </c>
      <c r="G96" s="31">
        <v>157</v>
      </c>
      <c r="H96" s="31">
        <v>98</v>
      </c>
      <c r="I96" s="31">
        <v>180</v>
      </c>
      <c r="J96" s="31">
        <v>190</v>
      </c>
      <c r="K96" s="31">
        <v>138</v>
      </c>
      <c r="L96" s="31">
        <v>167</v>
      </c>
      <c r="M96" s="31">
        <v>214</v>
      </c>
      <c r="N96" s="31">
        <v>142</v>
      </c>
      <c r="O96" s="31">
        <v>78</v>
      </c>
      <c r="P96" s="31">
        <v>204</v>
      </c>
      <c r="Q96" s="31">
        <v>215</v>
      </c>
      <c r="R96" s="31">
        <v>218</v>
      </c>
      <c r="S96" s="31">
        <v>5</v>
      </c>
      <c r="T96" s="31">
        <v>2</v>
      </c>
      <c r="U96" s="31">
        <v>5</v>
      </c>
    </row>
    <row r="97" spans="2:21" ht="15" customHeight="1" x14ac:dyDescent="0.15">
      <c r="B97" s="24"/>
      <c r="C97" s="84"/>
      <c r="D97" s="25">
        <v>100</v>
      </c>
      <c r="E97" s="26">
        <v>65.7</v>
      </c>
      <c r="F97" s="27">
        <v>59.2</v>
      </c>
      <c r="G97" s="27">
        <v>59.2</v>
      </c>
      <c r="H97" s="27">
        <v>37</v>
      </c>
      <c r="I97" s="27">
        <v>67.900000000000006</v>
      </c>
      <c r="J97" s="27">
        <v>71.7</v>
      </c>
      <c r="K97" s="27">
        <v>52.1</v>
      </c>
      <c r="L97" s="27">
        <v>63</v>
      </c>
      <c r="M97" s="27">
        <v>80.8</v>
      </c>
      <c r="N97" s="27">
        <v>53.6</v>
      </c>
      <c r="O97" s="27">
        <v>29.4</v>
      </c>
      <c r="P97" s="27">
        <v>77</v>
      </c>
      <c r="Q97" s="27">
        <v>81.099999999999994</v>
      </c>
      <c r="R97" s="27">
        <v>82.3</v>
      </c>
      <c r="S97" s="27">
        <v>1.9</v>
      </c>
      <c r="T97" s="27">
        <v>0.8</v>
      </c>
      <c r="U97" s="27">
        <v>1.9</v>
      </c>
    </row>
    <row r="98" spans="2:21" ht="15" customHeight="1" x14ac:dyDescent="0.15">
      <c r="B98" s="24"/>
      <c r="C98" s="82" t="s">
        <v>556</v>
      </c>
      <c r="D98" s="14">
        <v>26</v>
      </c>
      <c r="E98" s="15">
        <v>14</v>
      </c>
      <c r="F98" s="16">
        <v>12</v>
      </c>
      <c r="G98" s="16">
        <v>11</v>
      </c>
      <c r="H98" s="16">
        <v>13</v>
      </c>
      <c r="I98" s="16">
        <v>17</v>
      </c>
      <c r="J98" s="16">
        <v>16</v>
      </c>
      <c r="K98" s="16">
        <v>12</v>
      </c>
      <c r="L98" s="16">
        <v>18</v>
      </c>
      <c r="M98" s="16">
        <v>17</v>
      </c>
      <c r="N98" s="16">
        <v>15</v>
      </c>
      <c r="O98" s="16">
        <v>5</v>
      </c>
      <c r="P98" s="16">
        <v>20</v>
      </c>
      <c r="Q98" s="16">
        <v>21</v>
      </c>
      <c r="R98" s="16">
        <v>20</v>
      </c>
      <c r="S98" s="16">
        <v>4</v>
      </c>
      <c r="T98" s="16">
        <v>0</v>
      </c>
      <c r="U98" s="16">
        <v>0</v>
      </c>
    </row>
    <row r="99" spans="2:21" ht="15" customHeight="1" x14ac:dyDescent="0.15">
      <c r="B99" s="24"/>
      <c r="C99" s="84"/>
      <c r="D99" s="25">
        <v>100</v>
      </c>
      <c r="E99" s="26">
        <v>53.8</v>
      </c>
      <c r="F99" s="27">
        <v>46.2</v>
      </c>
      <c r="G99" s="27">
        <v>42.3</v>
      </c>
      <c r="H99" s="27">
        <v>50</v>
      </c>
      <c r="I99" s="27">
        <v>65.400000000000006</v>
      </c>
      <c r="J99" s="27">
        <v>61.5</v>
      </c>
      <c r="K99" s="27">
        <v>46.2</v>
      </c>
      <c r="L99" s="27">
        <v>69.2</v>
      </c>
      <c r="M99" s="27">
        <v>65.400000000000006</v>
      </c>
      <c r="N99" s="27">
        <v>57.7</v>
      </c>
      <c r="O99" s="27">
        <v>19.2</v>
      </c>
      <c r="P99" s="27">
        <v>76.900000000000006</v>
      </c>
      <c r="Q99" s="27">
        <v>80.8</v>
      </c>
      <c r="R99" s="27">
        <v>76.900000000000006</v>
      </c>
      <c r="S99" s="27">
        <v>15.4</v>
      </c>
      <c r="T99" s="27">
        <v>0</v>
      </c>
      <c r="U99" s="27">
        <v>0</v>
      </c>
    </row>
    <row r="100" spans="2:21" ht="15" customHeight="1" x14ac:dyDescent="0.15">
      <c r="B100" s="24"/>
      <c r="C100" s="82" t="s">
        <v>96</v>
      </c>
      <c r="D100" s="14">
        <v>44</v>
      </c>
      <c r="E100" s="15">
        <v>17</v>
      </c>
      <c r="F100" s="16">
        <v>13</v>
      </c>
      <c r="G100" s="16">
        <v>12</v>
      </c>
      <c r="H100" s="16">
        <v>12</v>
      </c>
      <c r="I100" s="16">
        <v>20</v>
      </c>
      <c r="J100" s="16">
        <v>23</v>
      </c>
      <c r="K100" s="16">
        <v>14</v>
      </c>
      <c r="L100" s="16">
        <v>31</v>
      </c>
      <c r="M100" s="16">
        <v>26</v>
      </c>
      <c r="N100" s="16">
        <v>13</v>
      </c>
      <c r="O100" s="16">
        <v>4</v>
      </c>
      <c r="P100" s="16">
        <v>34</v>
      </c>
      <c r="Q100" s="16">
        <v>39</v>
      </c>
      <c r="R100" s="16">
        <v>32</v>
      </c>
      <c r="S100" s="16">
        <v>0</v>
      </c>
      <c r="T100" s="16">
        <v>0</v>
      </c>
      <c r="U100" s="16">
        <v>1</v>
      </c>
    </row>
    <row r="101" spans="2:21" ht="15" customHeight="1" x14ac:dyDescent="0.15">
      <c r="B101" s="28"/>
      <c r="C101" s="85"/>
      <c r="D101" s="17">
        <v>100</v>
      </c>
      <c r="E101" s="18">
        <v>38.6</v>
      </c>
      <c r="F101" s="19">
        <v>29.5</v>
      </c>
      <c r="G101" s="19">
        <v>27.3</v>
      </c>
      <c r="H101" s="19">
        <v>27.3</v>
      </c>
      <c r="I101" s="19">
        <v>45.5</v>
      </c>
      <c r="J101" s="19">
        <v>52.3</v>
      </c>
      <c r="K101" s="19">
        <v>31.8</v>
      </c>
      <c r="L101" s="19">
        <v>70.5</v>
      </c>
      <c r="M101" s="19">
        <v>59.1</v>
      </c>
      <c r="N101" s="19">
        <v>29.5</v>
      </c>
      <c r="O101" s="19">
        <v>9.1</v>
      </c>
      <c r="P101" s="19">
        <v>77.3</v>
      </c>
      <c r="Q101" s="19">
        <v>88.6</v>
      </c>
      <c r="R101" s="19">
        <v>72.7</v>
      </c>
      <c r="S101" s="19">
        <v>0</v>
      </c>
      <c r="T101" s="19">
        <v>0</v>
      </c>
      <c r="U101" s="19">
        <v>2.2999999999999998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U9">
    <cfRule type="top10" dxfId="1785" priority="3009" rank="1"/>
  </conditionalFormatting>
  <conditionalFormatting sqref="E11:U11">
    <cfRule type="top10" dxfId="1784" priority="3010" rank="1"/>
  </conditionalFormatting>
  <conditionalFormatting sqref="E13:U13">
    <cfRule type="top10" dxfId="1783" priority="3011" rank="1"/>
  </conditionalFormatting>
  <conditionalFormatting sqref="E15:U15">
    <cfRule type="top10" dxfId="1782" priority="3012" rank="1"/>
  </conditionalFormatting>
  <conditionalFormatting sqref="E17:U17">
    <cfRule type="top10" dxfId="1781" priority="3013" rank="1"/>
  </conditionalFormatting>
  <conditionalFormatting sqref="E19:U19">
    <cfRule type="top10" dxfId="1780" priority="3014" rank="1"/>
  </conditionalFormatting>
  <conditionalFormatting sqref="E21:U21">
    <cfRule type="top10" dxfId="1779" priority="3015" rank="1"/>
  </conditionalFormatting>
  <conditionalFormatting sqref="E23:U23">
    <cfRule type="top10" dxfId="1778" priority="3016" rank="1"/>
  </conditionalFormatting>
  <conditionalFormatting sqref="E25:U25">
    <cfRule type="top10" dxfId="1777" priority="3017" rank="1"/>
  </conditionalFormatting>
  <conditionalFormatting sqref="E27:U27">
    <cfRule type="top10" dxfId="1776" priority="3018" rank="1"/>
  </conditionalFormatting>
  <conditionalFormatting sqref="E29:U29">
    <cfRule type="top10" dxfId="1775" priority="3019" rank="1"/>
  </conditionalFormatting>
  <conditionalFormatting sqref="E31:U31">
    <cfRule type="top10" dxfId="1774" priority="3020" rank="1"/>
  </conditionalFormatting>
  <conditionalFormatting sqref="E33:U33">
    <cfRule type="top10" dxfId="1773" priority="3021" rank="1"/>
  </conditionalFormatting>
  <conditionalFormatting sqref="E35:U35">
    <cfRule type="top10" dxfId="1772" priority="3022" rank="1"/>
  </conditionalFormatting>
  <conditionalFormatting sqref="E37:U37">
    <cfRule type="top10" dxfId="1771" priority="3023" rank="1"/>
  </conditionalFormatting>
  <conditionalFormatting sqref="E39:U39">
    <cfRule type="top10" dxfId="1770" priority="3024" rank="1"/>
  </conditionalFormatting>
  <conditionalFormatting sqref="E41:U41">
    <cfRule type="top10" dxfId="1769" priority="3025" rank="1"/>
  </conditionalFormatting>
  <conditionalFormatting sqref="E43:U43">
    <cfRule type="top10" dxfId="1768" priority="3026" rank="1"/>
  </conditionalFormatting>
  <conditionalFormatting sqref="E45:U45">
    <cfRule type="top10" dxfId="1767" priority="3027" rank="1"/>
  </conditionalFormatting>
  <conditionalFormatting sqref="E47:U47">
    <cfRule type="top10" dxfId="1766" priority="3028" rank="1"/>
  </conditionalFormatting>
  <conditionalFormatting sqref="E49:U49">
    <cfRule type="top10" dxfId="1765" priority="3029" rank="1"/>
  </conditionalFormatting>
  <conditionalFormatting sqref="E51:U51">
    <cfRule type="top10" dxfId="1764" priority="3030" rank="1"/>
  </conditionalFormatting>
  <conditionalFormatting sqref="E53:U53">
    <cfRule type="top10" dxfId="1763" priority="3031" rank="1"/>
  </conditionalFormatting>
  <conditionalFormatting sqref="E55:U55">
    <cfRule type="top10" dxfId="1762" priority="3032" rank="1"/>
  </conditionalFormatting>
  <conditionalFormatting sqref="E57:U57">
    <cfRule type="top10" dxfId="1761" priority="3033" rank="1"/>
  </conditionalFormatting>
  <conditionalFormatting sqref="E59:U59">
    <cfRule type="top10" dxfId="1760" priority="3034" rank="1"/>
  </conditionalFormatting>
  <conditionalFormatting sqref="E61:U61">
    <cfRule type="top10" dxfId="1759" priority="3035" rank="1"/>
  </conditionalFormatting>
  <conditionalFormatting sqref="E63:U63">
    <cfRule type="top10" dxfId="1758" priority="3036" rank="1"/>
  </conditionalFormatting>
  <conditionalFormatting sqref="E65:U65">
    <cfRule type="top10" dxfId="1757" priority="3037" rank="1"/>
  </conditionalFormatting>
  <conditionalFormatting sqref="E67:U67">
    <cfRule type="top10" dxfId="1756" priority="3038" rank="1"/>
  </conditionalFormatting>
  <conditionalFormatting sqref="E69:U69">
    <cfRule type="top10" dxfId="1755" priority="3039" rank="1"/>
  </conditionalFormatting>
  <conditionalFormatting sqref="E71:U71">
    <cfRule type="top10" dxfId="1754" priority="3040" rank="1"/>
  </conditionalFormatting>
  <conditionalFormatting sqref="E73:U73">
    <cfRule type="top10" dxfId="1753" priority="3041" rank="1"/>
  </conditionalFormatting>
  <conditionalFormatting sqref="E75:U75">
    <cfRule type="top10" dxfId="1752" priority="3042" rank="1"/>
  </conditionalFormatting>
  <conditionalFormatting sqref="E77:U77">
    <cfRule type="top10" dxfId="1751" priority="3043" rank="1"/>
  </conditionalFormatting>
  <conditionalFormatting sqref="E79:U79">
    <cfRule type="top10" dxfId="1750" priority="3044" rank="1"/>
  </conditionalFormatting>
  <conditionalFormatting sqref="E81:U81">
    <cfRule type="top10" dxfId="1749" priority="3045" rank="1"/>
  </conditionalFormatting>
  <conditionalFormatting sqref="E83:U83">
    <cfRule type="top10" dxfId="1748" priority="3046" rank="1"/>
  </conditionalFormatting>
  <conditionalFormatting sqref="E85:U85">
    <cfRule type="top10" dxfId="1747" priority="3047" rank="1"/>
  </conditionalFormatting>
  <conditionalFormatting sqref="E87:U87">
    <cfRule type="top10" dxfId="1746" priority="3048" rank="1"/>
  </conditionalFormatting>
  <conditionalFormatting sqref="E89:U89">
    <cfRule type="top10" dxfId="1745" priority="3049" rank="1"/>
  </conditionalFormatting>
  <conditionalFormatting sqref="E91:U91">
    <cfRule type="top10" dxfId="1744" priority="3050" rank="1"/>
  </conditionalFormatting>
  <conditionalFormatting sqref="E93:U93">
    <cfRule type="top10" dxfId="1743" priority="3051" rank="1"/>
  </conditionalFormatting>
  <conditionalFormatting sqref="E95:U95">
    <cfRule type="top10" dxfId="1742" priority="3052" rank="1"/>
  </conditionalFormatting>
  <conditionalFormatting sqref="E97:U97">
    <cfRule type="top10" dxfId="1741" priority="3053" rank="1"/>
  </conditionalFormatting>
  <conditionalFormatting sqref="E99:U99">
    <cfRule type="top10" dxfId="1740" priority="3054" rank="1"/>
  </conditionalFormatting>
  <conditionalFormatting sqref="E101:U101">
    <cfRule type="top10" dxfId="1739" priority="3055" rank="1"/>
  </conditionalFormatting>
  <pageMargins left="0.70866141732283472" right="0.70866141732283472" top="0.74803149606299213" bottom="0.74803149606299213" header="0.31496062992125984" footer="0.31496062992125984"/>
  <pageSetup paperSize="9" scale="46" orientation="portrait" useFirstPageNumber="1" r:id="rId1"/>
  <headerFooter>
    <oddHeader xml:space="preserve">&amp;C
</oddHeader>
    <oddFooter>&amp;C&amp;P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890</v>
      </c>
    </row>
    <row r="4" spans="2:24" x14ac:dyDescent="0.15">
      <c r="B4" s="1" t="s">
        <v>698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296</v>
      </c>
      <c r="F7" s="69" t="s">
        <v>297</v>
      </c>
      <c r="G7" s="69" t="s">
        <v>40</v>
      </c>
      <c r="H7" s="68" t="s">
        <v>298</v>
      </c>
      <c r="I7" s="69" t="s">
        <v>299</v>
      </c>
      <c r="J7" s="69" t="s">
        <v>699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11395</v>
      </c>
      <c r="E8" s="15">
        <v>815</v>
      </c>
      <c r="F8" s="16">
        <v>133</v>
      </c>
      <c r="G8" s="16">
        <v>183</v>
      </c>
      <c r="H8" s="16">
        <v>51</v>
      </c>
      <c r="I8" s="16">
        <v>7933</v>
      </c>
      <c r="J8" s="16">
        <v>710</v>
      </c>
      <c r="K8" s="16">
        <v>1609</v>
      </c>
    </row>
    <row r="9" spans="2:24" ht="15" customHeight="1" x14ac:dyDescent="0.15">
      <c r="B9" s="93"/>
      <c r="C9" s="91"/>
      <c r="D9" s="17">
        <v>100</v>
      </c>
      <c r="E9" s="18">
        <v>7.2</v>
      </c>
      <c r="F9" s="19">
        <v>1.2</v>
      </c>
      <c r="G9" s="19">
        <v>1.6</v>
      </c>
      <c r="H9" s="19">
        <v>0.4</v>
      </c>
      <c r="I9" s="19">
        <v>69.599999999999994</v>
      </c>
      <c r="J9" s="19">
        <v>6.2</v>
      </c>
      <c r="K9" s="19">
        <v>14.1</v>
      </c>
    </row>
    <row r="10" spans="2:24" ht="15" customHeight="1" x14ac:dyDescent="0.15">
      <c r="B10" s="20" t="s">
        <v>57</v>
      </c>
      <c r="C10" s="88" t="s">
        <v>58</v>
      </c>
      <c r="D10" s="21">
        <v>3578</v>
      </c>
      <c r="E10" s="22">
        <v>241</v>
      </c>
      <c r="F10" s="23">
        <v>47</v>
      </c>
      <c r="G10" s="23">
        <v>45</v>
      </c>
      <c r="H10" s="23">
        <v>25</v>
      </c>
      <c r="I10" s="23">
        <v>2426</v>
      </c>
      <c r="J10" s="23">
        <v>241</v>
      </c>
      <c r="K10" s="23">
        <v>564</v>
      </c>
    </row>
    <row r="11" spans="2:24" ht="15" customHeight="1" x14ac:dyDescent="0.15">
      <c r="B11" s="24"/>
      <c r="C11" s="89"/>
      <c r="D11" s="25">
        <v>100</v>
      </c>
      <c r="E11" s="26">
        <v>6.7</v>
      </c>
      <c r="F11" s="27">
        <v>1.3</v>
      </c>
      <c r="G11" s="27">
        <v>1.3</v>
      </c>
      <c r="H11" s="27">
        <v>0.7</v>
      </c>
      <c r="I11" s="27">
        <v>67.8</v>
      </c>
      <c r="J11" s="27">
        <v>6.7</v>
      </c>
      <c r="K11" s="27">
        <v>15.8</v>
      </c>
    </row>
    <row r="12" spans="2:24" ht="15" customHeight="1" x14ac:dyDescent="0.15">
      <c r="B12" s="24"/>
      <c r="C12" s="86" t="s">
        <v>59</v>
      </c>
      <c r="D12" s="14">
        <v>7723</v>
      </c>
      <c r="E12" s="15">
        <v>571</v>
      </c>
      <c r="F12" s="16">
        <v>86</v>
      </c>
      <c r="G12" s="16">
        <v>137</v>
      </c>
      <c r="H12" s="16">
        <v>24</v>
      </c>
      <c r="I12" s="16">
        <v>5438</v>
      </c>
      <c r="J12" s="16">
        <v>460</v>
      </c>
      <c r="K12" s="16">
        <v>1035</v>
      </c>
    </row>
    <row r="13" spans="2:24" ht="15" customHeight="1" x14ac:dyDescent="0.15">
      <c r="B13" s="28"/>
      <c r="C13" s="91"/>
      <c r="D13" s="17">
        <v>100</v>
      </c>
      <c r="E13" s="18">
        <v>7.4</v>
      </c>
      <c r="F13" s="19">
        <v>1.1000000000000001</v>
      </c>
      <c r="G13" s="19">
        <v>1.8</v>
      </c>
      <c r="H13" s="19">
        <v>0.3</v>
      </c>
      <c r="I13" s="19">
        <v>70.400000000000006</v>
      </c>
      <c r="J13" s="19">
        <v>6</v>
      </c>
      <c r="K13" s="19">
        <v>13.4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27</v>
      </c>
      <c r="F14" s="23">
        <v>3</v>
      </c>
      <c r="G14" s="23">
        <v>13</v>
      </c>
      <c r="H14" s="23">
        <v>3</v>
      </c>
      <c r="I14" s="23">
        <v>167</v>
      </c>
      <c r="J14" s="23">
        <v>26</v>
      </c>
      <c r="K14" s="23">
        <v>25</v>
      </c>
    </row>
    <row r="15" spans="2:24" ht="15" customHeight="1" x14ac:dyDescent="0.15">
      <c r="B15" s="24"/>
      <c r="C15" s="84"/>
      <c r="D15" s="25">
        <v>100</v>
      </c>
      <c r="E15" s="26">
        <v>10.199999999999999</v>
      </c>
      <c r="F15" s="27">
        <v>1.1000000000000001</v>
      </c>
      <c r="G15" s="27">
        <v>4.9000000000000004</v>
      </c>
      <c r="H15" s="27">
        <v>1.1000000000000001</v>
      </c>
      <c r="I15" s="27">
        <v>63.3</v>
      </c>
      <c r="J15" s="27">
        <v>9.8000000000000007</v>
      </c>
      <c r="K15" s="27">
        <v>9.5</v>
      </c>
    </row>
    <row r="16" spans="2:24" ht="15" customHeight="1" x14ac:dyDescent="0.15">
      <c r="B16" s="24"/>
      <c r="C16" s="83" t="s">
        <v>410</v>
      </c>
      <c r="D16" s="29">
        <v>403</v>
      </c>
      <c r="E16" s="30">
        <v>43</v>
      </c>
      <c r="F16" s="31">
        <v>10</v>
      </c>
      <c r="G16" s="31">
        <v>10</v>
      </c>
      <c r="H16" s="31">
        <v>2</v>
      </c>
      <c r="I16" s="31">
        <v>257</v>
      </c>
      <c r="J16" s="31">
        <v>27</v>
      </c>
      <c r="K16" s="31">
        <v>58</v>
      </c>
    </row>
    <row r="17" spans="2:11" ht="15" customHeight="1" x14ac:dyDescent="0.15">
      <c r="B17" s="24"/>
      <c r="C17" s="84"/>
      <c r="D17" s="25">
        <v>100</v>
      </c>
      <c r="E17" s="26">
        <v>10.7</v>
      </c>
      <c r="F17" s="27">
        <v>2.5</v>
      </c>
      <c r="G17" s="27">
        <v>2.5</v>
      </c>
      <c r="H17" s="27">
        <v>0.5</v>
      </c>
      <c r="I17" s="27">
        <v>63.8</v>
      </c>
      <c r="J17" s="27">
        <v>6.7</v>
      </c>
      <c r="K17" s="27">
        <v>14.4</v>
      </c>
    </row>
    <row r="18" spans="2:11" ht="15" customHeight="1" x14ac:dyDescent="0.15">
      <c r="B18" s="24"/>
      <c r="C18" s="82" t="s">
        <v>411</v>
      </c>
      <c r="D18" s="14">
        <v>596</v>
      </c>
      <c r="E18" s="15">
        <v>43</v>
      </c>
      <c r="F18" s="16">
        <v>3</v>
      </c>
      <c r="G18" s="16">
        <v>7</v>
      </c>
      <c r="H18" s="16">
        <v>3</v>
      </c>
      <c r="I18" s="16">
        <v>406</v>
      </c>
      <c r="J18" s="16">
        <v>29</v>
      </c>
      <c r="K18" s="16">
        <v>107</v>
      </c>
    </row>
    <row r="19" spans="2:11" ht="15" customHeight="1" x14ac:dyDescent="0.15">
      <c r="B19" s="24"/>
      <c r="C19" s="84"/>
      <c r="D19" s="25">
        <v>100</v>
      </c>
      <c r="E19" s="26">
        <v>7.2</v>
      </c>
      <c r="F19" s="27">
        <v>0.5</v>
      </c>
      <c r="G19" s="27">
        <v>1.2</v>
      </c>
      <c r="H19" s="27">
        <v>0.5</v>
      </c>
      <c r="I19" s="27">
        <v>68.099999999999994</v>
      </c>
      <c r="J19" s="27">
        <v>4.9000000000000004</v>
      </c>
      <c r="K19" s="27">
        <v>18</v>
      </c>
    </row>
    <row r="20" spans="2:11" ht="15" customHeight="1" x14ac:dyDescent="0.15">
      <c r="B20" s="24"/>
      <c r="C20" s="82" t="s">
        <v>412</v>
      </c>
      <c r="D20" s="14">
        <v>1110</v>
      </c>
      <c r="E20" s="15">
        <v>80</v>
      </c>
      <c r="F20" s="16">
        <v>10</v>
      </c>
      <c r="G20" s="16">
        <v>13</v>
      </c>
      <c r="H20" s="16">
        <v>9</v>
      </c>
      <c r="I20" s="16">
        <v>730</v>
      </c>
      <c r="J20" s="16">
        <v>61</v>
      </c>
      <c r="K20" s="16">
        <v>212</v>
      </c>
    </row>
    <row r="21" spans="2:11" ht="15" customHeight="1" x14ac:dyDescent="0.15">
      <c r="B21" s="24"/>
      <c r="C21" s="84"/>
      <c r="D21" s="25">
        <v>100</v>
      </c>
      <c r="E21" s="26">
        <v>7.2</v>
      </c>
      <c r="F21" s="27">
        <v>0.9</v>
      </c>
      <c r="G21" s="27">
        <v>1.2</v>
      </c>
      <c r="H21" s="27">
        <v>0.8</v>
      </c>
      <c r="I21" s="27">
        <v>65.8</v>
      </c>
      <c r="J21" s="27">
        <v>5.5</v>
      </c>
      <c r="K21" s="27">
        <v>19.100000000000001</v>
      </c>
    </row>
    <row r="22" spans="2:11" ht="15" customHeight="1" x14ac:dyDescent="0.15">
      <c r="B22" s="24"/>
      <c r="C22" s="82" t="s">
        <v>413</v>
      </c>
      <c r="D22" s="14">
        <v>2145</v>
      </c>
      <c r="E22" s="15">
        <v>95</v>
      </c>
      <c r="F22" s="16">
        <v>21</v>
      </c>
      <c r="G22" s="16">
        <v>28</v>
      </c>
      <c r="H22" s="16">
        <v>10</v>
      </c>
      <c r="I22" s="16">
        <v>1573</v>
      </c>
      <c r="J22" s="16">
        <v>127</v>
      </c>
      <c r="K22" s="16">
        <v>297</v>
      </c>
    </row>
    <row r="23" spans="2:11" ht="15" customHeight="1" x14ac:dyDescent="0.15">
      <c r="B23" s="24"/>
      <c r="C23" s="84"/>
      <c r="D23" s="25">
        <v>100</v>
      </c>
      <c r="E23" s="26">
        <v>4.4000000000000004</v>
      </c>
      <c r="F23" s="27">
        <v>1</v>
      </c>
      <c r="G23" s="27">
        <v>1.3</v>
      </c>
      <c r="H23" s="27">
        <v>0.5</v>
      </c>
      <c r="I23" s="27">
        <v>73.3</v>
      </c>
      <c r="J23" s="27">
        <v>5.9</v>
      </c>
      <c r="K23" s="27">
        <v>13.8</v>
      </c>
    </row>
    <row r="24" spans="2:11" ht="15" customHeight="1" x14ac:dyDescent="0.15">
      <c r="B24" s="24"/>
      <c r="C24" s="82" t="s">
        <v>414</v>
      </c>
      <c r="D24" s="14">
        <v>3215</v>
      </c>
      <c r="E24" s="15">
        <v>223</v>
      </c>
      <c r="F24" s="16">
        <v>35</v>
      </c>
      <c r="G24" s="16">
        <v>63</v>
      </c>
      <c r="H24" s="16">
        <v>14</v>
      </c>
      <c r="I24" s="16">
        <v>2279</v>
      </c>
      <c r="J24" s="16">
        <v>191</v>
      </c>
      <c r="K24" s="16">
        <v>415</v>
      </c>
    </row>
    <row r="25" spans="2:11" ht="15" customHeight="1" x14ac:dyDescent="0.15">
      <c r="B25" s="24"/>
      <c r="C25" s="84"/>
      <c r="D25" s="25">
        <v>100</v>
      </c>
      <c r="E25" s="26">
        <v>6.9</v>
      </c>
      <c r="F25" s="27">
        <v>1.1000000000000001</v>
      </c>
      <c r="G25" s="27">
        <v>2</v>
      </c>
      <c r="H25" s="27">
        <v>0.4</v>
      </c>
      <c r="I25" s="27">
        <v>70.900000000000006</v>
      </c>
      <c r="J25" s="27">
        <v>5.9</v>
      </c>
      <c r="K25" s="27">
        <v>12.9</v>
      </c>
    </row>
    <row r="26" spans="2:11" ht="15" customHeight="1" x14ac:dyDescent="0.15">
      <c r="B26" s="24"/>
      <c r="C26" s="82" t="s">
        <v>415</v>
      </c>
      <c r="D26" s="14">
        <v>3443</v>
      </c>
      <c r="E26" s="15">
        <v>294</v>
      </c>
      <c r="F26" s="16">
        <v>48</v>
      </c>
      <c r="G26" s="16">
        <v>46</v>
      </c>
      <c r="H26" s="16">
        <v>7</v>
      </c>
      <c r="I26" s="16">
        <v>2360</v>
      </c>
      <c r="J26" s="16">
        <v>228</v>
      </c>
      <c r="K26" s="16">
        <v>477</v>
      </c>
    </row>
    <row r="27" spans="2:11" ht="15" customHeight="1" x14ac:dyDescent="0.15">
      <c r="B27" s="28"/>
      <c r="C27" s="85"/>
      <c r="D27" s="17">
        <v>100</v>
      </c>
      <c r="E27" s="18">
        <v>8.5</v>
      </c>
      <c r="F27" s="19">
        <v>1.4</v>
      </c>
      <c r="G27" s="19">
        <v>1.3</v>
      </c>
      <c r="H27" s="19">
        <v>0.2</v>
      </c>
      <c r="I27" s="19">
        <v>68.5</v>
      </c>
      <c r="J27" s="19">
        <v>6.6</v>
      </c>
      <c r="K27" s="19">
        <v>13.9</v>
      </c>
    </row>
    <row r="28" spans="2:11" ht="15" customHeight="1" x14ac:dyDescent="0.15">
      <c r="B28" s="20" t="s">
        <v>61</v>
      </c>
      <c r="C28" s="82" t="s">
        <v>62</v>
      </c>
      <c r="D28" s="14">
        <v>3509</v>
      </c>
      <c r="E28" s="15">
        <v>165</v>
      </c>
      <c r="F28" s="16">
        <v>24</v>
      </c>
      <c r="G28" s="16">
        <v>48</v>
      </c>
      <c r="H28" s="16">
        <v>11</v>
      </c>
      <c r="I28" s="16">
        <v>2602</v>
      </c>
      <c r="J28" s="16">
        <v>232</v>
      </c>
      <c r="K28" s="16">
        <v>432</v>
      </c>
    </row>
    <row r="29" spans="2:11" ht="15" customHeight="1" x14ac:dyDescent="0.15">
      <c r="B29" s="24"/>
      <c r="C29" s="84"/>
      <c r="D29" s="25">
        <v>100</v>
      </c>
      <c r="E29" s="26">
        <v>4.7</v>
      </c>
      <c r="F29" s="27">
        <v>0.7</v>
      </c>
      <c r="G29" s="27">
        <v>1.4</v>
      </c>
      <c r="H29" s="27">
        <v>0.3</v>
      </c>
      <c r="I29" s="27">
        <v>74.2</v>
      </c>
      <c r="J29" s="27">
        <v>6.6</v>
      </c>
      <c r="K29" s="27">
        <v>12.3</v>
      </c>
    </row>
    <row r="30" spans="2:11" ht="15" customHeight="1" x14ac:dyDescent="0.15">
      <c r="B30" s="24"/>
      <c r="C30" s="82" t="s">
        <v>63</v>
      </c>
      <c r="D30" s="14">
        <v>2988</v>
      </c>
      <c r="E30" s="15">
        <v>169</v>
      </c>
      <c r="F30" s="16">
        <v>33</v>
      </c>
      <c r="G30" s="16">
        <v>25</v>
      </c>
      <c r="H30" s="16">
        <v>15</v>
      </c>
      <c r="I30" s="16">
        <v>2010</v>
      </c>
      <c r="J30" s="16">
        <v>173</v>
      </c>
      <c r="K30" s="16">
        <v>570</v>
      </c>
    </row>
    <row r="31" spans="2:11" ht="15" customHeight="1" x14ac:dyDescent="0.15">
      <c r="B31" s="24"/>
      <c r="C31" s="84"/>
      <c r="D31" s="25">
        <v>100</v>
      </c>
      <c r="E31" s="26">
        <v>5.7</v>
      </c>
      <c r="F31" s="27">
        <v>1.1000000000000001</v>
      </c>
      <c r="G31" s="27">
        <v>0.8</v>
      </c>
      <c r="H31" s="27">
        <v>0.5</v>
      </c>
      <c r="I31" s="27">
        <v>67.3</v>
      </c>
      <c r="J31" s="27">
        <v>5.8</v>
      </c>
      <c r="K31" s="27">
        <v>19.100000000000001</v>
      </c>
    </row>
    <row r="32" spans="2:11" ht="15" customHeight="1" x14ac:dyDescent="0.15">
      <c r="B32" s="24"/>
      <c r="C32" s="83" t="s">
        <v>64</v>
      </c>
      <c r="D32" s="29">
        <v>245</v>
      </c>
      <c r="E32" s="30">
        <v>27</v>
      </c>
      <c r="F32" s="31">
        <v>5</v>
      </c>
      <c r="G32" s="31">
        <v>8</v>
      </c>
      <c r="H32" s="31">
        <v>0</v>
      </c>
      <c r="I32" s="31">
        <v>154</v>
      </c>
      <c r="J32" s="31">
        <v>14</v>
      </c>
      <c r="K32" s="31">
        <v>37</v>
      </c>
    </row>
    <row r="33" spans="2:11" ht="15" customHeight="1" x14ac:dyDescent="0.15">
      <c r="B33" s="24"/>
      <c r="C33" s="84"/>
      <c r="D33" s="25">
        <v>100</v>
      </c>
      <c r="E33" s="26">
        <v>11</v>
      </c>
      <c r="F33" s="27">
        <v>2</v>
      </c>
      <c r="G33" s="27">
        <v>3.3</v>
      </c>
      <c r="H33" s="27">
        <v>0</v>
      </c>
      <c r="I33" s="27">
        <v>62.9</v>
      </c>
      <c r="J33" s="27">
        <v>5.7</v>
      </c>
      <c r="K33" s="27">
        <v>15.1</v>
      </c>
    </row>
    <row r="34" spans="2:11" ht="15" customHeight="1" x14ac:dyDescent="0.15">
      <c r="B34" s="24"/>
      <c r="C34" s="82" t="s">
        <v>65</v>
      </c>
      <c r="D34" s="14">
        <v>2615</v>
      </c>
      <c r="E34" s="15">
        <v>261</v>
      </c>
      <c r="F34" s="16">
        <v>42</v>
      </c>
      <c r="G34" s="16">
        <v>51</v>
      </c>
      <c r="H34" s="16">
        <v>17</v>
      </c>
      <c r="I34" s="16">
        <v>1839</v>
      </c>
      <c r="J34" s="16">
        <v>145</v>
      </c>
      <c r="K34" s="16">
        <v>273</v>
      </c>
    </row>
    <row r="35" spans="2:11" ht="15" customHeight="1" x14ac:dyDescent="0.15">
      <c r="B35" s="24"/>
      <c r="C35" s="84"/>
      <c r="D35" s="25">
        <v>100</v>
      </c>
      <c r="E35" s="26">
        <v>10</v>
      </c>
      <c r="F35" s="27">
        <v>1.6</v>
      </c>
      <c r="G35" s="27">
        <v>2</v>
      </c>
      <c r="H35" s="27">
        <v>0.7</v>
      </c>
      <c r="I35" s="27">
        <v>70.3</v>
      </c>
      <c r="J35" s="27">
        <v>5.5</v>
      </c>
      <c r="K35" s="27">
        <v>10.4</v>
      </c>
    </row>
    <row r="36" spans="2:11" ht="15" customHeight="1" x14ac:dyDescent="0.15">
      <c r="B36" s="32"/>
      <c r="C36" s="82" t="s">
        <v>408</v>
      </c>
      <c r="D36" s="14">
        <v>1801</v>
      </c>
      <c r="E36" s="15">
        <v>167</v>
      </c>
      <c r="F36" s="16">
        <v>20</v>
      </c>
      <c r="G36" s="16">
        <v>41</v>
      </c>
      <c r="H36" s="16">
        <v>7</v>
      </c>
      <c r="I36" s="16">
        <v>1225</v>
      </c>
      <c r="J36" s="16">
        <v>130</v>
      </c>
      <c r="K36" s="16">
        <v>219</v>
      </c>
    </row>
    <row r="37" spans="2:11" ht="15" customHeight="1" x14ac:dyDescent="0.15">
      <c r="B37" s="33"/>
      <c r="C37" s="82"/>
      <c r="D37" s="34">
        <v>100</v>
      </c>
      <c r="E37" s="35">
        <v>9.3000000000000007</v>
      </c>
      <c r="F37" s="36">
        <v>1.1000000000000001</v>
      </c>
      <c r="G37" s="36">
        <v>2.2999999999999998</v>
      </c>
      <c r="H37" s="36">
        <v>0.4</v>
      </c>
      <c r="I37" s="36">
        <v>68</v>
      </c>
      <c r="J37" s="36">
        <v>7.2</v>
      </c>
      <c r="K37" s="36">
        <v>12.2</v>
      </c>
    </row>
    <row r="38" spans="2:11" ht="15" customHeight="1" x14ac:dyDescent="0.15">
      <c r="B38" s="20" t="s">
        <v>66</v>
      </c>
      <c r="C38" s="88" t="s">
        <v>67</v>
      </c>
      <c r="D38" s="21">
        <v>345</v>
      </c>
      <c r="E38" s="22">
        <v>8</v>
      </c>
      <c r="F38" s="23">
        <v>3</v>
      </c>
      <c r="G38" s="23">
        <v>1</v>
      </c>
      <c r="H38" s="23">
        <v>1</v>
      </c>
      <c r="I38" s="23">
        <v>231</v>
      </c>
      <c r="J38" s="23">
        <v>22</v>
      </c>
      <c r="K38" s="23">
        <v>79</v>
      </c>
    </row>
    <row r="39" spans="2:11" ht="15" customHeight="1" x14ac:dyDescent="0.15">
      <c r="B39" s="24"/>
      <c r="C39" s="89"/>
      <c r="D39" s="25">
        <v>100</v>
      </c>
      <c r="E39" s="26">
        <v>2.2999999999999998</v>
      </c>
      <c r="F39" s="27">
        <v>0.9</v>
      </c>
      <c r="G39" s="27">
        <v>0.3</v>
      </c>
      <c r="H39" s="27">
        <v>0.3</v>
      </c>
      <c r="I39" s="27">
        <v>67</v>
      </c>
      <c r="J39" s="27">
        <v>6.4</v>
      </c>
      <c r="K39" s="27">
        <v>22.9</v>
      </c>
    </row>
    <row r="40" spans="2:11" ht="15" customHeight="1" x14ac:dyDescent="0.15">
      <c r="B40" s="24"/>
      <c r="C40" s="90" t="s">
        <v>68</v>
      </c>
      <c r="D40" s="14">
        <v>652</v>
      </c>
      <c r="E40" s="15">
        <v>32</v>
      </c>
      <c r="F40" s="16">
        <v>7</v>
      </c>
      <c r="G40" s="16">
        <v>8</v>
      </c>
      <c r="H40" s="16">
        <v>4</v>
      </c>
      <c r="I40" s="16">
        <v>386</v>
      </c>
      <c r="J40" s="16">
        <v>58</v>
      </c>
      <c r="K40" s="16">
        <v>159</v>
      </c>
    </row>
    <row r="41" spans="2:11" ht="15" customHeight="1" x14ac:dyDescent="0.15">
      <c r="B41" s="24"/>
      <c r="C41" s="89"/>
      <c r="D41" s="25">
        <v>100</v>
      </c>
      <c r="E41" s="26">
        <v>4.9000000000000004</v>
      </c>
      <c r="F41" s="27">
        <v>1.1000000000000001</v>
      </c>
      <c r="G41" s="27">
        <v>1.2</v>
      </c>
      <c r="H41" s="27">
        <v>0.6</v>
      </c>
      <c r="I41" s="27">
        <v>59.2</v>
      </c>
      <c r="J41" s="27">
        <v>8.9</v>
      </c>
      <c r="K41" s="27">
        <v>24.4</v>
      </c>
    </row>
    <row r="42" spans="2:11" ht="15" customHeight="1" x14ac:dyDescent="0.15">
      <c r="B42" s="24"/>
      <c r="C42" s="86" t="s">
        <v>69</v>
      </c>
      <c r="D42" s="14">
        <v>10145</v>
      </c>
      <c r="E42" s="15">
        <v>761</v>
      </c>
      <c r="F42" s="16">
        <v>119</v>
      </c>
      <c r="G42" s="16">
        <v>166</v>
      </c>
      <c r="H42" s="16">
        <v>43</v>
      </c>
      <c r="I42" s="16">
        <v>7195</v>
      </c>
      <c r="J42" s="16">
        <v>612</v>
      </c>
      <c r="K42" s="16">
        <v>1286</v>
      </c>
    </row>
    <row r="43" spans="2:11" ht="15" customHeight="1" x14ac:dyDescent="0.15">
      <c r="B43" s="28"/>
      <c r="C43" s="91"/>
      <c r="D43" s="17">
        <v>100</v>
      </c>
      <c r="E43" s="18">
        <v>7.5</v>
      </c>
      <c r="F43" s="19">
        <v>1.2</v>
      </c>
      <c r="G43" s="19">
        <v>1.6</v>
      </c>
      <c r="H43" s="19">
        <v>0.4</v>
      </c>
      <c r="I43" s="19">
        <v>70.900000000000006</v>
      </c>
      <c r="J43" s="19">
        <v>6</v>
      </c>
      <c r="K43" s="19">
        <v>12.7</v>
      </c>
    </row>
    <row r="44" spans="2:11" ht="15" customHeight="1" x14ac:dyDescent="0.15">
      <c r="B44" s="20" t="s">
        <v>70</v>
      </c>
      <c r="C44" s="88" t="s">
        <v>467</v>
      </c>
      <c r="D44" s="21">
        <v>394</v>
      </c>
      <c r="E44" s="22">
        <v>20</v>
      </c>
      <c r="F44" s="23">
        <v>3</v>
      </c>
      <c r="G44" s="23">
        <v>8</v>
      </c>
      <c r="H44" s="23">
        <v>1</v>
      </c>
      <c r="I44" s="23">
        <v>295</v>
      </c>
      <c r="J44" s="23">
        <v>31</v>
      </c>
      <c r="K44" s="23">
        <v>36</v>
      </c>
    </row>
    <row r="45" spans="2:11" ht="15" customHeight="1" x14ac:dyDescent="0.15">
      <c r="B45" s="24"/>
      <c r="C45" s="89"/>
      <c r="D45" s="25">
        <v>100</v>
      </c>
      <c r="E45" s="26">
        <v>5.0999999999999996</v>
      </c>
      <c r="F45" s="27">
        <v>0.8</v>
      </c>
      <c r="G45" s="27">
        <v>2</v>
      </c>
      <c r="H45" s="27">
        <v>0.3</v>
      </c>
      <c r="I45" s="27">
        <v>74.900000000000006</v>
      </c>
      <c r="J45" s="27">
        <v>7.9</v>
      </c>
      <c r="K45" s="27">
        <v>9.1</v>
      </c>
    </row>
    <row r="46" spans="2:11" ht="15" customHeight="1" x14ac:dyDescent="0.15">
      <c r="B46" s="24"/>
      <c r="C46" s="86" t="s">
        <v>480</v>
      </c>
      <c r="D46" s="14">
        <v>6028</v>
      </c>
      <c r="E46" s="15">
        <v>367</v>
      </c>
      <c r="F46" s="16">
        <v>64</v>
      </c>
      <c r="G46" s="16">
        <v>86</v>
      </c>
      <c r="H46" s="16">
        <v>25</v>
      </c>
      <c r="I46" s="16">
        <v>4402</v>
      </c>
      <c r="J46" s="16">
        <v>352</v>
      </c>
      <c r="K46" s="16">
        <v>747</v>
      </c>
    </row>
    <row r="47" spans="2:11" ht="15" customHeight="1" x14ac:dyDescent="0.15">
      <c r="B47" s="24"/>
      <c r="C47" s="89"/>
      <c r="D47" s="25">
        <v>100</v>
      </c>
      <c r="E47" s="26">
        <v>6.1</v>
      </c>
      <c r="F47" s="27">
        <v>1.1000000000000001</v>
      </c>
      <c r="G47" s="27">
        <v>1.4</v>
      </c>
      <c r="H47" s="27">
        <v>0.4</v>
      </c>
      <c r="I47" s="27">
        <v>73</v>
      </c>
      <c r="J47" s="27">
        <v>5.8</v>
      </c>
      <c r="K47" s="27">
        <v>12.4</v>
      </c>
    </row>
    <row r="48" spans="2:11" ht="15" customHeight="1" x14ac:dyDescent="0.15">
      <c r="B48" s="24"/>
      <c r="C48" s="86" t="s">
        <v>484</v>
      </c>
      <c r="D48" s="14">
        <v>3545</v>
      </c>
      <c r="E48" s="15">
        <v>294</v>
      </c>
      <c r="F48" s="16">
        <v>47</v>
      </c>
      <c r="G48" s="16">
        <v>57</v>
      </c>
      <c r="H48" s="16">
        <v>18</v>
      </c>
      <c r="I48" s="16">
        <v>2381</v>
      </c>
      <c r="J48" s="16">
        <v>227</v>
      </c>
      <c r="K48" s="16">
        <v>534</v>
      </c>
    </row>
    <row r="49" spans="2:11" ht="15" customHeight="1" x14ac:dyDescent="0.15">
      <c r="B49" s="24"/>
      <c r="C49" s="89"/>
      <c r="D49" s="25">
        <v>100</v>
      </c>
      <c r="E49" s="26">
        <v>8.3000000000000007</v>
      </c>
      <c r="F49" s="27">
        <v>1.3</v>
      </c>
      <c r="G49" s="27">
        <v>1.6</v>
      </c>
      <c r="H49" s="27">
        <v>0.5</v>
      </c>
      <c r="I49" s="27">
        <v>67.2</v>
      </c>
      <c r="J49" s="27">
        <v>6.4</v>
      </c>
      <c r="K49" s="27">
        <v>15.1</v>
      </c>
    </row>
    <row r="50" spans="2:11" ht="15" customHeight="1" x14ac:dyDescent="0.15">
      <c r="B50" s="24"/>
      <c r="C50" s="86" t="s">
        <v>461</v>
      </c>
      <c r="D50" s="14">
        <v>1194</v>
      </c>
      <c r="E50" s="15">
        <v>115</v>
      </c>
      <c r="F50" s="16">
        <v>15</v>
      </c>
      <c r="G50" s="16">
        <v>25</v>
      </c>
      <c r="H50" s="16">
        <v>6</v>
      </c>
      <c r="I50" s="16">
        <v>746</v>
      </c>
      <c r="J50" s="16">
        <v>85</v>
      </c>
      <c r="K50" s="16">
        <v>211</v>
      </c>
    </row>
    <row r="51" spans="2:11" ht="15" customHeight="1" x14ac:dyDescent="0.15">
      <c r="B51" s="28"/>
      <c r="C51" s="91"/>
      <c r="D51" s="17">
        <v>100</v>
      </c>
      <c r="E51" s="18">
        <v>9.6</v>
      </c>
      <c r="F51" s="19">
        <v>1.3</v>
      </c>
      <c r="G51" s="19">
        <v>2.1</v>
      </c>
      <c r="H51" s="19">
        <v>0.5</v>
      </c>
      <c r="I51" s="19">
        <v>62.5</v>
      </c>
      <c r="J51" s="19">
        <v>7.1</v>
      </c>
      <c r="K51" s="19">
        <v>17.7</v>
      </c>
    </row>
    <row r="52" spans="2:11" ht="15" customHeight="1" x14ac:dyDescent="0.15">
      <c r="B52" s="20" t="s">
        <v>75</v>
      </c>
      <c r="C52" s="87" t="s">
        <v>76</v>
      </c>
      <c r="D52" s="21">
        <v>1956</v>
      </c>
      <c r="E52" s="22">
        <v>131</v>
      </c>
      <c r="F52" s="23">
        <v>17</v>
      </c>
      <c r="G52" s="23">
        <v>28</v>
      </c>
      <c r="H52" s="23">
        <v>10</v>
      </c>
      <c r="I52" s="23">
        <v>1365</v>
      </c>
      <c r="J52" s="23">
        <v>115</v>
      </c>
      <c r="K52" s="23">
        <v>294</v>
      </c>
    </row>
    <row r="53" spans="2:11" ht="15" customHeight="1" x14ac:dyDescent="0.15">
      <c r="B53" s="24"/>
      <c r="C53" s="84"/>
      <c r="D53" s="25">
        <v>100</v>
      </c>
      <c r="E53" s="26">
        <v>6.7</v>
      </c>
      <c r="F53" s="27">
        <v>0.9</v>
      </c>
      <c r="G53" s="27">
        <v>1.4</v>
      </c>
      <c r="H53" s="27">
        <v>0.5</v>
      </c>
      <c r="I53" s="27">
        <v>69.8</v>
      </c>
      <c r="J53" s="27">
        <v>5.9</v>
      </c>
      <c r="K53" s="27">
        <v>15</v>
      </c>
    </row>
    <row r="54" spans="2:11" ht="15" customHeight="1" x14ac:dyDescent="0.15">
      <c r="B54" s="24"/>
      <c r="C54" s="83" t="s">
        <v>77</v>
      </c>
      <c r="D54" s="29">
        <v>1530</v>
      </c>
      <c r="E54" s="30">
        <v>116</v>
      </c>
      <c r="F54" s="31">
        <v>14</v>
      </c>
      <c r="G54" s="31">
        <v>26</v>
      </c>
      <c r="H54" s="31">
        <v>5</v>
      </c>
      <c r="I54" s="31">
        <v>1141</v>
      </c>
      <c r="J54" s="31">
        <v>81</v>
      </c>
      <c r="K54" s="31">
        <v>152</v>
      </c>
    </row>
    <row r="55" spans="2:11" ht="15" customHeight="1" x14ac:dyDescent="0.15">
      <c r="B55" s="24"/>
      <c r="C55" s="84"/>
      <c r="D55" s="25">
        <v>100</v>
      </c>
      <c r="E55" s="26">
        <v>7.6</v>
      </c>
      <c r="F55" s="27">
        <v>0.9</v>
      </c>
      <c r="G55" s="27">
        <v>1.7</v>
      </c>
      <c r="H55" s="27">
        <v>0.3</v>
      </c>
      <c r="I55" s="27">
        <v>74.599999999999994</v>
      </c>
      <c r="J55" s="27">
        <v>5.3</v>
      </c>
      <c r="K55" s="27">
        <v>9.9</v>
      </c>
    </row>
    <row r="56" spans="2:11" ht="15" customHeight="1" x14ac:dyDescent="0.15">
      <c r="B56" s="24"/>
      <c r="C56" s="82" t="s">
        <v>78</v>
      </c>
      <c r="D56" s="14">
        <v>612</v>
      </c>
      <c r="E56" s="15">
        <v>37</v>
      </c>
      <c r="F56" s="16">
        <v>8</v>
      </c>
      <c r="G56" s="16">
        <v>15</v>
      </c>
      <c r="H56" s="16">
        <v>1</v>
      </c>
      <c r="I56" s="16">
        <v>423</v>
      </c>
      <c r="J56" s="16">
        <v>19</v>
      </c>
      <c r="K56" s="16">
        <v>109</v>
      </c>
    </row>
    <row r="57" spans="2:11" ht="15" customHeight="1" x14ac:dyDescent="0.15">
      <c r="B57" s="24"/>
      <c r="C57" s="84"/>
      <c r="D57" s="25">
        <v>100</v>
      </c>
      <c r="E57" s="26">
        <v>6</v>
      </c>
      <c r="F57" s="27">
        <v>1.3</v>
      </c>
      <c r="G57" s="27">
        <v>2.5</v>
      </c>
      <c r="H57" s="27">
        <v>0.2</v>
      </c>
      <c r="I57" s="27">
        <v>69.099999999999994</v>
      </c>
      <c r="J57" s="27">
        <v>3.1</v>
      </c>
      <c r="K57" s="27">
        <v>17.8</v>
      </c>
    </row>
    <row r="58" spans="2:11" ht="15" customHeight="1" x14ac:dyDescent="0.15">
      <c r="B58" s="24"/>
      <c r="C58" s="82" t="s">
        <v>79</v>
      </c>
      <c r="D58" s="14">
        <v>957</v>
      </c>
      <c r="E58" s="15">
        <v>58</v>
      </c>
      <c r="F58" s="16">
        <v>8</v>
      </c>
      <c r="G58" s="16">
        <v>9</v>
      </c>
      <c r="H58" s="16">
        <v>3</v>
      </c>
      <c r="I58" s="16">
        <v>677</v>
      </c>
      <c r="J58" s="16">
        <v>59</v>
      </c>
      <c r="K58" s="16">
        <v>145</v>
      </c>
    </row>
    <row r="59" spans="2:11" ht="15" customHeight="1" x14ac:dyDescent="0.15">
      <c r="B59" s="24"/>
      <c r="C59" s="84"/>
      <c r="D59" s="25">
        <v>100</v>
      </c>
      <c r="E59" s="26">
        <v>6.1</v>
      </c>
      <c r="F59" s="27">
        <v>0.8</v>
      </c>
      <c r="G59" s="27">
        <v>0.9</v>
      </c>
      <c r="H59" s="27">
        <v>0.3</v>
      </c>
      <c r="I59" s="27">
        <v>70.7</v>
      </c>
      <c r="J59" s="27">
        <v>6.2</v>
      </c>
      <c r="K59" s="27">
        <v>15.2</v>
      </c>
    </row>
    <row r="60" spans="2:11" ht="15" customHeight="1" x14ac:dyDescent="0.15">
      <c r="B60" s="24"/>
      <c r="C60" s="82" t="s">
        <v>80</v>
      </c>
      <c r="D60" s="14">
        <v>1200</v>
      </c>
      <c r="E60" s="15">
        <v>96</v>
      </c>
      <c r="F60" s="16">
        <v>17</v>
      </c>
      <c r="G60" s="16">
        <v>22</v>
      </c>
      <c r="H60" s="16">
        <v>10</v>
      </c>
      <c r="I60" s="16">
        <v>638</v>
      </c>
      <c r="J60" s="16">
        <v>79</v>
      </c>
      <c r="K60" s="16">
        <v>343</v>
      </c>
    </row>
    <row r="61" spans="2:11" ht="15" customHeight="1" x14ac:dyDescent="0.15">
      <c r="B61" s="24"/>
      <c r="C61" s="84"/>
      <c r="D61" s="25">
        <v>100</v>
      </c>
      <c r="E61" s="26">
        <v>8</v>
      </c>
      <c r="F61" s="27">
        <v>1.4</v>
      </c>
      <c r="G61" s="27">
        <v>1.8</v>
      </c>
      <c r="H61" s="27">
        <v>0.8</v>
      </c>
      <c r="I61" s="27">
        <v>53.2</v>
      </c>
      <c r="J61" s="27">
        <v>6.6</v>
      </c>
      <c r="K61" s="27">
        <v>28.6</v>
      </c>
    </row>
    <row r="62" spans="2:11" ht="15" customHeight="1" x14ac:dyDescent="0.15">
      <c r="B62" s="24"/>
      <c r="C62" s="82" t="s">
        <v>81</v>
      </c>
      <c r="D62" s="14">
        <v>981</v>
      </c>
      <c r="E62" s="15">
        <v>44</v>
      </c>
      <c r="F62" s="16">
        <v>6</v>
      </c>
      <c r="G62" s="16">
        <v>13</v>
      </c>
      <c r="H62" s="16">
        <v>6</v>
      </c>
      <c r="I62" s="16">
        <v>753</v>
      </c>
      <c r="J62" s="16">
        <v>69</v>
      </c>
      <c r="K62" s="16">
        <v>95</v>
      </c>
    </row>
    <row r="63" spans="2:11" ht="15" customHeight="1" x14ac:dyDescent="0.15">
      <c r="B63" s="24"/>
      <c r="C63" s="84"/>
      <c r="D63" s="25">
        <v>100</v>
      </c>
      <c r="E63" s="26">
        <v>4.5</v>
      </c>
      <c r="F63" s="27">
        <v>0.6</v>
      </c>
      <c r="G63" s="27">
        <v>1.3</v>
      </c>
      <c r="H63" s="27">
        <v>0.6</v>
      </c>
      <c r="I63" s="27">
        <v>76.8</v>
      </c>
      <c r="J63" s="27">
        <v>7</v>
      </c>
      <c r="K63" s="27">
        <v>9.6999999999999993</v>
      </c>
    </row>
    <row r="64" spans="2:11" ht="15" customHeight="1" x14ac:dyDescent="0.15">
      <c r="B64" s="24"/>
      <c r="C64" s="82" t="s">
        <v>82</v>
      </c>
      <c r="D64" s="14">
        <v>1618</v>
      </c>
      <c r="E64" s="15">
        <v>130</v>
      </c>
      <c r="F64" s="16">
        <v>23</v>
      </c>
      <c r="G64" s="16">
        <v>27</v>
      </c>
      <c r="H64" s="16">
        <v>7</v>
      </c>
      <c r="I64" s="16">
        <v>1118</v>
      </c>
      <c r="J64" s="16">
        <v>111</v>
      </c>
      <c r="K64" s="16">
        <v>208</v>
      </c>
    </row>
    <row r="65" spans="2:11" ht="15" customHeight="1" x14ac:dyDescent="0.15">
      <c r="B65" s="24"/>
      <c r="C65" s="84"/>
      <c r="D65" s="25">
        <v>100</v>
      </c>
      <c r="E65" s="26">
        <v>8</v>
      </c>
      <c r="F65" s="27">
        <v>1.4</v>
      </c>
      <c r="G65" s="27">
        <v>1.7</v>
      </c>
      <c r="H65" s="27">
        <v>0.4</v>
      </c>
      <c r="I65" s="27">
        <v>69.099999999999994</v>
      </c>
      <c r="J65" s="27">
        <v>6.9</v>
      </c>
      <c r="K65" s="27">
        <v>12.9</v>
      </c>
    </row>
    <row r="66" spans="2:11" ht="15" customHeight="1" x14ac:dyDescent="0.15">
      <c r="B66" s="24"/>
      <c r="C66" s="82" t="s">
        <v>83</v>
      </c>
      <c r="D66" s="14">
        <v>861</v>
      </c>
      <c r="E66" s="15">
        <v>83</v>
      </c>
      <c r="F66" s="16">
        <v>12</v>
      </c>
      <c r="G66" s="16">
        <v>13</v>
      </c>
      <c r="H66" s="16">
        <v>2</v>
      </c>
      <c r="I66" s="16">
        <v>578</v>
      </c>
      <c r="J66" s="16">
        <v>74</v>
      </c>
      <c r="K66" s="16">
        <v>102</v>
      </c>
    </row>
    <row r="67" spans="2:11" ht="15" customHeight="1" x14ac:dyDescent="0.15">
      <c r="B67" s="24"/>
      <c r="C67" s="84"/>
      <c r="D67" s="25">
        <v>100</v>
      </c>
      <c r="E67" s="26">
        <v>9.6</v>
      </c>
      <c r="F67" s="27">
        <v>1.4</v>
      </c>
      <c r="G67" s="27">
        <v>1.5</v>
      </c>
      <c r="H67" s="27">
        <v>0.2</v>
      </c>
      <c r="I67" s="27">
        <v>67.099999999999994</v>
      </c>
      <c r="J67" s="27">
        <v>8.6</v>
      </c>
      <c r="K67" s="27">
        <v>11.8</v>
      </c>
    </row>
    <row r="68" spans="2:11" ht="15" customHeight="1" x14ac:dyDescent="0.15">
      <c r="B68" s="24"/>
      <c r="C68" s="82" t="s">
        <v>84</v>
      </c>
      <c r="D68" s="14">
        <v>1680</v>
      </c>
      <c r="E68" s="15">
        <v>120</v>
      </c>
      <c r="F68" s="16">
        <v>28</v>
      </c>
      <c r="G68" s="16">
        <v>30</v>
      </c>
      <c r="H68" s="16">
        <v>7</v>
      </c>
      <c r="I68" s="16">
        <v>1240</v>
      </c>
      <c r="J68" s="16">
        <v>103</v>
      </c>
      <c r="K68" s="16">
        <v>161</v>
      </c>
    </row>
    <row r="69" spans="2:11" ht="15" customHeight="1" x14ac:dyDescent="0.15">
      <c r="B69" s="28"/>
      <c r="C69" s="85"/>
      <c r="D69" s="17">
        <v>100</v>
      </c>
      <c r="E69" s="18">
        <v>7.1</v>
      </c>
      <c r="F69" s="19">
        <v>1.7</v>
      </c>
      <c r="G69" s="19">
        <v>1.8</v>
      </c>
      <c r="H69" s="19">
        <v>0.4</v>
      </c>
      <c r="I69" s="19">
        <v>73.8</v>
      </c>
      <c r="J69" s="19">
        <v>6.1</v>
      </c>
      <c r="K69" s="19">
        <v>9.6</v>
      </c>
    </row>
    <row r="70" spans="2:11" ht="15" customHeight="1" x14ac:dyDescent="0.15">
      <c r="B70" s="20" t="s">
        <v>85</v>
      </c>
      <c r="C70" s="88" t="s">
        <v>86</v>
      </c>
      <c r="D70" s="21">
        <v>1467</v>
      </c>
      <c r="E70" s="22">
        <v>53</v>
      </c>
      <c r="F70" s="23">
        <v>9</v>
      </c>
      <c r="G70" s="23">
        <v>9</v>
      </c>
      <c r="H70" s="23">
        <v>3</v>
      </c>
      <c r="I70" s="23">
        <v>1077</v>
      </c>
      <c r="J70" s="23">
        <v>65</v>
      </c>
      <c r="K70" s="23">
        <v>253</v>
      </c>
    </row>
    <row r="71" spans="2:11" ht="15" customHeight="1" x14ac:dyDescent="0.15">
      <c r="B71" s="24"/>
      <c r="C71" s="89"/>
      <c r="D71" s="25">
        <v>100</v>
      </c>
      <c r="E71" s="26">
        <v>3.6</v>
      </c>
      <c r="F71" s="27">
        <v>0.6</v>
      </c>
      <c r="G71" s="27">
        <v>0.6</v>
      </c>
      <c r="H71" s="27">
        <v>0.2</v>
      </c>
      <c r="I71" s="27">
        <v>73.400000000000006</v>
      </c>
      <c r="J71" s="27">
        <v>4.4000000000000004</v>
      </c>
      <c r="K71" s="27">
        <v>17.2</v>
      </c>
    </row>
    <row r="72" spans="2:11" ht="15" customHeight="1" x14ac:dyDescent="0.15">
      <c r="B72" s="24"/>
      <c r="C72" s="86" t="s">
        <v>87</v>
      </c>
      <c r="D72" s="14">
        <v>1936</v>
      </c>
      <c r="E72" s="15">
        <v>76</v>
      </c>
      <c r="F72" s="16">
        <v>22</v>
      </c>
      <c r="G72" s="16">
        <v>21</v>
      </c>
      <c r="H72" s="16">
        <v>6</v>
      </c>
      <c r="I72" s="16">
        <v>1444</v>
      </c>
      <c r="J72" s="16">
        <v>86</v>
      </c>
      <c r="K72" s="16">
        <v>284</v>
      </c>
    </row>
    <row r="73" spans="2:11" ht="15" customHeight="1" x14ac:dyDescent="0.15">
      <c r="B73" s="24"/>
      <c r="C73" s="89"/>
      <c r="D73" s="25">
        <v>100</v>
      </c>
      <c r="E73" s="26">
        <v>3.9</v>
      </c>
      <c r="F73" s="27">
        <v>1.1000000000000001</v>
      </c>
      <c r="G73" s="27">
        <v>1.1000000000000001</v>
      </c>
      <c r="H73" s="27">
        <v>0.3</v>
      </c>
      <c r="I73" s="27">
        <v>74.599999999999994</v>
      </c>
      <c r="J73" s="27">
        <v>4.4000000000000004</v>
      </c>
      <c r="K73" s="27">
        <v>14.7</v>
      </c>
    </row>
    <row r="74" spans="2:11" ht="15" customHeight="1" x14ac:dyDescent="0.15">
      <c r="B74" s="24"/>
      <c r="C74" s="86" t="s">
        <v>88</v>
      </c>
      <c r="D74" s="14">
        <v>3015</v>
      </c>
      <c r="E74" s="15">
        <v>210</v>
      </c>
      <c r="F74" s="16">
        <v>30</v>
      </c>
      <c r="G74" s="16">
        <v>53</v>
      </c>
      <c r="H74" s="16">
        <v>19</v>
      </c>
      <c r="I74" s="16">
        <v>2132</v>
      </c>
      <c r="J74" s="16">
        <v>217</v>
      </c>
      <c r="K74" s="16">
        <v>363</v>
      </c>
    </row>
    <row r="75" spans="2:11" ht="15" customHeight="1" x14ac:dyDescent="0.15">
      <c r="B75" s="24"/>
      <c r="C75" s="89"/>
      <c r="D75" s="25">
        <v>100</v>
      </c>
      <c r="E75" s="26">
        <v>7</v>
      </c>
      <c r="F75" s="27">
        <v>1</v>
      </c>
      <c r="G75" s="27">
        <v>1.8</v>
      </c>
      <c r="H75" s="27">
        <v>0.6</v>
      </c>
      <c r="I75" s="27">
        <v>70.7</v>
      </c>
      <c r="J75" s="27">
        <v>7.2</v>
      </c>
      <c r="K75" s="27">
        <v>12</v>
      </c>
    </row>
    <row r="76" spans="2:11" ht="15" customHeight="1" x14ac:dyDescent="0.15">
      <c r="B76" s="24"/>
      <c r="C76" s="86" t="s">
        <v>89</v>
      </c>
      <c r="D76" s="14">
        <v>2318</v>
      </c>
      <c r="E76" s="15">
        <v>178</v>
      </c>
      <c r="F76" s="16">
        <v>31</v>
      </c>
      <c r="G76" s="16">
        <v>48</v>
      </c>
      <c r="H76" s="16">
        <v>13</v>
      </c>
      <c r="I76" s="16">
        <v>1584</v>
      </c>
      <c r="J76" s="16">
        <v>155</v>
      </c>
      <c r="K76" s="16">
        <v>317</v>
      </c>
    </row>
    <row r="77" spans="2:11" ht="15" customHeight="1" x14ac:dyDescent="0.15">
      <c r="B77" s="24"/>
      <c r="C77" s="89"/>
      <c r="D77" s="25">
        <v>100</v>
      </c>
      <c r="E77" s="26">
        <v>7.7</v>
      </c>
      <c r="F77" s="27">
        <v>1.3</v>
      </c>
      <c r="G77" s="27">
        <v>2.1</v>
      </c>
      <c r="H77" s="27">
        <v>0.6</v>
      </c>
      <c r="I77" s="27">
        <v>68.3</v>
      </c>
      <c r="J77" s="27">
        <v>6.7</v>
      </c>
      <c r="K77" s="27">
        <v>13.7</v>
      </c>
    </row>
    <row r="78" spans="2:11" ht="15" customHeight="1" x14ac:dyDescent="0.15">
      <c r="B78" s="24"/>
      <c r="C78" s="86" t="s">
        <v>90</v>
      </c>
      <c r="D78" s="14">
        <v>1308</v>
      </c>
      <c r="E78" s="15">
        <v>134</v>
      </c>
      <c r="F78" s="16">
        <v>20</v>
      </c>
      <c r="G78" s="16">
        <v>19</v>
      </c>
      <c r="H78" s="16">
        <v>5</v>
      </c>
      <c r="I78" s="16">
        <v>851</v>
      </c>
      <c r="J78" s="16">
        <v>88</v>
      </c>
      <c r="K78" s="16">
        <v>200</v>
      </c>
    </row>
    <row r="79" spans="2:11" ht="15" customHeight="1" x14ac:dyDescent="0.15">
      <c r="B79" s="24"/>
      <c r="C79" s="89"/>
      <c r="D79" s="25">
        <v>100</v>
      </c>
      <c r="E79" s="26">
        <v>10.199999999999999</v>
      </c>
      <c r="F79" s="27">
        <v>1.5</v>
      </c>
      <c r="G79" s="27">
        <v>1.5</v>
      </c>
      <c r="H79" s="27">
        <v>0.4</v>
      </c>
      <c r="I79" s="27">
        <v>65.099999999999994</v>
      </c>
      <c r="J79" s="27">
        <v>6.7</v>
      </c>
      <c r="K79" s="27">
        <v>15.3</v>
      </c>
    </row>
    <row r="80" spans="2:11" ht="15" customHeight="1" x14ac:dyDescent="0.15">
      <c r="B80" s="24"/>
      <c r="C80" s="86" t="s">
        <v>91</v>
      </c>
      <c r="D80" s="14">
        <v>764</v>
      </c>
      <c r="E80" s="15">
        <v>79</v>
      </c>
      <c r="F80" s="16">
        <v>12</v>
      </c>
      <c r="G80" s="16">
        <v>26</v>
      </c>
      <c r="H80" s="16">
        <v>2</v>
      </c>
      <c r="I80" s="16">
        <v>495</v>
      </c>
      <c r="J80" s="16">
        <v>53</v>
      </c>
      <c r="K80" s="16">
        <v>103</v>
      </c>
    </row>
    <row r="81" spans="2:11" ht="15" customHeight="1" x14ac:dyDescent="0.15">
      <c r="B81" s="24"/>
      <c r="C81" s="89"/>
      <c r="D81" s="25">
        <v>100</v>
      </c>
      <c r="E81" s="26">
        <v>10.3</v>
      </c>
      <c r="F81" s="27">
        <v>1.6</v>
      </c>
      <c r="G81" s="27">
        <v>3.4</v>
      </c>
      <c r="H81" s="27">
        <v>0.3</v>
      </c>
      <c r="I81" s="27">
        <v>64.8</v>
      </c>
      <c r="J81" s="27">
        <v>6.9</v>
      </c>
      <c r="K81" s="27">
        <v>13.5</v>
      </c>
    </row>
    <row r="82" spans="2:11" ht="15" customHeight="1" x14ac:dyDescent="0.15">
      <c r="B82" s="24"/>
      <c r="C82" s="86" t="s">
        <v>92</v>
      </c>
      <c r="D82" s="14">
        <v>427</v>
      </c>
      <c r="E82" s="15">
        <v>68</v>
      </c>
      <c r="F82" s="16">
        <v>9</v>
      </c>
      <c r="G82" s="16">
        <v>6</v>
      </c>
      <c r="H82" s="16">
        <v>2</v>
      </c>
      <c r="I82" s="16">
        <v>252</v>
      </c>
      <c r="J82" s="16">
        <v>31</v>
      </c>
      <c r="K82" s="16">
        <v>61</v>
      </c>
    </row>
    <row r="83" spans="2:11" ht="15" customHeight="1" x14ac:dyDescent="0.15">
      <c r="B83" s="24"/>
      <c r="C83" s="86"/>
      <c r="D83" s="34">
        <v>100</v>
      </c>
      <c r="E83" s="35">
        <v>15.9</v>
      </c>
      <c r="F83" s="36">
        <v>2.1</v>
      </c>
      <c r="G83" s="36">
        <v>1.4</v>
      </c>
      <c r="H83" s="36">
        <v>0.5</v>
      </c>
      <c r="I83" s="36">
        <v>59</v>
      </c>
      <c r="J83" s="36">
        <v>7.3</v>
      </c>
      <c r="K83" s="36">
        <v>14.3</v>
      </c>
    </row>
    <row r="84" spans="2:11" ht="15" customHeight="1" x14ac:dyDescent="0.15">
      <c r="B84" s="20" t="s">
        <v>93</v>
      </c>
      <c r="C84" s="87" t="s">
        <v>94</v>
      </c>
      <c r="D84" s="21">
        <v>2179</v>
      </c>
      <c r="E84" s="22">
        <v>114</v>
      </c>
      <c r="F84" s="23">
        <v>17</v>
      </c>
      <c r="G84" s="23">
        <v>31</v>
      </c>
      <c r="H84" s="23">
        <v>9</v>
      </c>
      <c r="I84" s="23">
        <v>1586</v>
      </c>
      <c r="J84" s="23">
        <v>99</v>
      </c>
      <c r="K84" s="23">
        <v>329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5.2</v>
      </c>
      <c r="F85" s="27">
        <v>0.8</v>
      </c>
      <c r="G85" s="27">
        <v>1.4</v>
      </c>
      <c r="H85" s="27">
        <v>0.4</v>
      </c>
      <c r="I85" s="27">
        <v>72.8</v>
      </c>
      <c r="J85" s="27">
        <v>4.5</v>
      </c>
      <c r="K85" s="27">
        <v>15.1</v>
      </c>
    </row>
    <row r="86" spans="2:11" ht="15" customHeight="1" x14ac:dyDescent="0.15">
      <c r="B86" s="24" t="s">
        <v>431</v>
      </c>
      <c r="C86" s="82" t="s">
        <v>432</v>
      </c>
      <c r="D86" s="14">
        <v>2395</v>
      </c>
      <c r="E86" s="15">
        <v>119</v>
      </c>
      <c r="F86" s="16">
        <v>24</v>
      </c>
      <c r="G86" s="16">
        <v>38</v>
      </c>
      <c r="H86" s="16">
        <v>12</v>
      </c>
      <c r="I86" s="16">
        <v>1742</v>
      </c>
      <c r="J86" s="16">
        <v>127</v>
      </c>
      <c r="K86" s="16">
        <v>345</v>
      </c>
    </row>
    <row r="87" spans="2:11" ht="15" customHeight="1" x14ac:dyDescent="0.15">
      <c r="B87" s="24"/>
      <c r="C87" s="84"/>
      <c r="D87" s="25">
        <v>100</v>
      </c>
      <c r="E87" s="26">
        <v>5</v>
      </c>
      <c r="F87" s="27">
        <v>1</v>
      </c>
      <c r="G87" s="27">
        <v>1.6</v>
      </c>
      <c r="H87" s="27">
        <v>0.5</v>
      </c>
      <c r="I87" s="27">
        <v>72.7</v>
      </c>
      <c r="J87" s="27">
        <v>5.3</v>
      </c>
      <c r="K87" s="27">
        <v>14.4</v>
      </c>
    </row>
    <row r="88" spans="2:11" ht="15" customHeight="1" x14ac:dyDescent="0.15">
      <c r="B88" s="24"/>
      <c r="C88" s="83" t="s">
        <v>509</v>
      </c>
      <c r="D88" s="29">
        <v>1600</v>
      </c>
      <c r="E88" s="30">
        <v>127</v>
      </c>
      <c r="F88" s="31">
        <v>19</v>
      </c>
      <c r="G88" s="31">
        <v>20</v>
      </c>
      <c r="H88" s="31">
        <v>8</v>
      </c>
      <c r="I88" s="31">
        <v>1118</v>
      </c>
      <c r="J88" s="31">
        <v>111</v>
      </c>
      <c r="K88" s="31">
        <v>199</v>
      </c>
    </row>
    <row r="89" spans="2:11" ht="15" customHeight="1" x14ac:dyDescent="0.15">
      <c r="B89" s="24"/>
      <c r="C89" s="84"/>
      <c r="D89" s="25">
        <v>100</v>
      </c>
      <c r="E89" s="26">
        <v>7.9</v>
      </c>
      <c r="F89" s="27">
        <v>1.2</v>
      </c>
      <c r="G89" s="27">
        <v>1.3</v>
      </c>
      <c r="H89" s="27">
        <v>0.5</v>
      </c>
      <c r="I89" s="27">
        <v>69.900000000000006</v>
      </c>
      <c r="J89" s="27">
        <v>6.9</v>
      </c>
      <c r="K89" s="27">
        <v>12.4</v>
      </c>
    </row>
    <row r="90" spans="2:11" ht="15" customHeight="1" x14ac:dyDescent="0.15">
      <c r="B90" s="24"/>
      <c r="C90" s="82" t="s">
        <v>489</v>
      </c>
      <c r="D90" s="14">
        <v>2562</v>
      </c>
      <c r="E90" s="15">
        <v>215</v>
      </c>
      <c r="F90" s="16">
        <v>34</v>
      </c>
      <c r="G90" s="16">
        <v>46</v>
      </c>
      <c r="H90" s="16">
        <v>12</v>
      </c>
      <c r="I90" s="16">
        <v>1751</v>
      </c>
      <c r="J90" s="16">
        <v>182</v>
      </c>
      <c r="K90" s="16">
        <v>328</v>
      </c>
    </row>
    <row r="91" spans="2:11" ht="15" customHeight="1" x14ac:dyDescent="0.15">
      <c r="B91" s="24"/>
      <c r="C91" s="84"/>
      <c r="D91" s="25">
        <v>100</v>
      </c>
      <c r="E91" s="26">
        <v>8.4</v>
      </c>
      <c r="F91" s="27">
        <v>1.3</v>
      </c>
      <c r="G91" s="27">
        <v>1.8</v>
      </c>
      <c r="H91" s="27">
        <v>0.5</v>
      </c>
      <c r="I91" s="27">
        <v>68.3</v>
      </c>
      <c r="J91" s="27">
        <v>7.1</v>
      </c>
      <c r="K91" s="27">
        <v>12.8</v>
      </c>
    </row>
    <row r="92" spans="2:11" ht="15" customHeight="1" x14ac:dyDescent="0.15">
      <c r="B92" s="24"/>
      <c r="C92" s="82" t="s">
        <v>504</v>
      </c>
      <c r="D92" s="14">
        <v>1185</v>
      </c>
      <c r="E92" s="15">
        <v>110</v>
      </c>
      <c r="F92" s="16">
        <v>19</v>
      </c>
      <c r="G92" s="16">
        <v>23</v>
      </c>
      <c r="H92" s="16">
        <v>4</v>
      </c>
      <c r="I92" s="16">
        <v>786</v>
      </c>
      <c r="J92" s="16">
        <v>91</v>
      </c>
      <c r="K92" s="16">
        <v>159</v>
      </c>
    </row>
    <row r="93" spans="2:11" ht="15" customHeight="1" x14ac:dyDescent="0.15">
      <c r="B93" s="24"/>
      <c r="C93" s="84"/>
      <c r="D93" s="25">
        <v>100</v>
      </c>
      <c r="E93" s="26">
        <v>9.3000000000000007</v>
      </c>
      <c r="F93" s="27">
        <v>1.6</v>
      </c>
      <c r="G93" s="27">
        <v>1.9</v>
      </c>
      <c r="H93" s="27">
        <v>0.3</v>
      </c>
      <c r="I93" s="27">
        <v>66.3</v>
      </c>
      <c r="J93" s="27">
        <v>7.7</v>
      </c>
      <c r="K93" s="27">
        <v>13.4</v>
      </c>
    </row>
    <row r="94" spans="2:11" ht="15" customHeight="1" x14ac:dyDescent="0.15">
      <c r="B94" s="24"/>
      <c r="C94" s="82" t="s">
        <v>473</v>
      </c>
      <c r="D94" s="14">
        <v>262</v>
      </c>
      <c r="E94" s="15">
        <v>24</v>
      </c>
      <c r="F94" s="16">
        <v>4</v>
      </c>
      <c r="G94" s="16">
        <v>4</v>
      </c>
      <c r="H94" s="16">
        <v>2</v>
      </c>
      <c r="I94" s="16">
        <v>167</v>
      </c>
      <c r="J94" s="16">
        <v>26</v>
      </c>
      <c r="K94" s="16">
        <v>36</v>
      </c>
    </row>
    <row r="95" spans="2:11" ht="15" customHeight="1" x14ac:dyDescent="0.15">
      <c r="B95" s="24"/>
      <c r="C95" s="82"/>
      <c r="D95" s="34">
        <v>100</v>
      </c>
      <c r="E95" s="35">
        <v>9.1999999999999993</v>
      </c>
      <c r="F95" s="36">
        <v>1.5</v>
      </c>
      <c r="G95" s="36">
        <v>1.5</v>
      </c>
      <c r="H95" s="36">
        <v>0.8</v>
      </c>
      <c r="I95" s="36">
        <v>63.7</v>
      </c>
      <c r="J95" s="36">
        <v>9.9</v>
      </c>
      <c r="K95" s="36">
        <v>13.7</v>
      </c>
    </row>
    <row r="96" spans="2:11" ht="15" customHeight="1" x14ac:dyDescent="0.15">
      <c r="B96" s="24"/>
      <c r="C96" s="83" t="s">
        <v>437</v>
      </c>
      <c r="D96" s="29">
        <v>265</v>
      </c>
      <c r="E96" s="30">
        <v>26</v>
      </c>
      <c r="F96" s="31">
        <v>9</v>
      </c>
      <c r="G96" s="31">
        <v>6</v>
      </c>
      <c r="H96" s="31">
        <v>0</v>
      </c>
      <c r="I96" s="31">
        <v>184</v>
      </c>
      <c r="J96" s="31">
        <v>17</v>
      </c>
      <c r="K96" s="31">
        <v>27</v>
      </c>
    </row>
    <row r="97" spans="2:11" ht="15" customHeight="1" x14ac:dyDescent="0.15">
      <c r="B97" s="24"/>
      <c r="C97" s="84"/>
      <c r="D97" s="25">
        <v>100</v>
      </c>
      <c r="E97" s="26">
        <v>9.8000000000000007</v>
      </c>
      <c r="F97" s="27">
        <v>3.4</v>
      </c>
      <c r="G97" s="27">
        <v>2.2999999999999998</v>
      </c>
      <c r="H97" s="27">
        <v>0</v>
      </c>
      <c r="I97" s="27">
        <v>69.400000000000006</v>
      </c>
      <c r="J97" s="27">
        <v>6.4</v>
      </c>
      <c r="K97" s="27">
        <v>10.199999999999999</v>
      </c>
    </row>
    <row r="98" spans="2:11" ht="15" customHeight="1" x14ac:dyDescent="0.15">
      <c r="B98" s="24"/>
      <c r="C98" s="82" t="s">
        <v>474</v>
      </c>
      <c r="D98" s="14">
        <v>26</v>
      </c>
      <c r="E98" s="15">
        <v>2</v>
      </c>
      <c r="F98" s="16">
        <v>0</v>
      </c>
      <c r="G98" s="16">
        <v>0</v>
      </c>
      <c r="H98" s="16">
        <v>0</v>
      </c>
      <c r="I98" s="16">
        <v>20</v>
      </c>
      <c r="J98" s="16">
        <v>1</v>
      </c>
      <c r="K98" s="16">
        <v>3</v>
      </c>
    </row>
    <row r="99" spans="2:11" ht="15" customHeight="1" x14ac:dyDescent="0.15">
      <c r="B99" s="24"/>
      <c r="C99" s="84"/>
      <c r="D99" s="25">
        <v>100</v>
      </c>
      <c r="E99" s="26">
        <v>7.7</v>
      </c>
      <c r="F99" s="27">
        <v>0</v>
      </c>
      <c r="G99" s="27">
        <v>0</v>
      </c>
      <c r="H99" s="27">
        <v>0</v>
      </c>
      <c r="I99" s="27">
        <v>76.900000000000006</v>
      </c>
      <c r="J99" s="27">
        <v>3.8</v>
      </c>
      <c r="K99" s="27">
        <v>11.5</v>
      </c>
    </row>
    <row r="100" spans="2:11" ht="15" customHeight="1" x14ac:dyDescent="0.15">
      <c r="B100" s="24"/>
      <c r="C100" s="82" t="s">
        <v>96</v>
      </c>
      <c r="D100" s="14">
        <v>44</v>
      </c>
      <c r="E100" s="15">
        <v>3</v>
      </c>
      <c r="F100" s="16">
        <v>1</v>
      </c>
      <c r="G100" s="16">
        <v>2</v>
      </c>
      <c r="H100" s="16">
        <v>1</v>
      </c>
      <c r="I100" s="16">
        <v>35</v>
      </c>
      <c r="J100" s="16">
        <v>2</v>
      </c>
      <c r="K100" s="16">
        <v>1</v>
      </c>
    </row>
    <row r="101" spans="2:11" ht="15" customHeight="1" x14ac:dyDescent="0.15">
      <c r="B101" s="28"/>
      <c r="C101" s="85"/>
      <c r="D101" s="17">
        <v>100</v>
      </c>
      <c r="E101" s="18">
        <v>6.8</v>
      </c>
      <c r="F101" s="19">
        <v>2.2999999999999998</v>
      </c>
      <c r="G101" s="19">
        <v>4.5</v>
      </c>
      <c r="H101" s="19">
        <v>2.2999999999999998</v>
      </c>
      <c r="I101" s="19">
        <v>79.5</v>
      </c>
      <c r="J101" s="19">
        <v>4.5</v>
      </c>
      <c r="K101" s="19">
        <v>2.2999999999999998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1738" priority="3056" rank="1"/>
  </conditionalFormatting>
  <conditionalFormatting sqref="E11:K11">
    <cfRule type="top10" dxfId="1737" priority="3057" rank="1"/>
  </conditionalFormatting>
  <conditionalFormatting sqref="E13:K13">
    <cfRule type="top10" dxfId="1736" priority="3058" rank="1"/>
  </conditionalFormatting>
  <conditionalFormatting sqref="E15:K15">
    <cfRule type="top10" dxfId="1735" priority="3059" rank="1"/>
  </conditionalFormatting>
  <conditionalFormatting sqref="E17:K17">
    <cfRule type="top10" dxfId="1734" priority="3060" rank="1"/>
  </conditionalFormatting>
  <conditionalFormatting sqref="E19:K19">
    <cfRule type="top10" dxfId="1733" priority="3061" rank="1"/>
  </conditionalFormatting>
  <conditionalFormatting sqref="E21:K21">
    <cfRule type="top10" dxfId="1732" priority="3062" rank="1"/>
  </conditionalFormatting>
  <conditionalFormatting sqref="E23:K23">
    <cfRule type="top10" dxfId="1731" priority="3063" rank="1"/>
  </conditionalFormatting>
  <conditionalFormatting sqref="E25:K25">
    <cfRule type="top10" dxfId="1730" priority="3064" rank="1"/>
  </conditionalFormatting>
  <conditionalFormatting sqref="E27:K27">
    <cfRule type="top10" dxfId="1729" priority="3065" rank="1"/>
  </conditionalFormatting>
  <conditionalFormatting sqref="E29:K29">
    <cfRule type="top10" dxfId="1728" priority="3066" rank="1"/>
  </conditionalFormatting>
  <conditionalFormatting sqref="E31:K31">
    <cfRule type="top10" dxfId="1727" priority="3067" rank="1"/>
  </conditionalFormatting>
  <conditionalFormatting sqref="E33:K33">
    <cfRule type="top10" dxfId="1726" priority="3068" rank="1"/>
  </conditionalFormatting>
  <conditionalFormatting sqref="E35:K35">
    <cfRule type="top10" dxfId="1725" priority="3069" rank="1"/>
  </conditionalFormatting>
  <conditionalFormatting sqref="E37:K37">
    <cfRule type="top10" dxfId="1724" priority="3070" rank="1"/>
  </conditionalFormatting>
  <conditionalFormatting sqref="E39:K39">
    <cfRule type="top10" dxfId="1723" priority="3071" rank="1"/>
  </conditionalFormatting>
  <conditionalFormatting sqref="E41:K41">
    <cfRule type="top10" dxfId="1722" priority="3072" rank="1"/>
  </conditionalFormatting>
  <conditionalFormatting sqref="E43:K43">
    <cfRule type="top10" dxfId="1721" priority="3073" rank="1"/>
  </conditionalFormatting>
  <conditionalFormatting sqref="E45:K45">
    <cfRule type="top10" dxfId="1720" priority="3074" rank="1"/>
  </conditionalFormatting>
  <conditionalFormatting sqref="E47:K47">
    <cfRule type="top10" dxfId="1719" priority="3075" rank="1"/>
  </conditionalFormatting>
  <conditionalFormatting sqref="E49:K49">
    <cfRule type="top10" dxfId="1718" priority="3076" rank="1"/>
  </conditionalFormatting>
  <conditionalFormatting sqref="E51:K51">
    <cfRule type="top10" dxfId="1717" priority="3077" rank="1"/>
  </conditionalFormatting>
  <conditionalFormatting sqref="E53:K53">
    <cfRule type="top10" dxfId="1716" priority="3078" rank="1"/>
  </conditionalFormatting>
  <conditionalFormatting sqref="E55:K55">
    <cfRule type="top10" dxfId="1715" priority="3079" rank="1"/>
  </conditionalFormatting>
  <conditionalFormatting sqref="E57:K57">
    <cfRule type="top10" dxfId="1714" priority="3080" rank="1"/>
  </conditionalFormatting>
  <conditionalFormatting sqref="E59:K59">
    <cfRule type="top10" dxfId="1713" priority="3081" rank="1"/>
  </conditionalFormatting>
  <conditionalFormatting sqref="E61:K61">
    <cfRule type="top10" dxfId="1712" priority="3082" rank="1"/>
  </conditionalFormatting>
  <conditionalFormatting sqref="E63:K63">
    <cfRule type="top10" dxfId="1711" priority="3083" rank="1"/>
  </conditionalFormatting>
  <conditionalFormatting sqref="E65:K65">
    <cfRule type="top10" dxfId="1710" priority="3084" rank="1"/>
  </conditionalFormatting>
  <conditionalFormatting sqref="E67:K67">
    <cfRule type="top10" dxfId="1709" priority="3085" rank="1"/>
  </conditionalFormatting>
  <conditionalFormatting sqref="E69:K69">
    <cfRule type="top10" dxfId="1708" priority="3086" rank="1"/>
  </conditionalFormatting>
  <conditionalFormatting sqref="E71:K71">
    <cfRule type="top10" dxfId="1707" priority="3087" rank="1"/>
  </conditionalFormatting>
  <conditionalFormatting sqref="E73:K73">
    <cfRule type="top10" dxfId="1706" priority="3088" rank="1"/>
  </conditionalFormatting>
  <conditionalFormatting sqref="E75:K75">
    <cfRule type="top10" dxfId="1705" priority="3089" rank="1"/>
  </conditionalFormatting>
  <conditionalFormatting sqref="E77:K77">
    <cfRule type="top10" dxfId="1704" priority="3090" rank="1"/>
  </conditionalFormatting>
  <conditionalFormatting sqref="E79:K79">
    <cfRule type="top10" dxfId="1703" priority="3091" rank="1"/>
  </conditionalFormatting>
  <conditionalFormatting sqref="E81:K81">
    <cfRule type="top10" dxfId="1702" priority="3092" rank="1"/>
  </conditionalFormatting>
  <conditionalFormatting sqref="E83:K83">
    <cfRule type="top10" dxfId="1701" priority="3093" rank="1"/>
  </conditionalFormatting>
  <conditionalFormatting sqref="E85:K85">
    <cfRule type="top10" dxfId="1700" priority="3094" rank="1"/>
  </conditionalFormatting>
  <conditionalFormatting sqref="E87:K87">
    <cfRule type="top10" dxfId="1699" priority="3095" rank="1"/>
  </conditionalFormatting>
  <conditionalFormatting sqref="E89:K89">
    <cfRule type="top10" dxfId="1698" priority="3096" rank="1"/>
  </conditionalFormatting>
  <conditionalFormatting sqref="E91:K91">
    <cfRule type="top10" dxfId="1697" priority="3097" rank="1"/>
  </conditionalFormatting>
  <conditionalFormatting sqref="E93:K93">
    <cfRule type="top10" dxfId="1696" priority="3098" rank="1"/>
  </conditionalFormatting>
  <conditionalFormatting sqref="E95:K95">
    <cfRule type="top10" dxfId="1695" priority="3099" rank="1"/>
  </conditionalFormatting>
  <conditionalFormatting sqref="E97:K97">
    <cfRule type="top10" dxfId="1694" priority="3100" rank="1"/>
  </conditionalFormatting>
  <conditionalFormatting sqref="E99:K99">
    <cfRule type="top10" dxfId="1693" priority="3101" rank="1"/>
  </conditionalFormatting>
  <conditionalFormatting sqref="E101:K101">
    <cfRule type="top10" dxfId="1692" priority="310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82" width="8.625" style="1" customWidth="1"/>
    <col min="8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602</v>
      </c>
    </row>
    <row r="4" spans="2:24" x14ac:dyDescent="0.15">
      <c r="B4" s="1" t="s">
        <v>603</v>
      </c>
    </row>
    <row r="5" spans="2:24" x14ac:dyDescent="0.15">
      <c r="B5" s="1" t="s">
        <v>604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4" ht="3.75" customHeight="1" x14ac:dyDescent="0.15">
      <c r="B6" s="56"/>
      <c r="C6" s="38"/>
      <c r="D6" s="8"/>
      <c r="E6" s="39"/>
      <c r="F6" s="6"/>
      <c r="G6" s="53"/>
      <c r="H6" s="8"/>
      <c r="I6" s="6"/>
      <c r="J6" s="53"/>
      <c r="K6" s="8"/>
      <c r="L6" s="6"/>
      <c r="M6" s="6"/>
      <c r="N6" s="6"/>
      <c r="O6" s="53"/>
      <c r="P6" s="59"/>
      <c r="Q6" s="53"/>
      <c r="R6" s="8"/>
      <c r="S6" s="53"/>
      <c r="T6" s="53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396</v>
      </c>
      <c r="F7" s="69" t="s">
        <v>310</v>
      </c>
      <c r="G7" s="69" t="s">
        <v>311</v>
      </c>
      <c r="H7" s="69" t="s">
        <v>397</v>
      </c>
      <c r="I7" s="69" t="s">
        <v>398</v>
      </c>
      <c r="J7" s="69" t="s">
        <v>312</v>
      </c>
      <c r="K7" s="69" t="s">
        <v>280</v>
      </c>
      <c r="L7" s="69" t="s">
        <v>282</v>
      </c>
      <c r="M7" s="69" t="s">
        <v>276</v>
      </c>
      <c r="N7" s="69" t="s">
        <v>399</v>
      </c>
      <c r="O7" s="69" t="s">
        <v>400</v>
      </c>
      <c r="P7" s="69" t="s">
        <v>401</v>
      </c>
      <c r="Q7" s="69" t="s">
        <v>402</v>
      </c>
      <c r="R7" s="69" t="s">
        <v>4</v>
      </c>
      <c r="S7" s="69" t="s">
        <v>32</v>
      </c>
      <c r="T7" s="69" t="s">
        <v>115</v>
      </c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13995</v>
      </c>
      <c r="E8" s="15">
        <v>2904</v>
      </c>
      <c r="F8" s="16">
        <v>1626</v>
      </c>
      <c r="G8" s="16">
        <v>529</v>
      </c>
      <c r="H8" s="16">
        <v>734</v>
      </c>
      <c r="I8" s="16">
        <v>1531</v>
      </c>
      <c r="J8" s="16">
        <v>3379</v>
      </c>
      <c r="K8" s="16">
        <v>521</v>
      </c>
      <c r="L8" s="16">
        <v>1120</v>
      </c>
      <c r="M8" s="16">
        <v>287</v>
      </c>
      <c r="N8" s="16">
        <v>1008</v>
      </c>
      <c r="O8" s="16">
        <v>3205</v>
      </c>
      <c r="P8" s="16">
        <v>547</v>
      </c>
      <c r="Q8" s="16">
        <v>2630</v>
      </c>
      <c r="R8" s="16">
        <v>1701</v>
      </c>
      <c r="S8" s="16">
        <v>79</v>
      </c>
      <c r="T8" s="16">
        <v>1392</v>
      </c>
    </row>
    <row r="9" spans="2:24" ht="15" customHeight="1" x14ac:dyDescent="0.15">
      <c r="B9" s="93"/>
      <c r="C9" s="91"/>
      <c r="D9" s="17">
        <v>100</v>
      </c>
      <c r="E9" s="18">
        <v>20.8</v>
      </c>
      <c r="F9" s="19">
        <v>11.6</v>
      </c>
      <c r="G9" s="19">
        <v>3.8</v>
      </c>
      <c r="H9" s="19">
        <v>5.2</v>
      </c>
      <c r="I9" s="19">
        <v>10.9</v>
      </c>
      <c r="J9" s="19">
        <v>24.1</v>
      </c>
      <c r="K9" s="19">
        <v>3.7</v>
      </c>
      <c r="L9" s="19">
        <v>8</v>
      </c>
      <c r="M9" s="19">
        <v>2.1</v>
      </c>
      <c r="N9" s="19">
        <v>7.2</v>
      </c>
      <c r="O9" s="19">
        <v>22.9</v>
      </c>
      <c r="P9" s="19">
        <v>3.9</v>
      </c>
      <c r="Q9" s="19">
        <v>18.8</v>
      </c>
      <c r="R9" s="19">
        <v>12.2</v>
      </c>
      <c r="S9" s="19">
        <v>0.6</v>
      </c>
      <c r="T9" s="19">
        <v>9.9</v>
      </c>
    </row>
    <row r="10" spans="2:24" ht="15" customHeight="1" x14ac:dyDescent="0.15">
      <c r="B10" s="20" t="s">
        <v>57</v>
      </c>
      <c r="C10" s="88" t="s">
        <v>58</v>
      </c>
      <c r="D10" s="21">
        <v>4382</v>
      </c>
      <c r="E10" s="22">
        <v>1400</v>
      </c>
      <c r="F10" s="23">
        <v>541</v>
      </c>
      <c r="G10" s="23">
        <v>254</v>
      </c>
      <c r="H10" s="23">
        <v>385</v>
      </c>
      <c r="I10" s="23">
        <v>267</v>
      </c>
      <c r="J10" s="23">
        <v>927</v>
      </c>
      <c r="K10" s="23">
        <v>201</v>
      </c>
      <c r="L10" s="23">
        <v>466</v>
      </c>
      <c r="M10" s="23">
        <v>127</v>
      </c>
      <c r="N10" s="23">
        <v>351</v>
      </c>
      <c r="O10" s="23">
        <v>572</v>
      </c>
      <c r="P10" s="23">
        <v>195</v>
      </c>
      <c r="Q10" s="23">
        <v>694</v>
      </c>
      <c r="R10" s="23">
        <v>536</v>
      </c>
      <c r="S10" s="23">
        <v>24</v>
      </c>
      <c r="T10" s="23">
        <v>398</v>
      </c>
    </row>
    <row r="11" spans="2:24" ht="15" customHeight="1" x14ac:dyDescent="0.15">
      <c r="B11" s="24"/>
      <c r="C11" s="89"/>
      <c r="D11" s="25">
        <v>100</v>
      </c>
      <c r="E11" s="26">
        <v>31.9</v>
      </c>
      <c r="F11" s="27">
        <v>12.3</v>
      </c>
      <c r="G11" s="27">
        <v>5.8</v>
      </c>
      <c r="H11" s="27">
        <v>8.8000000000000007</v>
      </c>
      <c r="I11" s="27">
        <v>6.1</v>
      </c>
      <c r="J11" s="27">
        <v>21.2</v>
      </c>
      <c r="K11" s="27">
        <v>4.5999999999999996</v>
      </c>
      <c r="L11" s="27">
        <v>10.6</v>
      </c>
      <c r="M11" s="27">
        <v>2.9</v>
      </c>
      <c r="N11" s="27">
        <v>8</v>
      </c>
      <c r="O11" s="27">
        <v>13.1</v>
      </c>
      <c r="P11" s="27">
        <v>4.5</v>
      </c>
      <c r="Q11" s="27">
        <v>15.8</v>
      </c>
      <c r="R11" s="27">
        <v>12.2</v>
      </c>
      <c r="S11" s="27">
        <v>0.5</v>
      </c>
      <c r="T11" s="27">
        <v>9.1</v>
      </c>
    </row>
    <row r="12" spans="2:24" ht="15" customHeight="1" x14ac:dyDescent="0.15">
      <c r="B12" s="24"/>
      <c r="C12" s="86" t="s">
        <v>59</v>
      </c>
      <c r="D12" s="14">
        <v>9501</v>
      </c>
      <c r="E12" s="15">
        <v>1480</v>
      </c>
      <c r="F12" s="16">
        <v>1071</v>
      </c>
      <c r="G12" s="16">
        <v>272</v>
      </c>
      <c r="H12" s="16">
        <v>342</v>
      </c>
      <c r="I12" s="16">
        <v>1249</v>
      </c>
      <c r="J12" s="16">
        <v>2418</v>
      </c>
      <c r="K12" s="16">
        <v>319</v>
      </c>
      <c r="L12" s="16">
        <v>638</v>
      </c>
      <c r="M12" s="16">
        <v>157</v>
      </c>
      <c r="N12" s="16">
        <v>654</v>
      </c>
      <c r="O12" s="16">
        <v>2606</v>
      </c>
      <c r="P12" s="16">
        <v>348</v>
      </c>
      <c r="Q12" s="16">
        <v>1916</v>
      </c>
      <c r="R12" s="16">
        <v>1159</v>
      </c>
      <c r="S12" s="16">
        <v>55</v>
      </c>
      <c r="T12" s="16">
        <v>985</v>
      </c>
    </row>
    <row r="13" spans="2:24" ht="15" customHeight="1" x14ac:dyDescent="0.15">
      <c r="B13" s="28"/>
      <c r="C13" s="91"/>
      <c r="D13" s="17">
        <v>100</v>
      </c>
      <c r="E13" s="18">
        <v>15.6</v>
      </c>
      <c r="F13" s="19">
        <v>11.3</v>
      </c>
      <c r="G13" s="19">
        <v>2.9</v>
      </c>
      <c r="H13" s="19">
        <v>3.6</v>
      </c>
      <c r="I13" s="19">
        <v>13.1</v>
      </c>
      <c r="J13" s="19">
        <v>25.4</v>
      </c>
      <c r="K13" s="19">
        <v>3.4</v>
      </c>
      <c r="L13" s="19">
        <v>6.7</v>
      </c>
      <c r="M13" s="19">
        <v>1.7</v>
      </c>
      <c r="N13" s="19">
        <v>6.9</v>
      </c>
      <c r="O13" s="19">
        <v>27.4</v>
      </c>
      <c r="P13" s="19">
        <v>3.7</v>
      </c>
      <c r="Q13" s="19">
        <v>20.2</v>
      </c>
      <c r="R13" s="19">
        <v>12.2</v>
      </c>
      <c r="S13" s="19">
        <v>0.6</v>
      </c>
      <c r="T13" s="19">
        <v>10.4</v>
      </c>
    </row>
    <row r="14" spans="2:24" ht="15" customHeight="1" x14ac:dyDescent="0.15">
      <c r="B14" s="20" t="s">
        <v>60</v>
      </c>
      <c r="C14" s="87" t="s">
        <v>409</v>
      </c>
      <c r="D14" s="21">
        <v>310</v>
      </c>
      <c r="E14" s="22">
        <v>161</v>
      </c>
      <c r="F14" s="23">
        <v>17</v>
      </c>
      <c r="G14" s="23">
        <v>12</v>
      </c>
      <c r="H14" s="23">
        <v>9</v>
      </c>
      <c r="I14" s="23">
        <v>22</v>
      </c>
      <c r="J14" s="23">
        <v>23</v>
      </c>
      <c r="K14" s="23">
        <v>16</v>
      </c>
      <c r="L14" s="23">
        <v>32</v>
      </c>
      <c r="M14" s="23">
        <v>18</v>
      </c>
      <c r="N14" s="23">
        <v>16</v>
      </c>
      <c r="O14" s="23">
        <v>28</v>
      </c>
      <c r="P14" s="23">
        <v>7</v>
      </c>
      <c r="Q14" s="23">
        <v>12</v>
      </c>
      <c r="R14" s="23">
        <v>51</v>
      </c>
      <c r="S14" s="23">
        <v>1</v>
      </c>
      <c r="T14" s="23">
        <v>20</v>
      </c>
    </row>
    <row r="15" spans="2:24" ht="15" customHeight="1" x14ac:dyDescent="0.15">
      <c r="B15" s="24"/>
      <c r="C15" s="84"/>
      <c r="D15" s="25">
        <v>100</v>
      </c>
      <c r="E15" s="26">
        <v>51.9</v>
      </c>
      <c r="F15" s="27">
        <v>5.5</v>
      </c>
      <c r="G15" s="27">
        <v>3.9</v>
      </c>
      <c r="H15" s="27">
        <v>2.9</v>
      </c>
      <c r="I15" s="27">
        <v>7.1</v>
      </c>
      <c r="J15" s="27">
        <v>7.4</v>
      </c>
      <c r="K15" s="27">
        <v>5.2</v>
      </c>
      <c r="L15" s="27">
        <v>10.3</v>
      </c>
      <c r="M15" s="27">
        <v>5.8</v>
      </c>
      <c r="N15" s="27">
        <v>5.2</v>
      </c>
      <c r="O15" s="27">
        <v>9</v>
      </c>
      <c r="P15" s="27">
        <v>2.2999999999999998</v>
      </c>
      <c r="Q15" s="27">
        <v>3.9</v>
      </c>
      <c r="R15" s="27">
        <v>16.5</v>
      </c>
      <c r="S15" s="27">
        <v>0.3</v>
      </c>
      <c r="T15" s="27">
        <v>6.5</v>
      </c>
    </row>
    <row r="16" spans="2:24" ht="15" customHeight="1" x14ac:dyDescent="0.15">
      <c r="B16" s="24"/>
      <c r="C16" s="83" t="s">
        <v>410</v>
      </c>
      <c r="D16" s="29">
        <v>553</v>
      </c>
      <c r="E16" s="30">
        <v>233</v>
      </c>
      <c r="F16" s="31">
        <v>30</v>
      </c>
      <c r="G16" s="31">
        <v>33</v>
      </c>
      <c r="H16" s="31">
        <v>18</v>
      </c>
      <c r="I16" s="31">
        <v>39</v>
      </c>
      <c r="J16" s="31">
        <v>41</v>
      </c>
      <c r="K16" s="31">
        <v>44</v>
      </c>
      <c r="L16" s="31">
        <v>73</v>
      </c>
      <c r="M16" s="31">
        <v>30</v>
      </c>
      <c r="N16" s="31">
        <v>38</v>
      </c>
      <c r="O16" s="31">
        <v>58</v>
      </c>
      <c r="P16" s="31">
        <v>24</v>
      </c>
      <c r="Q16" s="31">
        <v>13</v>
      </c>
      <c r="R16" s="31">
        <v>89</v>
      </c>
      <c r="S16" s="31">
        <v>2</v>
      </c>
      <c r="T16" s="31">
        <v>41</v>
      </c>
    </row>
    <row r="17" spans="2:20" ht="15" customHeight="1" x14ac:dyDescent="0.15">
      <c r="B17" s="24"/>
      <c r="C17" s="84"/>
      <c r="D17" s="25">
        <v>100</v>
      </c>
      <c r="E17" s="26">
        <v>42.1</v>
      </c>
      <c r="F17" s="27">
        <v>5.4</v>
      </c>
      <c r="G17" s="27">
        <v>6</v>
      </c>
      <c r="H17" s="27">
        <v>3.3</v>
      </c>
      <c r="I17" s="27">
        <v>7.1</v>
      </c>
      <c r="J17" s="27">
        <v>7.4</v>
      </c>
      <c r="K17" s="27">
        <v>8</v>
      </c>
      <c r="L17" s="27">
        <v>13.2</v>
      </c>
      <c r="M17" s="27">
        <v>5.4</v>
      </c>
      <c r="N17" s="27">
        <v>6.9</v>
      </c>
      <c r="O17" s="27">
        <v>10.5</v>
      </c>
      <c r="P17" s="27">
        <v>4.3</v>
      </c>
      <c r="Q17" s="27">
        <v>2.4</v>
      </c>
      <c r="R17" s="27">
        <v>16.100000000000001</v>
      </c>
      <c r="S17" s="27">
        <v>0.4</v>
      </c>
      <c r="T17" s="27">
        <v>7.4</v>
      </c>
    </row>
    <row r="18" spans="2:20" ht="15" customHeight="1" x14ac:dyDescent="0.15">
      <c r="B18" s="24"/>
      <c r="C18" s="82" t="s">
        <v>411</v>
      </c>
      <c r="D18" s="14">
        <v>795</v>
      </c>
      <c r="E18" s="15">
        <v>305</v>
      </c>
      <c r="F18" s="16">
        <v>66</v>
      </c>
      <c r="G18" s="16">
        <v>38</v>
      </c>
      <c r="H18" s="16">
        <v>34</v>
      </c>
      <c r="I18" s="16">
        <v>59</v>
      </c>
      <c r="J18" s="16">
        <v>87</v>
      </c>
      <c r="K18" s="16">
        <v>67</v>
      </c>
      <c r="L18" s="16">
        <v>92</v>
      </c>
      <c r="M18" s="16">
        <v>30</v>
      </c>
      <c r="N18" s="16">
        <v>46</v>
      </c>
      <c r="O18" s="16">
        <v>87</v>
      </c>
      <c r="P18" s="16">
        <v>56</v>
      </c>
      <c r="Q18" s="16">
        <v>17</v>
      </c>
      <c r="R18" s="16">
        <v>132</v>
      </c>
      <c r="S18" s="16">
        <v>7</v>
      </c>
      <c r="T18" s="16">
        <v>72</v>
      </c>
    </row>
    <row r="19" spans="2:20" ht="15" customHeight="1" x14ac:dyDescent="0.15">
      <c r="B19" s="24"/>
      <c r="C19" s="84"/>
      <c r="D19" s="25">
        <v>100</v>
      </c>
      <c r="E19" s="26">
        <v>38.4</v>
      </c>
      <c r="F19" s="27">
        <v>8.3000000000000007</v>
      </c>
      <c r="G19" s="27">
        <v>4.8</v>
      </c>
      <c r="H19" s="27">
        <v>4.3</v>
      </c>
      <c r="I19" s="27">
        <v>7.4</v>
      </c>
      <c r="J19" s="27">
        <v>10.9</v>
      </c>
      <c r="K19" s="27">
        <v>8.4</v>
      </c>
      <c r="L19" s="27">
        <v>11.6</v>
      </c>
      <c r="M19" s="27">
        <v>3.8</v>
      </c>
      <c r="N19" s="27">
        <v>5.8</v>
      </c>
      <c r="O19" s="27">
        <v>10.9</v>
      </c>
      <c r="P19" s="27">
        <v>7</v>
      </c>
      <c r="Q19" s="27">
        <v>2.1</v>
      </c>
      <c r="R19" s="27">
        <v>16.600000000000001</v>
      </c>
      <c r="S19" s="27">
        <v>0.9</v>
      </c>
      <c r="T19" s="27">
        <v>9.1</v>
      </c>
    </row>
    <row r="20" spans="2:20" ht="15" customHeight="1" x14ac:dyDescent="0.15">
      <c r="B20" s="24"/>
      <c r="C20" s="82" t="s">
        <v>412</v>
      </c>
      <c r="D20" s="14">
        <v>1379</v>
      </c>
      <c r="E20" s="15">
        <v>415</v>
      </c>
      <c r="F20" s="16">
        <v>134</v>
      </c>
      <c r="G20" s="16">
        <v>74</v>
      </c>
      <c r="H20" s="16">
        <v>80</v>
      </c>
      <c r="I20" s="16">
        <v>137</v>
      </c>
      <c r="J20" s="16">
        <v>293</v>
      </c>
      <c r="K20" s="16">
        <v>105</v>
      </c>
      <c r="L20" s="16">
        <v>166</v>
      </c>
      <c r="M20" s="16">
        <v>30</v>
      </c>
      <c r="N20" s="16">
        <v>62</v>
      </c>
      <c r="O20" s="16">
        <v>233</v>
      </c>
      <c r="P20" s="16">
        <v>89</v>
      </c>
      <c r="Q20" s="16">
        <v>96</v>
      </c>
      <c r="R20" s="16">
        <v>185</v>
      </c>
      <c r="S20" s="16">
        <v>7</v>
      </c>
      <c r="T20" s="16">
        <v>113</v>
      </c>
    </row>
    <row r="21" spans="2:20" ht="15" customHeight="1" x14ac:dyDescent="0.15">
      <c r="B21" s="24"/>
      <c r="C21" s="84"/>
      <c r="D21" s="25">
        <v>100</v>
      </c>
      <c r="E21" s="26">
        <v>30.1</v>
      </c>
      <c r="F21" s="27">
        <v>9.6999999999999993</v>
      </c>
      <c r="G21" s="27">
        <v>5.4</v>
      </c>
      <c r="H21" s="27">
        <v>5.8</v>
      </c>
      <c r="I21" s="27">
        <v>9.9</v>
      </c>
      <c r="J21" s="27">
        <v>21.2</v>
      </c>
      <c r="K21" s="27">
        <v>7.6</v>
      </c>
      <c r="L21" s="27">
        <v>12</v>
      </c>
      <c r="M21" s="27">
        <v>2.2000000000000002</v>
      </c>
      <c r="N21" s="27">
        <v>4.5</v>
      </c>
      <c r="O21" s="27">
        <v>16.899999999999999</v>
      </c>
      <c r="P21" s="27">
        <v>6.5</v>
      </c>
      <c r="Q21" s="27">
        <v>7</v>
      </c>
      <c r="R21" s="27">
        <v>13.4</v>
      </c>
      <c r="S21" s="27">
        <v>0.5</v>
      </c>
      <c r="T21" s="27">
        <v>8.1999999999999993</v>
      </c>
    </row>
    <row r="22" spans="2:20" ht="15" customHeight="1" x14ac:dyDescent="0.15">
      <c r="B22" s="24"/>
      <c r="C22" s="82" t="s">
        <v>413</v>
      </c>
      <c r="D22" s="14">
        <v>2715</v>
      </c>
      <c r="E22" s="15">
        <v>619</v>
      </c>
      <c r="F22" s="16">
        <v>305</v>
      </c>
      <c r="G22" s="16">
        <v>123</v>
      </c>
      <c r="H22" s="16">
        <v>152</v>
      </c>
      <c r="I22" s="16">
        <v>322</v>
      </c>
      <c r="J22" s="16">
        <v>647</v>
      </c>
      <c r="K22" s="16">
        <v>133</v>
      </c>
      <c r="L22" s="16">
        <v>249</v>
      </c>
      <c r="M22" s="16">
        <v>58</v>
      </c>
      <c r="N22" s="16">
        <v>168</v>
      </c>
      <c r="O22" s="16">
        <v>603</v>
      </c>
      <c r="P22" s="16">
        <v>115</v>
      </c>
      <c r="Q22" s="16">
        <v>329</v>
      </c>
      <c r="R22" s="16">
        <v>345</v>
      </c>
      <c r="S22" s="16">
        <v>19</v>
      </c>
      <c r="T22" s="16">
        <v>283</v>
      </c>
    </row>
    <row r="23" spans="2:20" ht="15" customHeight="1" x14ac:dyDescent="0.15">
      <c r="B23" s="24"/>
      <c r="C23" s="84"/>
      <c r="D23" s="25">
        <v>100</v>
      </c>
      <c r="E23" s="26">
        <v>22.8</v>
      </c>
      <c r="F23" s="27">
        <v>11.2</v>
      </c>
      <c r="G23" s="27">
        <v>4.5</v>
      </c>
      <c r="H23" s="27">
        <v>5.6</v>
      </c>
      <c r="I23" s="27">
        <v>11.9</v>
      </c>
      <c r="J23" s="27">
        <v>23.8</v>
      </c>
      <c r="K23" s="27">
        <v>4.9000000000000004</v>
      </c>
      <c r="L23" s="27">
        <v>9.1999999999999993</v>
      </c>
      <c r="M23" s="27">
        <v>2.1</v>
      </c>
      <c r="N23" s="27">
        <v>6.2</v>
      </c>
      <c r="O23" s="27">
        <v>22.2</v>
      </c>
      <c r="P23" s="27">
        <v>4.2</v>
      </c>
      <c r="Q23" s="27">
        <v>12.1</v>
      </c>
      <c r="R23" s="27">
        <v>12.7</v>
      </c>
      <c r="S23" s="27">
        <v>0.7</v>
      </c>
      <c r="T23" s="27">
        <v>10.4</v>
      </c>
    </row>
    <row r="24" spans="2:20" ht="15" customHeight="1" x14ac:dyDescent="0.15">
      <c r="B24" s="24"/>
      <c r="C24" s="82" t="s">
        <v>414</v>
      </c>
      <c r="D24" s="14">
        <v>3959</v>
      </c>
      <c r="E24" s="15">
        <v>638</v>
      </c>
      <c r="F24" s="16">
        <v>505</v>
      </c>
      <c r="G24" s="16">
        <v>148</v>
      </c>
      <c r="H24" s="16">
        <v>219</v>
      </c>
      <c r="I24" s="16">
        <v>508</v>
      </c>
      <c r="J24" s="16">
        <v>1081</v>
      </c>
      <c r="K24" s="16">
        <v>99</v>
      </c>
      <c r="L24" s="16">
        <v>291</v>
      </c>
      <c r="M24" s="16">
        <v>62</v>
      </c>
      <c r="N24" s="16">
        <v>285</v>
      </c>
      <c r="O24" s="16">
        <v>992</v>
      </c>
      <c r="P24" s="16">
        <v>146</v>
      </c>
      <c r="Q24" s="16">
        <v>775</v>
      </c>
      <c r="R24" s="16">
        <v>466</v>
      </c>
      <c r="S24" s="16">
        <v>18</v>
      </c>
      <c r="T24" s="16">
        <v>414</v>
      </c>
    </row>
    <row r="25" spans="2:20" ht="15" customHeight="1" x14ac:dyDescent="0.15">
      <c r="B25" s="24"/>
      <c r="C25" s="84"/>
      <c r="D25" s="25">
        <v>100</v>
      </c>
      <c r="E25" s="26">
        <v>16.100000000000001</v>
      </c>
      <c r="F25" s="27">
        <v>12.8</v>
      </c>
      <c r="G25" s="27">
        <v>3.7</v>
      </c>
      <c r="H25" s="27">
        <v>5.5</v>
      </c>
      <c r="I25" s="27">
        <v>12.8</v>
      </c>
      <c r="J25" s="27">
        <v>27.3</v>
      </c>
      <c r="K25" s="27">
        <v>2.5</v>
      </c>
      <c r="L25" s="27">
        <v>7.4</v>
      </c>
      <c r="M25" s="27">
        <v>1.6</v>
      </c>
      <c r="N25" s="27">
        <v>7.2</v>
      </c>
      <c r="O25" s="27">
        <v>25.1</v>
      </c>
      <c r="P25" s="27">
        <v>3.7</v>
      </c>
      <c r="Q25" s="27">
        <v>19.600000000000001</v>
      </c>
      <c r="R25" s="27">
        <v>11.8</v>
      </c>
      <c r="S25" s="27">
        <v>0.5</v>
      </c>
      <c r="T25" s="27">
        <v>10.5</v>
      </c>
    </row>
    <row r="26" spans="2:20" ht="15" customHeight="1" x14ac:dyDescent="0.15">
      <c r="B26" s="24"/>
      <c r="C26" s="82" t="s">
        <v>415</v>
      </c>
      <c r="D26" s="14">
        <v>4005</v>
      </c>
      <c r="E26" s="15">
        <v>469</v>
      </c>
      <c r="F26" s="16">
        <v>536</v>
      </c>
      <c r="G26" s="16">
        <v>90</v>
      </c>
      <c r="H26" s="16">
        <v>211</v>
      </c>
      <c r="I26" s="16">
        <v>411</v>
      </c>
      <c r="J26" s="16">
        <v>1137</v>
      </c>
      <c r="K26" s="16">
        <v>48</v>
      </c>
      <c r="L26" s="16">
        <v>191</v>
      </c>
      <c r="M26" s="16">
        <v>53</v>
      </c>
      <c r="N26" s="16">
        <v>381</v>
      </c>
      <c r="O26" s="16">
        <v>1139</v>
      </c>
      <c r="P26" s="16">
        <v>104</v>
      </c>
      <c r="Q26" s="16">
        <v>1345</v>
      </c>
      <c r="R26" s="16">
        <v>404</v>
      </c>
      <c r="S26" s="16">
        <v>25</v>
      </c>
      <c r="T26" s="16">
        <v>417</v>
      </c>
    </row>
    <row r="27" spans="2:20" ht="15" customHeight="1" x14ac:dyDescent="0.15">
      <c r="B27" s="28"/>
      <c r="C27" s="85"/>
      <c r="D27" s="17">
        <v>100</v>
      </c>
      <c r="E27" s="18">
        <v>11.7</v>
      </c>
      <c r="F27" s="19">
        <v>13.4</v>
      </c>
      <c r="G27" s="19">
        <v>2.2000000000000002</v>
      </c>
      <c r="H27" s="19">
        <v>5.3</v>
      </c>
      <c r="I27" s="19">
        <v>10.3</v>
      </c>
      <c r="J27" s="19">
        <v>28.4</v>
      </c>
      <c r="K27" s="19">
        <v>1.2</v>
      </c>
      <c r="L27" s="19">
        <v>4.8</v>
      </c>
      <c r="M27" s="19">
        <v>1.3</v>
      </c>
      <c r="N27" s="19">
        <v>9.5</v>
      </c>
      <c r="O27" s="19">
        <v>28.4</v>
      </c>
      <c r="P27" s="19">
        <v>2.6</v>
      </c>
      <c r="Q27" s="19">
        <v>33.6</v>
      </c>
      <c r="R27" s="19">
        <v>10.1</v>
      </c>
      <c r="S27" s="19">
        <v>0.6</v>
      </c>
      <c r="T27" s="19">
        <v>10.4</v>
      </c>
    </row>
    <row r="28" spans="2:20" ht="15" customHeight="1" x14ac:dyDescent="0.15">
      <c r="B28" s="20" t="s">
        <v>61</v>
      </c>
      <c r="C28" s="82" t="s">
        <v>62</v>
      </c>
      <c r="D28" s="14">
        <v>4961</v>
      </c>
      <c r="E28" s="15">
        <v>674</v>
      </c>
      <c r="F28" s="16">
        <v>635</v>
      </c>
      <c r="G28" s="16">
        <v>157</v>
      </c>
      <c r="H28" s="16">
        <v>244</v>
      </c>
      <c r="I28" s="16">
        <v>696</v>
      </c>
      <c r="J28" s="16">
        <v>1017</v>
      </c>
      <c r="K28" s="16">
        <v>106</v>
      </c>
      <c r="L28" s="16">
        <v>366</v>
      </c>
      <c r="M28" s="16">
        <v>96</v>
      </c>
      <c r="N28" s="16">
        <v>376</v>
      </c>
      <c r="O28" s="16">
        <v>1317</v>
      </c>
      <c r="P28" s="16">
        <v>203</v>
      </c>
      <c r="Q28" s="16">
        <v>1010</v>
      </c>
      <c r="R28" s="16">
        <v>638</v>
      </c>
      <c r="S28" s="16">
        <v>39</v>
      </c>
      <c r="T28" s="16">
        <v>515</v>
      </c>
    </row>
    <row r="29" spans="2:20" ht="15" customHeight="1" x14ac:dyDescent="0.15">
      <c r="B29" s="24"/>
      <c r="C29" s="84"/>
      <c r="D29" s="25">
        <v>100</v>
      </c>
      <c r="E29" s="26">
        <v>13.6</v>
      </c>
      <c r="F29" s="27">
        <v>12.8</v>
      </c>
      <c r="G29" s="27">
        <v>3.2</v>
      </c>
      <c r="H29" s="27">
        <v>4.9000000000000004</v>
      </c>
      <c r="I29" s="27">
        <v>14</v>
      </c>
      <c r="J29" s="27">
        <v>20.5</v>
      </c>
      <c r="K29" s="27">
        <v>2.1</v>
      </c>
      <c r="L29" s="27">
        <v>7.4</v>
      </c>
      <c r="M29" s="27">
        <v>1.9</v>
      </c>
      <c r="N29" s="27">
        <v>7.6</v>
      </c>
      <c r="O29" s="27">
        <v>26.5</v>
      </c>
      <c r="P29" s="27">
        <v>4.0999999999999996</v>
      </c>
      <c r="Q29" s="27">
        <v>20.399999999999999</v>
      </c>
      <c r="R29" s="27">
        <v>12.9</v>
      </c>
      <c r="S29" s="27">
        <v>0.8</v>
      </c>
      <c r="T29" s="27">
        <v>10.4</v>
      </c>
    </row>
    <row r="30" spans="2:20" ht="15" customHeight="1" x14ac:dyDescent="0.15">
      <c r="B30" s="24"/>
      <c r="C30" s="82" t="s">
        <v>63</v>
      </c>
      <c r="D30" s="14">
        <v>3509</v>
      </c>
      <c r="E30" s="15">
        <v>1027</v>
      </c>
      <c r="F30" s="16">
        <v>392</v>
      </c>
      <c r="G30" s="16">
        <v>203</v>
      </c>
      <c r="H30" s="16">
        <v>225</v>
      </c>
      <c r="I30" s="16">
        <v>313</v>
      </c>
      <c r="J30" s="16">
        <v>764</v>
      </c>
      <c r="K30" s="16">
        <v>217</v>
      </c>
      <c r="L30" s="16">
        <v>360</v>
      </c>
      <c r="M30" s="16">
        <v>93</v>
      </c>
      <c r="N30" s="16">
        <v>244</v>
      </c>
      <c r="O30" s="16">
        <v>593</v>
      </c>
      <c r="P30" s="16">
        <v>182</v>
      </c>
      <c r="Q30" s="16">
        <v>411</v>
      </c>
      <c r="R30" s="16">
        <v>419</v>
      </c>
      <c r="S30" s="16">
        <v>17</v>
      </c>
      <c r="T30" s="16">
        <v>344</v>
      </c>
    </row>
    <row r="31" spans="2:20" ht="15" customHeight="1" x14ac:dyDescent="0.15">
      <c r="B31" s="24"/>
      <c r="C31" s="84"/>
      <c r="D31" s="25">
        <v>100</v>
      </c>
      <c r="E31" s="26">
        <v>29.3</v>
      </c>
      <c r="F31" s="27">
        <v>11.2</v>
      </c>
      <c r="G31" s="27">
        <v>5.8</v>
      </c>
      <c r="H31" s="27">
        <v>6.4</v>
      </c>
      <c r="I31" s="27">
        <v>8.9</v>
      </c>
      <c r="J31" s="27">
        <v>21.8</v>
      </c>
      <c r="K31" s="27">
        <v>6.2</v>
      </c>
      <c r="L31" s="27">
        <v>10.3</v>
      </c>
      <c r="M31" s="27">
        <v>2.7</v>
      </c>
      <c r="N31" s="27">
        <v>7</v>
      </c>
      <c r="O31" s="27">
        <v>16.899999999999999</v>
      </c>
      <c r="P31" s="27">
        <v>5.2</v>
      </c>
      <c r="Q31" s="27">
        <v>11.7</v>
      </c>
      <c r="R31" s="27">
        <v>11.9</v>
      </c>
      <c r="S31" s="27">
        <v>0.5</v>
      </c>
      <c r="T31" s="27">
        <v>9.8000000000000007</v>
      </c>
    </row>
    <row r="32" spans="2:20" ht="15" customHeight="1" x14ac:dyDescent="0.15">
      <c r="B32" s="24"/>
      <c r="C32" s="83" t="s">
        <v>64</v>
      </c>
      <c r="D32" s="29">
        <v>279</v>
      </c>
      <c r="E32" s="30">
        <v>113</v>
      </c>
      <c r="F32" s="31">
        <v>24</v>
      </c>
      <c r="G32" s="31">
        <v>10</v>
      </c>
      <c r="H32" s="31">
        <v>14</v>
      </c>
      <c r="I32" s="31">
        <v>26</v>
      </c>
      <c r="J32" s="31">
        <v>42</v>
      </c>
      <c r="K32" s="31">
        <v>16</v>
      </c>
      <c r="L32" s="31">
        <v>17</v>
      </c>
      <c r="M32" s="31">
        <v>13</v>
      </c>
      <c r="N32" s="31">
        <v>15</v>
      </c>
      <c r="O32" s="31">
        <v>38</v>
      </c>
      <c r="P32" s="31">
        <v>10</v>
      </c>
      <c r="Q32" s="31">
        <v>27</v>
      </c>
      <c r="R32" s="31">
        <v>36</v>
      </c>
      <c r="S32" s="31">
        <v>2</v>
      </c>
      <c r="T32" s="31">
        <v>15</v>
      </c>
    </row>
    <row r="33" spans="2:20" ht="15" customHeight="1" x14ac:dyDescent="0.15">
      <c r="B33" s="24"/>
      <c r="C33" s="84"/>
      <c r="D33" s="25">
        <v>100</v>
      </c>
      <c r="E33" s="26">
        <v>40.5</v>
      </c>
      <c r="F33" s="27">
        <v>8.6</v>
      </c>
      <c r="G33" s="27">
        <v>3.6</v>
      </c>
      <c r="H33" s="27">
        <v>5</v>
      </c>
      <c r="I33" s="27">
        <v>9.3000000000000007</v>
      </c>
      <c r="J33" s="27">
        <v>15.1</v>
      </c>
      <c r="K33" s="27">
        <v>5.7</v>
      </c>
      <c r="L33" s="27">
        <v>6.1</v>
      </c>
      <c r="M33" s="27">
        <v>4.7</v>
      </c>
      <c r="N33" s="27">
        <v>5.4</v>
      </c>
      <c r="O33" s="27">
        <v>13.6</v>
      </c>
      <c r="P33" s="27">
        <v>3.6</v>
      </c>
      <c r="Q33" s="27">
        <v>9.6999999999999993</v>
      </c>
      <c r="R33" s="27">
        <v>12.9</v>
      </c>
      <c r="S33" s="27">
        <v>0.7</v>
      </c>
      <c r="T33" s="27">
        <v>5.4</v>
      </c>
    </row>
    <row r="34" spans="2:20" ht="15" customHeight="1" x14ac:dyDescent="0.15">
      <c r="B34" s="24"/>
      <c r="C34" s="82" t="s">
        <v>65</v>
      </c>
      <c r="D34" s="14">
        <v>2828</v>
      </c>
      <c r="E34" s="15">
        <v>583</v>
      </c>
      <c r="F34" s="16">
        <v>321</v>
      </c>
      <c r="G34" s="16">
        <v>84</v>
      </c>
      <c r="H34" s="16">
        <v>137</v>
      </c>
      <c r="I34" s="16">
        <v>290</v>
      </c>
      <c r="J34" s="16">
        <v>854</v>
      </c>
      <c r="K34" s="16">
        <v>95</v>
      </c>
      <c r="L34" s="16">
        <v>197</v>
      </c>
      <c r="M34" s="16">
        <v>40</v>
      </c>
      <c r="N34" s="16">
        <v>208</v>
      </c>
      <c r="O34" s="16">
        <v>711</v>
      </c>
      <c r="P34" s="16">
        <v>78</v>
      </c>
      <c r="Q34" s="16">
        <v>678</v>
      </c>
      <c r="R34" s="16">
        <v>266</v>
      </c>
      <c r="S34" s="16">
        <v>7</v>
      </c>
      <c r="T34" s="16">
        <v>275</v>
      </c>
    </row>
    <row r="35" spans="2:20" ht="15" customHeight="1" x14ac:dyDescent="0.15">
      <c r="B35" s="24"/>
      <c r="C35" s="84"/>
      <c r="D35" s="25">
        <v>100</v>
      </c>
      <c r="E35" s="26">
        <v>20.6</v>
      </c>
      <c r="F35" s="27">
        <v>11.4</v>
      </c>
      <c r="G35" s="27">
        <v>3</v>
      </c>
      <c r="H35" s="27">
        <v>4.8</v>
      </c>
      <c r="I35" s="27">
        <v>10.3</v>
      </c>
      <c r="J35" s="27">
        <v>30.2</v>
      </c>
      <c r="K35" s="27">
        <v>3.4</v>
      </c>
      <c r="L35" s="27">
        <v>7</v>
      </c>
      <c r="M35" s="27">
        <v>1.4</v>
      </c>
      <c r="N35" s="27">
        <v>7.4</v>
      </c>
      <c r="O35" s="27">
        <v>25.1</v>
      </c>
      <c r="P35" s="27">
        <v>2.8</v>
      </c>
      <c r="Q35" s="27">
        <v>24</v>
      </c>
      <c r="R35" s="27">
        <v>9.4</v>
      </c>
      <c r="S35" s="27">
        <v>0.2</v>
      </c>
      <c r="T35" s="27">
        <v>9.6999999999999993</v>
      </c>
    </row>
    <row r="36" spans="2:20" ht="15" customHeight="1" x14ac:dyDescent="0.15">
      <c r="B36" s="32"/>
      <c r="C36" s="82" t="s">
        <v>408</v>
      </c>
      <c r="D36" s="14">
        <v>2237</v>
      </c>
      <c r="E36" s="15">
        <v>478</v>
      </c>
      <c r="F36" s="16">
        <v>237</v>
      </c>
      <c r="G36" s="16">
        <v>67</v>
      </c>
      <c r="H36" s="16">
        <v>103</v>
      </c>
      <c r="I36" s="16">
        <v>181</v>
      </c>
      <c r="J36" s="16">
        <v>664</v>
      </c>
      <c r="K36" s="16">
        <v>77</v>
      </c>
      <c r="L36" s="16">
        <v>164</v>
      </c>
      <c r="M36" s="16">
        <v>41</v>
      </c>
      <c r="N36" s="16">
        <v>150</v>
      </c>
      <c r="O36" s="16">
        <v>506</v>
      </c>
      <c r="P36" s="16">
        <v>69</v>
      </c>
      <c r="Q36" s="16">
        <v>472</v>
      </c>
      <c r="R36" s="16">
        <v>330</v>
      </c>
      <c r="S36" s="16">
        <v>14</v>
      </c>
      <c r="T36" s="16">
        <v>214</v>
      </c>
    </row>
    <row r="37" spans="2:20" ht="15" customHeight="1" x14ac:dyDescent="0.15">
      <c r="B37" s="33"/>
      <c r="C37" s="82"/>
      <c r="D37" s="34">
        <v>100</v>
      </c>
      <c r="E37" s="35">
        <v>21.4</v>
      </c>
      <c r="F37" s="36">
        <v>10.6</v>
      </c>
      <c r="G37" s="36">
        <v>3</v>
      </c>
      <c r="H37" s="36">
        <v>4.5999999999999996</v>
      </c>
      <c r="I37" s="36">
        <v>8.1</v>
      </c>
      <c r="J37" s="36">
        <v>29.7</v>
      </c>
      <c r="K37" s="36">
        <v>3.4</v>
      </c>
      <c r="L37" s="36">
        <v>7.3</v>
      </c>
      <c r="M37" s="36">
        <v>1.8</v>
      </c>
      <c r="N37" s="36">
        <v>6.7</v>
      </c>
      <c r="O37" s="36">
        <v>22.6</v>
      </c>
      <c r="P37" s="36">
        <v>3.1</v>
      </c>
      <c r="Q37" s="36">
        <v>21.1</v>
      </c>
      <c r="R37" s="36">
        <v>14.8</v>
      </c>
      <c r="S37" s="36">
        <v>0.6</v>
      </c>
      <c r="T37" s="36">
        <v>9.6</v>
      </c>
    </row>
    <row r="38" spans="2:20" ht="15" customHeight="1" x14ac:dyDescent="0.15">
      <c r="B38" s="20" t="s">
        <v>66</v>
      </c>
      <c r="C38" s="88" t="s">
        <v>67</v>
      </c>
      <c r="D38" s="21">
        <v>0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</row>
    <row r="39" spans="2:20" ht="15" customHeight="1" x14ac:dyDescent="0.15">
      <c r="B39" s="24"/>
      <c r="C39" s="89"/>
      <c r="D39" s="25">
        <v>0</v>
      </c>
      <c r="E39" s="26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2:20" ht="15" customHeight="1" x14ac:dyDescent="0.15">
      <c r="B40" s="24"/>
      <c r="C40" s="90" t="s">
        <v>68</v>
      </c>
      <c r="D40" s="14">
        <v>1359</v>
      </c>
      <c r="E40" s="15">
        <v>195</v>
      </c>
      <c r="F40" s="16">
        <v>150</v>
      </c>
      <c r="G40" s="16">
        <v>51</v>
      </c>
      <c r="H40" s="16">
        <v>67</v>
      </c>
      <c r="I40" s="16">
        <v>153</v>
      </c>
      <c r="J40" s="16">
        <v>110</v>
      </c>
      <c r="K40" s="16">
        <v>40</v>
      </c>
      <c r="L40" s="16">
        <v>99</v>
      </c>
      <c r="M40" s="16">
        <v>22</v>
      </c>
      <c r="N40" s="16">
        <v>101</v>
      </c>
      <c r="O40" s="16">
        <v>270</v>
      </c>
      <c r="P40" s="16">
        <v>71</v>
      </c>
      <c r="Q40" s="16">
        <v>202</v>
      </c>
      <c r="R40" s="16">
        <v>150</v>
      </c>
      <c r="S40" s="16">
        <v>10</v>
      </c>
      <c r="T40" s="16">
        <v>289</v>
      </c>
    </row>
    <row r="41" spans="2:20" ht="15" customHeight="1" x14ac:dyDescent="0.15">
      <c r="B41" s="24"/>
      <c r="C41" s="89"/>
      <c r="D41" s="25">
        <v>100</v>
      </c>
      <c r="E41" s="26">
        <v>14.3</v>
      </c>
      <c r="F41" s="27">
        <v>11</v>
      </c>
      <c r="G41" s="27">
        <v>3.8</v>
      </c>
      <c r="H41" s="27">
        <v>4.9000000000000004</v>
      </c>
      <c r="I41" s="27">
        <v>11.3</v>
      </c>
      <c r="J41" s="27">
        <v>8.1</v>
      </c>
      <c r="K41" s="27">
        <v>2.9</v>
      </c>
      <c r="L41" s="27">
        <v>7.3</v>
      </c>
      <c r="M41" s="27">
        <v>1.6</v>
      </c>
      <c r="N41" s="27">
        <v>7.4</v>
      </c>
      <c r="O41" s="27">
        <v>19.899999999999999</v>
      </c>
      <c r="P41" s="27">
        <v>5.2</v>
      </c>
      <c r="Q41" s="27">
        <v>14.9</v>
      </c>
      <c r="R41" s="27">
        <v>11</v>
      </c>
      <c r="S41" s="27">
        <v>0.7</v>
      </c>
      <c r="T41" s="27">
        <v>21.3</v>
      </c>
    </row>
    <row r="42" spans="2:20" ht="15" customHeight="1" x14ac:dyDescent="0.15">
      <c r="B42" s="24"/>
      <c r="C42" s="86" t="s">
        <v>69</v>
      </c>
      <c r="D42" s="14">
        <v>12636</v>
      </c>
      <c r="E42" s="15">
        <v>2709</v>
      </c>
      <c r="F42" s="16">
        <v>1476</v>
      </c>
      <c r="G42" s="16">
        <v>478</v>
      </c>
      <c r="H42" s="16">
        <v>667</v>
      </c>
      <c r="I42" s="16">
        <v>1378</v>
      </c>
      <c r="J42" s="16">
        <v>3269</v>
      </c>
      <c r="K42" s="16">
        <v>481</v>
      </c>
      <c r="L42" s="16">
        <v>1021</v>
      </c>
      <c r="M42" s="16">
        <v>265</v>
      </c>
      <c r="N42" s="16">
        <v>907</v>
      </c>
      <c r="O42" s="16">
        <v>2935</v>
      </c>
      <c r="P42" s="16">
        <v>476</v>
      </c>
      <c r="Q42" s="16">
        <v>2428</v>
      </c>
      <c r="R42" s="16">
        <v>1551</v>
      </c>
      <c r="S42" s="16">
        <v>69</v>
      </c>
      <c r="T42" s="16">
        <v>1103</v>
      </c>
    </row>
    <row r="43" spans="2:20" ht="15" customHeight="1" x14ac:dyDescent="0.15">
      <c r="B43" s="28"/>
      <c r="C43" s="91"/>
      <c r="D43" s="17">
        <v>100</v>
      </c>
      <c r="E43" s="18">
        <v>21.4</v>
      </c>
      <c r="F43" s="19">
        <v>11.7</v>
      </c>
      <c r="G43" s="19">
        <v>3.8</v>
      </c>
      <c r="H43" s="19">
        <v>5.3</v>
      </c>
      <c r="I43" s="19">
        <v>10.9</v>
      </c>
      <c r="J43" s="19">
        <v>25.9</v>
      </c>
      <c r="K43" s="19">
        <v>3.8</v>
      </c>
      <c r="L43" s="19">
        <v>8.1</v>
      </c>
      <c r="M43" s="19">
        <v>2.1</v>
      </c>
      <c r="N43" s="19">
        <v>7.2</v>
      </c>
      <c r="O43" s="19">
        <v>23.2</v>
      </c>
      <c r="P43" s="19">
        <v>3.8</v>
      </c>
      <c r="Q43" s="19">
        <v>19.2</v>
      </c>
      <c r="R43" s="19">
        <v>12.3</v>
      </c>
      <c r="S43" s="19">
        <v>0.5</v>
      </c>
      <c r="T43" s="19">
        <v>8.6999999999999993</v>
      </c>
    </row>
    <row r="44" spans="2:20" ht="15" customHeight="1" x14ac:dyDescent="0.15">
      <c r="B44" s="20" t="s">
        <v>70</v>
      </c>
      <c r="C44" s="88" t="s">
        <v>426</v>
      </c>
      <c r="D44" s="21">
        <v>467</v>
      </c>
      <c r="E44" s="22">
        <v>90</v>
      </c>
      <c r="F44" s="23">
        <v>29</v>
      </c>
      <c r="G44" s="23">
        <v>6</v>
      </c>
      <c r="H44" s="23">
        <v>18</v>
      </c>
      <c r="I44" s="23">
        <v>26</v>
      </c>
      <c r="J44" s="23">
        <v>162</v>
      </c>
      <c r="K44" s="23">
        <v>6</v>
      </c>
      <c r="L44" s="23">
        <v>35</v>
      </c>
      <c r="M44" s="23">
        <v>4</v>
      </c>
      <c r="N44" s="23">
        <v>28</v>
      </c>
      <c r="O44" s="23">
        <v>95</v>
      </c>
      <c r="P44" s="23">
        <v>6</v>
      </c>
      <c r="Q44" s="23">
        <v>59</v>
      </c>
      <c r="R44" s="23">
        <v>51</v>
      </c>
      <c r="S44" s="23">
        <v>3</v>
      </c>
      <c r="T44" s="23">
        <v>47</v>
      </c>
    </row>
    <row r="45" spans="2:20" ht="15" customHeight="1" x14ac:dyDescent="0.15">
      <c r="B45" s="24"/>
      <c r="C45" s="89"/>
      <c r="D45" s="25">
        <v>100</v>
      </c>
      <c r="E45" s="26">
        <v>19.3</v>
      </c>
      <c r="F45" s="27">
        <v>6.2</v>
      </c>
      <c r="G45" s="27">
        <v>1.3</v>
      </c>
      <c r="H45" s="27">
        <v>3.9</v>
      </c>
      <c r="I45" s="27">
        <v>5.6</v>
      </c>
      <c r="J45" s="27">
        <v>34.700000000000003</v>
      </c>
      <c r="K45" s="27">
        <v>1.3</v>
      </c>
      <c r="L45" s="27">
        <v>7.5</v>
      </c>
      <c r="M45" s="27">
        <v>0.9</v>
      </c>
      <c r="N45" s="27">
        <v>6</v>
      </c>
      <c r="O45" s="27">
        <v>20.3</v>
      </c>
      <c r="P45" s="27">
        <v>1.3</v>
      </c>
      <c r="Q45" s="27">
        <v>12.6</v>
      </c>
      <c r="R45" s="27">
        <v>10.9</v>
      </c>
      <c r="S45" s="27">
        <v>0.6</v>
      </c>
      <c r="T45" s="27">
        <v>10.1</v>
      </c>
    </row>
    <row r="46" spans="2:20" ht="15" customHeight="1" x14ac:dyDescent="0.15">
      <c r="B46" s="24"/>
      <c r="C46" s="86" t="s">
        <v>468</v>
      </c>
      <c r="D46" s="14">
        <v>7256</v>
      </c>
      <c r="E46" s="15">
        <v>1548</v>
      </c>
      <c r="F46" s="16">
        <v>755</v>
      </c>
      <c r="G46" s="16">
        <v>221</v>
      </c>
      <c r="H46" s="16">
        <v>284</v>
      </c>
      <c r="I46" s="16">
        <v>675</v>
      </c>
      <c r="J46" s="16">
        <v>1973</v>
      </c>
      <c r="K46" s="16">
        <v>184</v>
      </c>
      <c r="L46" s="16">
        <v>519</v>
      </c>
      <c r="M46" s="16">
        <v>104</v>
      </c>
      <c r="N46" s="16">
        <v>462</v>
      </c>
      <c r="O46" s="16">
        <v>1570</v>
      </c>
      <c r="P46" s="16">
        <v>176</v>
      </c>
      <c r="Q46" s="16">
        <v>1246</v>
      </c>
      <c r="R46" s="16">
        <v>846</v>
      </c>
      <c r="S46" s="16">
        <v>49</v>
      </c>
      <c r="T46" s="16">
        <v>720</v>
      </c>
    </row>
    <row r="47" spans="2:20" ht="15" customHeight="1" x14ac:dyDescent="0.15">
      <c r="B47" s="24"/>
      <c r="C47" s="89"/>
      <c r="D47" s="25">
        <v>100</v>
      </c>
      <c r="E47" s="26">
        <v>21.3</v>
      </c>
      <c r="F47" s="27">
        <v>10.4</v>
      </c>
      <c r="G47" s="27">
        <v>3</v>
      </c>
      <c r="H47" s="27">
        <v>3.9</v>
      </c>
      <c r="I47" s="27">
        <v>9.3000000000000007</v>
      </c>
      <c r="J47" s="27">
        <v>27.2</v>
      </c>
      <c r="K47" s="27">
        <v>2.5</v>
      </c>
      <c r="L47" s="27">
        <v>7.2</v>
      </c>
      <c r="M47" s="27">
        <v>1.4</v>
      </c>
      <c r="N47" s="27">
        <v>6.4</v>
      </c>
      <c r="O47" s="27">
        <v>21.6</v>
      </c>
      <c r="P47" s="27">
        <v>2.4</v>
      </c>
      <c r="Q47" s="27">
        <v>17.2</v>
      </c>
      <c r="R47" s="27">
        <v>11.7</v>
      </c>
      <c r="S47" s="27">
        <v>0.7</v>
      </c>
      <c r="T47" s="27">
        <v>9.9</v>
      </c>
    </row>
    <row r="48" spans="2:20" ht="15" customHeight="1" x14ac:dyDescent="0.15">
      <c r="B48" s="24"/>
      <c r="C48" s="86" t="s">
        <v>439</v>
      </c>
      <c r="D48" s="14">
        <v>4406</v>
      </c>
      <c r="E48" s="15">
        <v>871</v>
      </c>
      <c r="F48" s="16">
        <v>604</v>
      </c>
      <c r="G48" s="16">
        <v>189</v>
      </c>
      <c r="H48" s="16">
        <v>284</v>
      </c>
      <c r="I48" s="16">
        <v>609</v>
      </c>
      <c r="J48" s="16">
        <v>879</v>
      </c>
      <c r="K48" s="16">
        <v>222</v>
      </c>
      <c r="L48" s="16">
        <v>422</v>
      </c>
      <c r="M48" s="16">
        <v>125</v>
      </c>
      <c r="N48" s="16">
        <v>361</v>
      </c>
      <c r="O48" s="16">
        <v>1095</v>
      </c>
      <c r="P48" s="16">
        <v>240</v>
      </c>
      <c r="Q48" s="16">
        <v>921</v>
      </c>
      <c r="R48" s="16">
        <v>563</v>
      </c>
      <c r="S48" s="16">
        <v>16</v>
      </c>
      <c r="T48" s="16">
        <v>420</v>
      </c>
    </row>
    <row r="49" spans="2:20" ht="15" customHeight="1" x14ac:dyDescent="0.15">
      <c r="B49" s="24"/>
      <c r="C49" s="89"/>
      <c r="D49" s="25">
        <v>100</v>
      </c>
      <c r="E49" s="26">
        <v>19.8</v>
      </c>
      <c r="F49" s="27">
        <v>13.7</v>
      </c>
      <c r="G49" s="27">
        <v>4.3</v>
      </c>
      <c r="H49" s="27">
        <v>6.4</v>
      </c>
      <c r="I49" s="27">
        <v>13.8</v>
      </c>
      <c r="J49" s="27">
        <v>20</v>
      </c>
      <c r="K49" s="27">
        <v>5</v>
      </c>
      <c r="L49" s="27">
        <v>9.6</v>
      </c>
      <c r="M49" s="27">
        <v>2.8</v>
      </c>
      <c r="N49" s="27">
        <v>8.1999999999999993</v>
      </c>
      <c r="O49" s="27">
        <v>24.9</v>
      </c>
      <c r="P49" s="27">
        <v>5.4</v>
      </c>
      <c r="Q49" s="27">
        <v>20.9</v>
      </c>
      <c r="R49" s="27">
        <v>12.8</v>
      </c>
      <c r="S49" s="27">
        <v>0.4</v>
      </c>
      <c r="T49" s="27">
        <v>9.5</v>
      </c>
    </row>
    <row r="50" spans="2:20" ht="15" customHeight="1" x14ac:dyDescent="0.15">
      <c r="B50" s="24"/>
      <c r="C50" s="86" t="s">
        <v>461</v>
      </c>
      <c r="D50" s="14">
        <v>1509</v>
      </c>
      <c r="E50" s="15">
        <v>316</v>
      </c>
      <c r="F50" s="16">
        <v>208</v>
      </c>
      <c r="G50" s="16">
        <v>100</v>
      </c>
      <c r="H50" s="16">
        <v>128</v>
      </c>
      <c r="I50" s="16">
        <v>194</v>
      </c>
      <c r="J50" s="16">
        <v>280</v>
      </c>
      <c r="K50" s="16">
        <v>96</v>
      </c>
      <c r="L50" s="16">
        <v>129</v>
      </c>
      <c r="M50" s="16">
        <v>48</v>
      </c>
      <c r="N50" s="16">
        <v>132</v>
      </c>
      <c r="O50" s="16">
        <v>366</v>
      </c>
      <c r="P50" s="16">
        <v>117</v>
      </c>
      <c r="Q50" s="16">
        <v>343</v>
      </c>
      <c r="R50" s="16">
        <v>206</v>
      </c>
      <c r="S50" s="16">
        <v>7</v>
      </c>
      <c r="T50" s="16">
        <v>148</v>
      </c>
    </row>
    <row r="51" spans="2:20" ht="15" customHeight="1" x14ac:dyDescent="0.15">
      <c r="B51" s="28"/>
      <c r="C51" s="91"/>
      <c r="D51" s="17">
        <v>100</v>
      </c>
      <c r="E51" s="18">
        <v>20.9</v>
      </c>
      <c r="F51" s="19">
        <v>13.8</v>
      </c>
      <c r="G51" s="19">
        <v>6.6</v>
      </c>
      <c r="H51" s="19">
        <v>8.5</v>
      </c>
      <c r="I51" s="19">
        <v>12.9</v>
      </c>
      <c r="J51" s="19">
        <v>18.600000000000001</v>
      </c>
      <c r="K51" s="19">
        <v>6.4</v>
      </c>
      <c r="L51" s="19">
        <v>8.5</v>
      </c>
      <c r="M51" s="19">
        <v>3.2</v>
      </c>
      <c r="N51" s="19">
        <v>8.6999999999999993</v>
      </c>
      <c r="O51" s="19">
        <v>24.3</v>
      </c>
      <c r="P51" s="19">
        <v>7.8</v>
      </c>
      <c r="Q51" s="19">
        <v>22.7</v>
      </c>
      <c r="R51" s="19">
        <v>13.7</v>
      </c>
      <c r="S51" s="19">
        <v>0.5</v>
      </c>
      <c r="T51" s="19">
        <v>9.8000000000000007</v>
      </c>
    </row>
    <row r="52" spans="2:20" ht="15" customHeight="1" x14ac:dyDescent="0.15">
      <c r="B52" s="20" t="s">
        <v>75</v>
      </c>
      <c r="C52" s="87" t="s">
        <v>76</v>
      </c>
      <c r="D52" s="21">
        <v>2392</v>
      </c>
      <c r="E52" s="22">
        <v>467</v>
      </c>
      <c r="F52" s="23">
        <v>315</v>
      </c>
      <c r="G52" s="23">
        <v>99</v>
      </c>
      <c r="H52" s="23">
        <v>107</v>
      </c>
      <c r="I52" s="23">
        <v>269</v>
      </c>
      <c r="J52" s="23">
        <v>547</v>
      </c>
      <c r="K52" s="23">
        <v>91</v>
      </c>
      <c r="L52" s="23">
        <v>216</v>
      </c>
      <c r="M52" s="23">
        <v>59</v>
      </c>
      <c r="N52" s="23">
        <v>167</v>
      </c>
      <c r="O52" s="23">
        <v>538</v>
      </c>
      <c r="P52" s="23">
        <v>102</v>
      </c>
      <c r="Q52" s="23">
        <v>428</v>
      </c>
      <c r="R52" s="23">
        <v>325</v>
      </c>
      <c r="S52" s="23">
        <v>19</v>
      </c>
      <c r="T52" s="23">
        <v>204</v>
      </c>
    </row>
    <row r="53" spans="2:20" ht="15" customHeight="1" x14ac:dyDescent="0.15">
      <c r="B53" s="24"/>
      <c r="C53" s="84"/>
      <c r="D53" s="25">
        <v>100</v>
      </c>
      <c r="E53" s="26">
        <v>19.5</v>
      </c>
      <c r="F53" s="27">
        <v>13.2</v>
      </c>
      <c r="G53" s="27">
        <v>4.0999999999999996</v>
      </c>
      <c r="H53" s="27">
        <v>4.5</v>
      </c>
      <c r="I53" s="27">
        <v>11.2</v>
      </c>
      <c r="J53" s="27">
        <v>22.9</v>
      </c>
      <c r="K53" s="27">
        <v>3.8</v>
      </c>
      <c r="L53" s="27">
        <v>9</v>
      </c>
      <c r="M53" s="27">
        <v>2.5</v>
      </c>
      <c r="N53" s="27">
        <v>7</v>
      </c>
      <c r="O53" s="27">
        <v>22.5</v>
      </c>
      <c r="P53" s="27">
        <v>4.3</v>
      </c>
      <c r="Q53" s="27">
        <v>17.899999999999999</v>
      </c>
      <c r="R53" s="27">
        <v>13.6</v>
      </c>
      <c r="S53" s="27">
        <v>0.8</v>
      </c>
      <c r="T53" s="27">
        <v>8.5</v>
      </c>
    </row>
    <row r="54" spans="2:20" ht="15" customHeight="1" x14ac:dyDescent="0.15">
      <c r="B54" s="24"/>
      <c r="C54" s="83" t="s">
        <v>77</v>
      </c>
      <c r="D54" s="29">
        <v>1724</v>
      </c>
      <c r="E54" s="30">
        <v>338</v>
      </c>
      <c r="F54" s="31">
        <v>161</v>
      </c>
      <c r="G54" s="31">
        <v>51</v>
      </c>
      <c r="H54" s="31">
        <v>70</v>
      </c>
      <c r="I54" s="31">
        <v>160</v>
      </c>
      <c r="J54" s="31">
        <v>365</v>
      </c>
      <c r="K54" s="31">
        <v>49</v>
      </c>
      <c r="L54" s="31">
        <v>117</v>
      </c>
      <c r="M54" s="31">
        <v>20</v>
      </c>
      <c r="N54" s="31">
        <v>94</v>
      </c>
      <c r="O54" s="31">
        <v>326</v>
      </c>
      <c r="P54" s="31">
        <v>37</v>
      </c>
      <c r="Q54" s="31">
        <v>291</v>
      </c>
      <c r="R54" s="31">
        <v>173</v>
      </c>
      <c r="S54" s="31">
        <v>6</v>
      </c>
      <c r="T54" s="31">
        <v>410</v>
      </c>
    </row>
    <row r="55" spans="2:20" ht="15" customHeight="1" x14ac:dyDescent="0.15">
      <c r="B55" s="24"/>
      <c r="C55" s="84"/>
      <c r="D55" s="25">
        <v>100</v>
      </c>
      <c r="E55" s="26">
        <v>19.600000000000001</v>
      </c>
      <c r="F55" s="27">
        <v>9.3000000000000007</v>
      </c>
      <c r="G55" s="27">
        <v>3</v>
      </c>
      <c r="H55" s="27">
        <v>4.0999999999999996</v>
      </c>
      <c r="I55" s="27">
        <v>9.3000000000000007</v>
      </c>
      <c r="J55" s="27">
        <v>21.2</v>
      </c>
      <c r="K55" s="27">
        <v>2.8</v>
      </c>
      <c r="L55" s="27">
        <v>6.8</v>
      </c>
      <c r="M55" s="27">
        <v>1.2</v>
      </c>
      <c r="N55" s="27">
        <v>5.5</v>
      </c>
      <c r="O55" s="27">
        <v>18.899999999999999</v>
      </c>
      <c r="P55" s="27">
        <v>2.1</v>
      </c>
      <c r="Q55" s="27">
        <v>16.899999999999999</v>
      </c>
      <c r="R55" s="27">
        <v>10</v>
      </c>
      <c r="S55" s="27">
        <v>0.3</v>
      </c>
      <c r="T55" s="27">
        <v>23.8</v>
      </c>
    </row>
    <row r="56" spans="2:20" ht="15" customHeight="1" x14ac:dyDescent="0.15">
      <c r="B56" s="24"/>
      <c r="C56" s="82" t="s">
        <v>78</v>
      </c>
      <c r="D56" s="14">
        <v>733</v>
      </c>
      <c r="E56" s="15">
        <v>143</v>
      </c>
      <c r="F56" s="16">
        <v>79</v>
      </c>
      <c r="G56" s="16">
        <v>23</v>
      </c>
      <c r="H56" s="16">
        <v>45</v>
      </c>
      <c r="I56" s="16">
        <v>89</v>
      </c>
      <c r="J56" s="16">
        <v>192</v>
      </c>
      <c r="K56" s="16">
        <v>28</v>
      </c>
      <c r="L56" s="16">
        <v>47</v>
      </c>
      <c r="M56" s="16">
        <v>19</v>
      </c>
      <c r="N56" s="16">
        <v>73</v>
      </c>
      <c r="O56" s="16">
        <v>172</v>
      </c>
      <c r="P56" s="16">
        <v>32</v>
      </c>
      <c r="Q56" s="16">
        <v>186</v>
      </c>
      <c r="R56" s="16">
        <v>84</v>
      </c>
      <c r="S56" s="16">
        <v>4</v>
      </c>
      <c r="T56" s="16">
        <v>61</v>
      </c>
    </row>
    <row r="57" spans="2:20" ht="15" customHeight="1" x14ac:dyDescent="0.15">
      <c r="B57" s="24"/>
      <c r="C57" s="84"/>
      <c r="D57" s="25">
        <v>100</v>
      </c>
      <c r="E57" s="26">
        <v>19.5</v>
      </c>
      <c r="F57" s="27">
        <v>10.8</v>
      </c>
      <c r="G57" s="27">
        <v>3.1</v>
      </c>
      <c r="H57" s="27">
        <v>6.1</v>
      </c>
      <c r="I57" s="27">
        <v>12.1</v>
      </c>
      <c r="J57" s="27">
        <v>26.2</v>
      </c>
      <c r="K57" s="27">
        <v>3.8</v>
      </c>
      <c r="L57" s="27">
        <v>6.4</v>
      </c>
      <c r="M57" s="27">
        <v>2.6</v>
      </c>
      <c r="N57" s="27">
        <v>10</v>
      </c>
      <c r="O57" s="27">
        <v>23.5</v>
      </c>
      <c r="P57" s="27">
        <v>4.4000000000000004</v>
      </c>
      <c r="Q57" s="27">
        <v>25.4</v>
      </c>
      <c r="R57" s="27">
        <v>11.5</v>
      </c>
      <c r="S57" s="27">
        <v>0.5</v>
      </c>
      <c r="T57" s="27">
        <v>8.3000000000000007</v>
      </c>
    </row>
    <row r="58" spans="2:20" ht="15" customHeight="1" x14ac:dyDescent="0.15">
      <c r="B58" s="24"/>
      <c r="C58" s="82" t="s">
        <v>79</v>
      </c>
      <c r="D58" s="14">
        <v>1156</v>
      </c>
      <c r="E58" s="15">
        <v>224</v>
      </c>
      <c r="F58" s="16">
        <v>152</v>
      </c>
      <c r="G58" s="16">
        <v>52</v>
      </c>
      <c r="H58" s="16">
        <v>60</v>
      </c>
      <c r="I58" s="16">
        <v>132</v>
      </c>
      <c r="J58" s="16">
        <v>273</v>
      </c>
      <c r="K58" s="16">
        <v>44</v>
      </c>
      <c r="L58" s="16">
        <v>107</v>
      </c>
      <c r="M58" s="16">
        <v>25</v>
      </c>
      <c r="N58" s="16">
        <v>98</v>
      </c>
      <c r="O58" s="16">
        <v>249</v>
      </c>
      <c r="P58" s="16">
        <v>64</v>
      </c>
      <c r="Q58" s="16">
        <v>247</v>
      </c>
      <c r="R58" s="16">
        <v>145</v>
      </c>
      <c r="S58" s="16">
        <v>8</v>
      </c>
      <c r="T58" s="16">
        <v>91</v>
      </c>
    </row>
    <row r="59" spans="2:20" ht="15" customHeight="1" x14ac:dyDescent="0.15">
      <c r="B59" s="24"/>
      <c r="C59" s="84"/>
      <c r="D59" s="25">
        <v>100</v>
      </c>
      <c r="E59" s="26">
        <v>19.399999999999999</v>
      </c>
      <c r="F59" s="27">
        <v>13.1</v>
      </c>
      <c r="G59" s="27">
        <v>4.5</v>
      </c>
      <c r="H59" s="27">
        <v>5.2</v>
      </c>
      <c r="I59" s="27">
        <v>11.4</v>
      </c>
      <c r="J59" s="27">
        <v>23.6</v>
      </c>
      <c r="K59" s="27">
        <v>3.8</v>
      </c>
      <c r="L59" s="27">
        <v>9.3000000000000007</v>
      </c>
      <c r="M59" s="27">
        <v>2.2000000000000002</v>
      </c>
      <c r="N59" s="27">
        <v>8.5</v>
      </c>
      <c r="O59" s="27">
        <v>21.5</v>
      </c>
      <c r="P59" s="27">
        <v>5.5</v>
      </c>
      <c r="Q59" s="27">
        <v>21.4</v>
      </c>
      <c r="R59" s="27">
        <v>12.5</v>
      </c>
      <c r="S59" s="27">
        <v>0.7</v>
      </c>
      <c r="T59" s="27">
        <v>7.9</v>
      </c>
    </row>
    <row r="60" spans="2:20" ht="15" customHeight="1" x14ac:dyDescent="0.15">
      <c r="B60" s="24"/>
      <c r="C60" s="82" t="s">
        <v>80</v>
      </c>
      <c r="D60" s="14">
        <v>1560</v>
      </c>
      <c r="E60" s="15">
        <v>312</v>
      </c>
      <c r="F60" s="16">
        <v>165</v>
      </c>
      <c r="G60" s="16">
        <v>72</v>
      </c>
      <c r="H60" s="16">
        <v>90</v>
      </c>
      <c r="I60" s="16">
        <v>149</v>
      </c>
      <c r="J60" s="16">
        <v>301</v>
      </c>
      <c r="K60" s="16">
        <v>75</v>
      </c>
      <c r="L60" s="16">
        <v>132</v>
      </c>
      <c r="M60" s="16">
        <v>34</v>
      </c>
      <c r="N60" s="16">
        <v>117</v>
      </c>
      <c r="O60" s="16">
        <v>377</v>
      </c>
      <c r="P60" s="16">
        <v>106</v>
      </c>
      <c r="Q60" s="16">
        <v>328</v>
      </c>
      <c r="R60" s="16">
        <v>184</v>
      </c>
      <c r="S60" s="16">
        <v>1</v>
      </c>
      <c r="T60" s="16">
        <v>148</v>
      </c>
    </row>
    <row r="61" spans="2:20" ht="15" customHeight="1" x14ac:dyDescent="0.15">
      <c r="B61" s="24"/>
      <c r="C61" s="84"/>
      <c r="D61" s="25">
        <v>100</v>
      </c>
      <c r="E61" s="26">
        <v>20</v>
      </c>
      <c r="F61" s="27">
        <v>10.6</v>
      </c>
      <c r="G61" s="27">
        <v>4.5999999999999996</v>
      </c>
      <c r="H61" s="27">
        <v>5.8</v>
      </c>
      <c r="I61" s="27">
        <v>9.6</v>
      </c>
      <c r="J61" s="27">
        <v>19.3</v>
      </c>
      <c r="K61" s="27">
        <v>4.8</v>
      </c>
      <c r="L61" s="27">
        <v>8.5</v>
      </c>
      <c r="M61" s="27">
        <v>2.2000000000000002</v>
      </c>
      <c r="N61" s="27">
        <v>7.5</v>
      </c>
      <c r="O61" s="27">
        <v>24.2</v>
      </c>
      <c r="P61" s="27">
        <v>6.8</v>
      </c>
      <c r="Q61" s="27">
        <v>21</v>
      </c>
      <c r="R61" s="27">
        <v>11.8</v>
      </c>
      <c r="S61" s="27">
        <v>0.1</v>
      </c>
      <c r="T61" s="27">
        <v>9.5</v>
      </c>
    </row>
    <row r="62" spans="2:20" ht="15" customHeight="1" x14ac:dyDescent="0.15">
      <c r="B62" s="24"/>
      <c r="C62" s="82" t="s">
        <v>81</v>
      </c>
      <c r="D62" s="14">
        <v>1134</v>
      </c>
      <c r="E62" s="15">
        <v>309</v>
      </c>
      <c r="F62" s="16">
        <v>137</v>
      </c>
      <c r="G62" s="16">
        <v>47</v>
      </c>
      <c r="H62" s="16">
        <v>65</v>
      </c>
      <c r="I62" s="16">
        <v>164</v>
      </c>
      <c r="J62" s="16">
        <v>344</v>
      </c>
      <c r="K62" s="16">
        <v>31</v>
      </c>
      <c r="L62" s="16">
        <v>110</v>
      </c>
      <c r="M62" s="16">
        <v>27</v>
      </c>
      <c r="N62" s="16">
        <v>72</v>
      </c>
      <c r="O62" s="16">
        <v>251</v>
      </c>
      <c r="P62" s="16">
        <v>37</v>
      </c>
      <c r="Q62" s="16">
        <v>167</v>
      </c>
      <c r="R62" s="16">
        <v>151</v>
      </c>
      <c r="S62" s="16">
        <v>2</v>
      </c>
      <c r="T62" s="16">
        <v>55</v>
      </c>
    </row>
    <row r="63" spans="2:20" ht="15" customHeight="1" x14ac:dyDescent="0.15">
      <c r="B63" s="24"/>
      <c r="C63" s="84"/>
      <c r="D63" s="25">
        <v>100</v>
      </c>
      <c r="E63" s="26">
        <v>27.2</v>
      </c>
      <c r="F63" s="27">
        <v>12.1</v>
      </c>
      <c r="G63" s="27">
        <v>4.0999999999999996</v>
      </c>
      <c r="H63" s="27">
        <v>5.7</v>
      </c>
      <c r="I63" s="27">
        <v>14.5</v>
      </c>
      <c r="J63" s="27">
        <v>30.3</v>
      </c>
      <c r="K63" s="27">
        <v>2.7</v>
      </c>
      <c r="L63" s="27">
        <v>9.6999999999999993</v>
      </c>
      <c r="M63" s="27">
        <v>2.4</v>
      </c>
      <c r="N63" s="27">
        <v>6.3</v>
      </c>
      <c r="O63" s="27">
        <v>22.1</v>
      </c>
      <c r="P63" s="27">
        <v>3.3</v>
      </c>
      <c r="Q63" s="27">
        <v>14.7</v>
      </c>
      <c r="R63" s="27">
        <v>13.3</v>
      </c>
      <c r="S63" s="27">
        <v>0.2</v>
      </c>
      <c r="T63" s="27">
        <v>4.9000000000000004</v>
      </c>
    </row>
    <row r="64" spans="2:20" ht="15" customHeight="1" x14ac:dyDescent="0.15">
      <c r="B64" s="24"/>
      <c r="C64" s="82" t="s">
        <v>82</v>
      </c>
      <c r="D64" s="14">
        <v>2057</v>
      </c>
      <c r="E64" s="15">
        <v>436</v>
      </c>
      <c r="F64" s="16">
        <v>291</v>
      </c>
      <c r="G64" s="16">
        <v>82</v>
      </c>
      <c r="H64" s="16">
        <v>107</v>
      </c>
      <c r="I64" s="16">
        <v>259</v>
      </c>
      <c r="J64" s="16">
        <v>481</v>
      </c>
      <c r="K64" s="16">
        <v>70</v>
      </c>
      <c r="L64" s="16">
        <v>179</v>
      </c>
      <c r="M64" s="16">
        <v>34</v>
      </c>
      <c r="N64" s="16">
        <v>126</v>
      </c>
      <c r="O64" s="16">
        <v>507</v>
      </c>
      <c r="P64" s="16">
        <v>86</v>
      </c>
      <c r="Q64" s="16">
        <v>348</v>
      </c>
      <c r="R64" s="16">
        <v>237</v>
      </c>
      <c r="S64" s="16">
        <v>19</v>
      </c>
      <c r="T64" s="16">
        <v>155</v>
      </c>
    </row>
    <row r="65" spans="2:20" ht="15" customHeight="1" x14ac:dyDescent="0.15">
      <c r="B65" s="24"/>
      <c r="C65" s="84"/>
      <c r="D65" s="25">
        <v>100</v>
      </c>
      <c r="E65" s="26">
        <v>21.2</v>
      </c>
      <c r="F65" s="27">
        <v>14.1</v>
      </c>
      <c r="G65" s="27">
        <v>4</v>
      </c>
      <c r="H65" s="27">
        <v>5.2</v>
      </c>
      <c r="I65" s="27">
        <v>12.6</v>
      </c>
      <c r="J65" s="27">
        <v>23.4</v>
      </c>
      <c r="K65" s="27">
        <v>3.4</v>
      </c>
      <c r="L65" s="27">
        <v>8.6999999999999993</v>
      </c>
      <c r="M65" s="27">
        <v>1.7</v>
      </c>
      <c r="N65" s="27">
        <v>6.1</v>
      </c>
      <c r="O65" s="27">
        <v>24.6</v>
      </c>
      <c r="P65" s="27">
        <v>4.2</v>
      </c>
      <c r="Q65" s="27">
        <v>16.899999999999999</v>
      </c>
      <c r="R65" s="27">
        <v>11.5</v>
      </c>
      <c r="S65" s="27">
        <v>0.9</v>
      </c>
      <c r="T65" s="27">
        <v>7.5</v>
      </c>
    </row>
    <row r="66" spans="2:20" ht="15" customHeight="1" x14ac:dyDescent="0.15">
      <c r="B66" s="24"/>
      <c r="C66" s="82" t="s">
        <v>83</v>
      </c>
      <c r="D66" s="14">
        <v>1098</v>
      </c>
      <c r="E66" s="15">
        <v>247</v>
      </c>
      <c r="F66" s="16">
        <v>134</v>
      </c>
      <c r="G66" s="16">
        <v>35</v>
      </c>
      <c r="H66" s="16">
        <v>66</v>
      </c>
      <c r="I66" s="16">
        <v>110</v>
      </c>
      <c r="J66" s="16">
        <v>298</v>
      </c>
      <c r="K66" s="16">
        <v>49</v>
      </c>
      <c r="L66" s="16">
        <v>72</v>
      </c>
      <c r="M66" s="16">
        <v>24</v>
      </c>
      <c r="N66" s="16">
        <v>83</v>
      </c>
      <c r="O66" s="16">
        <v>249</v>
      </c>
      <c r="P66" s="16">
        <v>26</v>
      </c>
      <c r="Q66" s="16">
        <v>238</v>
      </c>
      <c r="R66" s="16">
        <v>96</v>
      </c>
      <c r="S66" s="16">
        <v>8</v>
      </c>
      <c r="T66" s="16">
        <v>98</v>
      </c>
    </row>
    <row r="67" spans="2:20" ht="15" customHeight="1" x14ac:dyDescent="0.15">
      <c r="B67" s="24"/>
      <c r="C67" s="84"/>
      <c r="D67" s="25">
        <v>100</v>
      </c>
      <c r="E67" s="26">
        <v>22.5</v>
      </c>
      <c r="F67" s="27">
        <v>12.2</v>
      </c>
      <c r="G67" s="27">
        <v>3.2</v>
      </c>
      <c r="H67" s="27">
        <v>6</v>
      </c>
      <c r="I67" s="27">
        <v>10</v>
      </c>
      <c r="J67" s="27">
        <v>27.1</v>
      </c>
      <c r="K67" s="27">
        <v>4.5</v>
      </c>
      <c r="L67" s="27">
        <v>6.6</v>
      </c>
      <c r="M67" s="27">
        <v>2.2000000000000002</v>
      </c>
      <c r="N67" s="27">
        <v>7.6</v>
      </c>
      <c r="O67" s="27">
        <v>22.7</v>
      </c>
      <c r="P67" s="27">
        <v>2.4</v>
      </c>
      <c r="Q67" s="27">
        <v>21.7</v>
      </c>
      <c r="R67" s="27">
        <v>8.6999999999999993</v>
      </c>
      <c r="S67" s="27">
        <v>0.7</v>
      </c>
      <c r="T67" s="27">
        <v>8.9</v>
      </c>
    </row>
    <row r="68" spans="2:20" ht="15" customHeight="1" x14ac:dyDescent="0.15">
      <c r="B68" s="24"/>
      <c r="C68" s="82" t="s">
        <v>84</v>
      </c>
      <c r="D68" s="14">
        <v>2141</v>
      </c>
      <c r="E68" s="15">
        <v>428</v>
      </c>
      <c r="F68" s="16">
        <v>192</v>
      </c>
      <c r="G68" s="16">
        <v>68</v>
      </c>
      <c r="H68" s="16">
        <v>124</v>
      </c>
      <c r="I68" s="16">
        <v>199</v>
      </c>
      <c r="J68" s="16">
        <v>578</v>
      </c>
      <c r="K68" s="16">
        <v>84</v>
      </c>
      <c r="L68" s="16">
        <v>140</v>
      </c>
      <c r="M68" s="16">
        <v>45</v>
      </c>
      <c r="N68" s="16">
        <v>178</v>
      </c>
      <c r="O68" s="16">
        <v>536</v>
      </c>
      <c r="P68" s="16">
        <v>57</v>
      </c>
      <c r="Q68" s="16">
        <v>397</v>
      </c>
      <c r="R68" s="16">
        <v>306</v>
      </c>
      <c r="S68" s="16">
        <v>12</v>
      </c>
      <c r="T68" s="16">
        <v>170</v>
      </c>
    </row>
    <row r="69" spans="2:20" ht="15" customHeight="1" x14ac:dyDescent="0.15">
      <c r="B69" s="28"/>
      <c r="C69" s="85"/>
      <c r="D69" s="17">
        <v>100</v>
      </c>
      <c r="E69" s="18">
        <v>20</v>
      </c>
      <c r="F69" s="19">
        <v>9</v>
      </c>
      <c r="G69" s="19">
        <v>3.2</v>
      </c>
      <c r="H69" s="19">
        <v>5.8</v>
      </c>
      <c r="I69" s="19">
        <v>9.3000000000000007</v>
      </c>
      <c r="J69" s="19">
        <v>27</v>
      </c>
      <c r="K69" s="19">
        <v>3.9</v>
      </c>
      <c r="L69" s="19">
        <v>6.5</v>
      </c>
      <c r="M69" s="19">
        <v>2.1</v>
      </c>
      <c r="N69" s="19">
        <v>8.3000000000000007</v>
      </c>
      <c r="O69" s="19">
        <v>25</v>
      </c>
      <c r="P69" s="19">
        <v>2.7</v>
      </c>
      <c r="Q69" s="19">
        <v>18.5</v>
      </c>
      <c r="R69" s="19">
        <v>14.3</v>
      </c>
      <c r="S69" s="19">
        <v>0.6</v>
      </c>
      <c r="T69" s="19">
        <v>7.9</v>
      </c>
    </row>
    <row r="70" spans="2:20" ht="15" customHeight="1" x14ac:dyDescent="0.15">
      <c r="B70" s="20" t="s">
        <v>85</v>
      </c>
      <c r="C70" s="88" t="s">
        <v>86</v>
      </c>
      <c r="D70" s="21">
        <v>2044</v>
      </c>
      <c r="E70" s="22">
        <v>288</v>
      </c>
      <c r="F70" s="23">
        <v>264</v>
      </c>
      <c r="G70" s="23">
        <v>79</v>
      </c>
      <c r="H70" s="23">
        <v>118</v>
      </c>
      <c r="I70" s="23">
        <v>335</v>
      </c>
      <c r="J70" s="23">
        <v>130</v>
      </c>
      <c r="K70" s="23">
        <v>48</v>
      </c>
      <c r="L70" s="23">
        <v>169</v>
      </c>
      <c r="M70" s="23">
        <v>29</v>
      </c>
      <c r="N70" s="23">
        <v>173</v>
      </c>
      <c r="O70" s="23">
        <v>503</v>
      </c>
      <c r="P70" s="23">
        <v>112</v>
      </c>
      <c r="Q70" s="23">
        <v>365</v>
      </c>
      <c r="R70" s="23">
        <v>272</v>
      </c>
      <c r="S70" s="23">
        <v>9</v>
      </c>
      <c r="T70" s="23">
        <v>248</v>
      </c>
    </row>
    <row r="71" spans="2:20" ht="15" customHeight="1" x14ac:dyDescent="0.15">
      <c r="B71" s="24"/>
      <c r="C71" s="89"/>
      <c r="D71" s="25">
        <v>100</v>
      </c>
      <c r="E71" s="26">
        <v>14.1</v>
      </c>
      <c r="F71" s="27">
        <v>12.9</v>
      </c>
      <c r="G71" s="27">
        <v>3.9</v>
      </c>
      <c r="H71" s="27">
        <v>5.8</v>
      </c>
      <c r="I71" s="27">
        <v>16.399999999999999</v>
      </c>
      <c r="J71" s="27">
        <v>6.4</v>
      </c>
      <c r="K71" s="27">
        <v>2.2999999999999998</v>
      </c>
      <c r="L71" s="27">
        <v>8.3000000000000007</v>
      </c>
      <c r="M71" s="27">
        <v>1.4</v>
      </c>
      <c r="N71" s="27">
        <v>8.5</v>
      </c>
      <c r="O71" s="27">
        <v>24.6</v>
      </c>
      <c r="P71" s="27">
        <v>5.5</v>
      </c>
      <c r="Q71" s="27">
        <v>17.899999999999999</v>
      </c>
      <c r="R71" s="27">
        <v>13.3</v>
      </c>
      <c r="S71" s="27">
        <v>0.4</v>
      </c>
      <c r="T71" s="27">
        <v>12.1</v>
      </c>
    </row>
    <row r="72" spans="2:20" ht="15" customHeight="1" x14ac:dyDescent="0.15">
      <c r="B72" s="24"/>
      <c r="C72" s="86" t="s">
        <v>87</v>
      </c>
      <c r="D72" s="14">
        <v>2556</v>
      </c>
      <c r="E72" s="15">
        <v>441</v>
      </c>
      <c r="F72" s="16">
        <v>349</v>
      </c>
      <c r="G72" s="16">
        <v>107</v>
      </c>
      <c r="H72" s="16">
        <v>133</v>
      </c>
      <c r="I72" s="16">
        <v>454</v>
      </c>
      <c r="J72" s="16">
        <v>103</v>
      </c>
      <c r="K72" s="16">
        <v>74</v>
      </c>
      <c r="L72" s="16">
        <v>188</v>
      </c>
      <c r="M72" s="16">
        <v>60</v>
      </c>
      <c r="N72" s="16">
        <v>200</v>
      </c>
      <c r="O72" s="16">
        <v>688</v>
      </c>
      <c r="P72" s="16">
        <v>131</v>
      </c>
      <c r="Q72" s="16">
        <v>468</v>
      </c>
      <c r="R72" s="16">
        <v>373</v>
      </c>
      <c r="S72" s="16">
        <v>14</v>
      </c>
      <c r="T72" s="16">
        <v>275</v>
      </c>
    </row>
    <row r="73" spans="2:20" ht="15" customHeight="1" x14ac:dyDescent="0.15">
      <c r="B73" s="24"/>
      <c r="C73" s="89"/>
      <c r="D73" s="25">
        <v>100</v>
      </c>
      <c r="E73" s="26">
        <v>17.3</v>
      </c>
      <c r="F73" s="27">
        <v>13.7</v>
      </c>
      <c r="G73" s="27">
        <v>4.2</v>
      </c>
      <c r="H73" s="27">
        <v>5.2</v>
      </c>
      <c r="I73" s="27">
        <v>17.8</v>
      </c>
      <c r="J73" s="27">
        <v>4</v>
      </c>
      <c r="K73" s="27">
        <v>2.9</v>
      </c>
      <c r="L73" s="27">
        <v>7.4</v>
      </c>
      <c r="M73" s="27">
        <v>2.2999999999999998</v>
      </c>
      <c r="N73" s="27">
        <v>7.8</v>
      </c>
      <c r="O73" s="27">
        <v>26.9</v>
      </c>
      <c r="P73" s="27">
        <v>5.0999999999999996</v>
      </c>
      <c r="Q73" s="27">
        <v>18.3</v>
      </c>
      <c r="R73" s="27">
        <v>14.6</v>
      </c>
      <c r="S73" s="27">
        <v>0.5</v>
      </c>
      <c r="T73" s="27">
        <v>10.8</v>
      </c>
    </row>
    <row r="74" spans="2:20" ht="15" customHeight="1" x14ac:dyDescent="0.15">
      <c r="B74" s="24"/>
      <c r="C74" s="86" t="s">
        <v>88</v>
      </c>
      <c r="D74" s="14">
        <v>3506</v>
      </c>
      <c r="E74" s="15">
        <v>604</v>
      </c>
      <c r="F74" s="16">
        <v>365</v>
      </c>
      <c r="G74" s="16">
        <v>116</v>
      </c>
      <c r="H74" s="16">
        <v>161</v>
      </c>
      <c r="I74" s="16">
        <v>291</v>
      </c>
      <c r="J74" s="16">
        <v>1183</v>
      </c>
      <c r="K74" s="16">
        <v>105</v>
      </c>
      <c r="L74" s="16">
        <v>268</v>
      </c>
      <c r="M74" s="16">
        <v>50</v>
      </c>
      <c r="N74" s="16">
        <v>239</v>
      </c>
      <c r="O74" s="16">
        <v>739</v>
      </c>
      <c r="P74" s="16">
        <v>100</v>
      </c>
      <c r="Q74" s="16">
        <v>676</v>
      </c>
      <c r="R74" s="16">
        <v>418</v>
      </c>
      <c r="S74" s="16">
        <v>27</v>
      </c>
      <c r="T74" s="16">
        <v>367</v>
      </c>
    </row>
    <row r="75" spans="2:20" ht="15" customHeight="1" x14ac:dyDescent="0.15">
      <c r="B75" s="24"/>
      <c r="C75" s="89"/>
      <c r="D75" s="25">
        <v>100</v>
      </c>
      <c r="E75" s="26">
        <v>17.2</v>
      </c>
      <c r="F75" s="27">
        <v>10.4</v>
      </c>
      <c r="G75" s="27">
        <v>3.3</v>
      </c>
      <c r="H75" s="27">
        <v>4.5999999999999996</v>
      </c>
      <c r="I75" s="27">
        <v>8.3000000000000007</v>
      </c>
      <c r="J75" s="27">
        <v>33.700000000000003</v>
      </c>
      <c r="K75" s="27">
        <v>3</v>
      </c>
      <c r="L75" s="27">
        <v>7.6</v>
      </c>
      <c r="M75" s="27">
        <v>1.4</v>
      </c>
      <c r="N75" s="27">
        <v>6.8</v>
      </c>
      <c r="O75" s="27">
        <v>21.1</v>
      </c>
      <c r="P75" s="27">
        <v>2.9</v>
      </c>
      <c r="Q75" s="27">
        <v>19.3</v>
      </c>
      <c r="R75" s="27">
        <v>11.9</v>
      </c>
      <c r="S75" s="27">
        <v>0.8</v>
      </c>
      <c r="T75" s="27">
        <v>10.5</v>
      </c>
    </row>
    <row r="76" spans="2:20" ht="15" customHeight="1" x14ac:dyDescent="0.15">
      <c r="B76" s="24"/>
      <c r="C76" s="86" t="s">
        <v>89</v>
      </c>
      <c r="D76" s="14">
        <v>2662</v>
      </c>
      <c r="E76" s="15">
        <v>615</v>
      </c>
      <c r="F76" s="16">
        <v>305</v>
      </c>
      <c r="G76" s="16">
        <v>109</v>
      </c>
      <c r="H76" s="16">
        <v>143</v>
      </c>
      <c r="I76" s="16">
        <v>226</v>
      </c>
      <c r="J76" s="16">
        <v>866</v>
      </c>
      <c r="K76" s="16">
        <v>104</v>
      </c>
      <c r="L76" s="16">
        <v>228</v>
      </c>
      <c r="M76" s="16">
        <v>81</v>
      </c>
      <c r="N76" s="16">
        <v>188</v>
      </c>
      <c r="O76" s="16">
        <v>570</v>
      </c>
      <c r="P76" s="16">
        <v>94</v>
      </c>
      <c r="Q76" s="16">
        <v>499</v>
      </c>
      <c r="R76" s="16">
        <v>293</v>
      </c>
      <c r="S76" s="16">
        <v>18</v>
      </c>
      <c r="T76" s="16">
        <v>232</v>
      </c>
    </row>
    <row r="77" spans="2:20" ht="15" customHeight="1" x14ac:dyDescent="0.15">
      <c r="B77" s="24"/>
      <c r="C77" s="89"/>
      <c r="D77" s="25">
        <v>100</v>
      </c>
      <c r="E77" s="26">
        <v>23.1</v>
      </c>
      <c r="F77" s="27">
        <v>11.5</v>
      </c>
      <c r="G77" s="27">
        <v>4.0999999999999996</v>
      </c>
      <c r="H77" s="27">
        <v>5.4</v>
      </c>
      <c r="I77" s="27">
        <v>8.5</v>
      </c>
      <c r="J77" s="27">
        <v>32.5</v>
      </c>
      <c r="K77" s="27">
        <v>3.9</v>
      </c>
      <c r="L77" s="27">
        <v>8.6</v>
      </c>
      <c r="M77" s="27">
        <v>3</v>
      </c>
      <c r="N77" s="27">
        <v>7.1</v>
      </c>
      <c r="O77" s="27">
        <v>21.4</v>
      </c>
      <c r="P77" s="27">
        <v>3.5</v>
      </c>
      <c r="Q77" s="27">
        <v>18.7</v>
      </c>
      <c r="R77" s="27">
        <v>11</v>
      </c>
      <c r="S77" s="27">
        <v>0.7</v>
      </c>
      <c r="T77" s="27">
        <v>8.6999999999999993</v>
      </c>
    </row>
    <row r="78" spans="2:20" ht="15" customHeight="1" x14ac:dyDescent="0.15">
      <c r="B78" s="24"/>
      <c r="C78" s="86" t="s">
        <v>90</v>
      </c>
      <c r="D78" s="14">
        <v>1533</v>
      </c>
      <c r="E78" s="15">
        <v>441</v>
      </c>
      <c r="F78" s="16">
        <v>172</v>
      </c>
      <c r="G78" s="16">
        <v>61</v>
      </c>
      <c r="H78" s="16">
        <v>86</v>
      </c>
      <c r="I78" s="16">
        <v>131</v>
      </c>
      <c r="J78" s="16">
        <v>539</v>
      </c>
      <c r="K78" s="16">
        <v>82</v>
      </c>
      <c r="L78" s="16">
        <v>138</v>
      </c>
      <c r="M78" s="16">
        <v>31</v>
      </c>
      <c r="N78" s="16">
        <v>109</v>
      </c>
      <c r="O78" s="16">
        <v>366</v>
      </c>
      <c r="P78" s="16">
        <v>51</v>
      </c>
      <c r="Q78" s="16">
        <v>301</v>
      </c>
      <c r="R78" s="16">
        <v>156</v>
      </c>
      <c r="S78" s="16">
        <v>6</v>
      </c>
      <c r="T78" s="16">
        <v>114</v>
      </c>
    </row>
    <row r="79" spans="2:20" ht="15" customHeight="1" x14ac:dyDescent="0.15">
      <c r="B79" s="24"/>
      <c r="C79" s="89"/>
      <c r="D79" s="25">
        <v>100</v>
      </c>
      <c r="E79" s="26">
        <v>28.8</v>
      </c>
      <c r="F79" s="27">
        <v>11.2</v>
      </c>
      <c r="G79" s="27">
        <v>4</v>
      </c>
      <c r="H79" s="27">
        <v>5.6</v>
      </c>
      <c r="I79" s="27">
        <v>8.5</v>
      </c>
      <c r="J79" s="27">
        <v>35.200000000000003</v>
      </c>
      <c r="K79" s="27">
        <v>5.3</v>
      </c>
      <c r="L79" s="27">
        <v>9</v>
      </c>
      <c r="M79" s="27">
        <v>2</v>
      </c>
      <c r="N79" s="27">
        <v>7.1</v>
      </c>
      <c r="O79" s="27">
        <v>23.9</v>
      </c>
      <c r="P79" s="27">
        <v>3.3</v>
      </c>
      <c r="Q79" s="27">
        <v>19.600000000000001</v>
      </c>
      <c r="R79" s="27">
        <v>10.199999999999999</v>
      </c>
      <c r="S79" s="27">
        <v>0.4</v>
      </c>
      <c r="T79" s="27">
        <v>7.4</v>
      </c>
    </row>
    <row r="80" spans="2:20" ht="15" customHeight="1" x14ac:dyDescent="0.15">
      <c r="B80" s="24"/>
      <c r="C80" s="86" t="s">
        <v>91</v>
      </c>
      <c r="D80" s="14">
        <v>936</v>
      </c>
      <c r="E80" s="15">
        <v>290</v>
      </c>
      <c r="F80" s="16">
        <v>98</v>
      </c>
      <c r="G80" s="16">
        <v>35</v>
      </c>
      <c r="H80" s="16">
        <v>51</v>
      </c>
      <c r="I80" s="16">
        <v>51</v>
      </c>
      <c r="J80" s="16">
        <v>320</v>
      </c>
      <c r="K80" s="16">
        <v>66</v>
      </c>
      <c r="L80" s="16">
        <v>75</v>
      </c>
      <c r="M80" s="16">
        <v>24</v>
      </c>
      <c r="N80" s="16">
        <v>62</v>
      </c>
      <c r="O80" s="16">
        <v>200</v>
      </c>
      <c r="P80" s="16">
        <v>37</v>
      </c>
      <c r="Q80" s="16">
        <v>176</v>
      </c>
      <c r="R80" s="16">
        <v>95</v>
      </c>
      <c r="S80" s="16">
        <v>1</v>
      </c>
      <c r="T80" s="16">
        <v>83</v>
      </c>
    </row>
    <row r="81" spans="2:20" ht="15" customHeight="1" x14ac:dyDescent="0.15">
      <c r="B81" s="24"/>
      <c r="C81" s="89"/>
      <c r="D81" s="25">
        <v>100</v>
      </c>
      <c r="E81" s="26">
        <v>31</v>
      </c>
      <c r="F81" s="27">
        <v>10.5</v>
      </c>
      <c r="G81" s="27">
        <v>3.7</v>
      </c>
      <c r="H81" s="27">
        <v>5.4</v>
      </c>
      <c r="I81" s="27">
        <v>5.4</v>
      </c>
      <c r="J81" s="27">
        <v>34.200000000000003</v>
      </c>
      <c r="K81" s="27">
        <v>7.1</v>
      </c>
      <c r="L81" s="27">
        <v>8</v>
      </c>
      <c r="M81" s="27">
        <v>2.6</v>
      </c>
      <c r="N81" s="27">
        <v>6.6</v>
      </c>
      <c r="O81" s="27">
        <v>21.4</v>
      </c>
      <c r="P81" s="27">
        <v>4</v>
      </c>
      <c r="Q81" s="27">
        <v>18.8</v>
      </c>
      <c r="R81" s="27">
        <v>10.1</v>
      </c>
      <c r="S81" s="27">
        <v>0.1</v>
      </c>
      <c r="T81" s="27">
        <v>8.9</v>
      </c>
    </row>
    <row r="82" spans="2:20" ht="15" customHeight="1" x14ac:dyDescent="0.15">
      <c r="B82" s="24"/>
      <c r="C82" s="86" t="s">
        <v>92</v>
      </c>
      <c r="D82" s="14">
        <v>542</v>
      </c>
      <c r="E82" s="15">
        <v>188</v>
      </c>
      <c r="F82" s="16">
        <v>54</v>
      </c>
      <c r="G82" s="16">
        <v>15</v>
      </c>
      <c r="H82" s="16">
        <v>35</v>
      </c>
      <c r="I82" s="16">
        <v>27</v>
      </c>
      <c r="J82" s="16">
        <v>195</v>
      </c>
      <c r="K82" s="16">
        <v>39</v>
      </c>
      <c r="L82" s="16">
        <v>34</v>
      </c>
      <c r="M82" s="16">
        <v>7</v>
      </c>
      <c r="N82" s="16">
        <v>26</v>
      </c>
      <c r="O82" s="16">
        <v>98</v>
      </c>
      <c r="P82" s="16">
        <v>14</v>
      </c>
      <c r="Q82" s="16">
        <v>105</v>
      </c>
      <c r="R82" s="16">
        <v>58</v>
      </c>
      <c r="S82" s="16">
        <v>2</v>
      </c>
      <c r="T82" s="16">
        <v>41</v>
      </c>
    </row>
    <row r="83" spans="2:20" ht="15" customHeight="1" x14ac:dyDescent="0.15">
      <c r="B83" s="24"/>
      <c r="C83" s="86"/>
      <c r="D83" s="34">
        <v>100</v>
      </c>
      <c r="E83" s="35">
        <v>34.700000000000003</v>
      </c>
      <c r="F83" s="36">
        <v>10</v>
      </c>
      <c r="G83" s="36">
        <v>2.8</v>
      </c>
      <c r="H83" s="36">
        <v>6.5</v>
      </c>
      <c r="I83" s="36">
        <v>5</v>
      </c>
      <c r="J83" s="36">
        <v>36</v>
      </c>
      <c r="K83" s="36">
        <v>7.2</v>
      </c>
      <c r="L83" s="36">
        <v>6.3</v>
      </c>
      <c r="M83" s="36">
        <v>1.3</v>
      </c>
      <c r="N83" s="36">
        <v>4.8</v>
      </c>
      <c r="O83" s="36">
        <v>18.100000000000001</v>
      </c>
      <c r="P83" s="36">
        <v>2.6</v>
      </c>
      <c r="Q83" s="36">
        <v>19.399999999999999</v>
      </c>
      <c r="R83" s="36">
        <v>10.7</v>
      </c>
      <c r="S83" s="36">
        <v>0.4</v>
      </c>
      <c r="T83" s="36">
        <v>7.6</v>
      </c>
    </row>
    <row r="84" spans="2:20" ht="15" customHeight="1" x14ac:dyDescent="0.15">
      <c r="B84" s="20" t="s">
        <v>93</v>
      </c>
      <c r="C84" s="87" t="s">
        <v>94</v>
      </c>
      <c r="D84" s="21">
        <v>2898</v>
      </c>
      <c r="E84" s="22">
        <v>556</v>
      </c>
      <c r="F84" s="23">
        <v>353</v>
      </c>
      <c r="G84" s="23">
        <v>129</v>
      </c>
      <c r="H84" s="23">
        <v>172</v>
      </c>
      <c r="I84" s="23">
        <v>500</v>
      </c>
      <c r="J84" s="23">
        <v>83</v>
      </c>
      <c r="K84" s="23">
        <v>117</v>
      </c>
      <c r="L84" s="23">
        <v>248</v>
      </c>
      <c r="M84" s="23">
        <v>88</v>
      </c>
      <c r="N84" s="23">
        <v>208</v>
      </c>
      <c r="O84" s="23">
        <v>703</v>
      </c>
      <c r="P84" s="23">
        <v>207</v>
      </c>
      <c r="Q84" s="23">
        <v>380</v>
      </c>
      <c r="R84" s="23">
        <v>413</v>
      </c>
      <c r="S84" s="23">
        <v>16</v>
      </c>
      <c r="T84" s="23">
        <v>287</v>
      </c>
    </row>
    <row r="85" spans="2:20" ht="15" customHeight="1" x14ac:dyDescent="0.15">
      <c r="B85" s="24" t="s">
        <v>475</v>
      </c>
      <c r="C85" s="84"/>
      <c r="D85" s="25">
        <v>100</v>
      </c>
      <c r="E85" s="26">
        <v>19.2</v>
      </c>
      <c r="F85" s="27">
        <v>12.2</v>
      </c>
      <c r="G85" s="27">
        <v>4.5</v>
      </c>
      <c r="H85" s="27">
        <v>5.9</v>
      </c>
      <c r="I85" s="27">
        <v>17.3</v>
      </c>
      <c r="J85" s="27">
        <v>2.9</v>
      </c>
      <c r="K85" s="27">
        <v>4</v>
      </c>
      <c r="L85" s="27">
        <v>8.6</v>
      </c>
      <c r="M85" s="27">
        <v>3</v>
      </c>
      <c r="N85" s="27">
        <v>7.2</v>
      </c>
      <c r="O85" s="27">
        <v>24.3</v>
      </c>
      <c r="P85" s="27">
        <v>7.1</v>
      </c>
      <c r="Q85" s="27">
        <v>13.1</v>
      </c>
      <c r="R85" s="27">
        <v>14.3</v>
      </c>
      <c r="S85" s="27">
        <v>0.6</v>
      </c>
      <c r="T85" s="27">
        <v>9.9</v>
      </c>
    </row>
    <row r="86" spans="2:20" ht="15" customHeight="1" x14ac:dyDescent="0.15">
      <c r="B86" s="24" t="s">
        <v>476</v>
      </c>
      <c r="C86" s="82" t="s">
        <v>477</v>
      </c>
      <c r="D86" s="14">
        <v>2915</v>
      </c>
      <c r="E86" s="15">
        <v>627</v>
      </c>
      <c r="F86" s="16">
        <v>417</v>
      </c>
      <c r="G86" s="16">
        <v>143</v>
      </c>
      <c r="H86" s="16">
        <v>167</v>
      </c>
      <c r="I86" s="16">
        <v>421</v>
      </c>
      <c r="J86" s="16">
        <v>227</v>
      </c>
      <c r="K86" s="16">
        <v>98</v>
      </c>
      <c r="L86" s="16">
        <v>206</v>
      </c>
      <c r="M86" s="16">
        <v>71</v>
      </c>
      <c r="N86" s="16">
        <v>233</v>
      </c>
      <c r="O86" s="16">
        <v>790</v>
      </c>
      <c r="P86" s="16">
        <v>127</v>
      </c>
      <c r="Q86" s="16">
        <v>596</v>
      </c>
      <c r="R86" s="16">
        <v>413</v>
      </c>
      <c r="S86" s="16">
        <v>16</v>
      </c>
      <c r="T86" s="16">
        <v>273</v>
      </c>
    </row>
    <row r="87" spans="2:20" ht="15" customHeight="1" x14ac:dyDescent="0.15">
      <c r="B87" s="24"/>
      <c r="C87" s="84"/>
      <c r="D87" s="25">
        <v>100</v>
      </c>
      <c r="E87" s="26">
        <v>21.5</v>
      </c>
      <c r="F87" s="27">
        <v>14.3</v>
      </c>
      <c r="G87" s="27">
        <v>4.9000000000000004</v>
      </c>
      <c r="H87" s="27">
        <v>5.7</v>
      </c>
      <c r="I87" s="27">
        <v>14.4</v>
      </c>
      <c r="J87" s="27">
        <v>7.8</v>
      </c>
      <c r="K87" s="27">
        <v>3.4</v>
      </c>
      <c r="L87" s="27">
        <v>7.1</v>
      </c>
      <c r="M87" s="27">
        <v>2.4</v>
      </c>
      <c r="N87" s="27">
        <v>8</v>
      </c>
      <c r="O87" s="27">
        <v>27.1</v>
      </c>
      <c r="P87" s="27">
        <v>4.4000000000000004</v>
      </c>
      <c r="Q87" s="27">
        <v>20.399999999999999</v>
      </c>
      <c r="R87" s="27">
        <v>14.2</v>
      </c>
      <c r="S87" s="27">
        <v>0.5</v>
      </c>
      <c r="T87" s="27">
        <v>9.4</v>
      </c>
    </row>
    <row r="88" spans="2:20" ht="15" customHeight="1" x14ac:dyDescent="0.15">
      <c r="B88" s="24"/>
      <c r="C88" s="83" t="s">
        <v>444</v>
      </c>
      <c r="D88" s="29">
        <v>1897</v>
      </c>
      <c r="E88" s="30">
        <v>392</v>
      </c>
      <c r="F88" s="31">
        <v>212</v>
      </c>
      <c r="G88" s="31">
        <v>66</v>
      </c>
      <c r="H88" s="31">
        <v>112</v>
      </c>
      <c r="I88" s="31">
        <v>197</v>
      </c>
      <c r="J88" s="31">
        <v>469</v>
      </c>
      <c r="K88" s="31">
        <v>76</v>
      </c>
      <c r="L88" s="31">
        <v>170</v>
      </c>
      <c r="M88" s="31">
        <v>37</v>
      </c>
      <c r="N88" s="31">
        <v>152</v>
      </c>
      <c r="O88" s="31">
        <v>461</v>
      </c>
      <c r="P88" s="31">
        <v>50</v>
      </c>
      <c r="Q88" s="31">
        <v>418</v>
      </c>
      <c r="R88" s="31">
        <v>214</v>
      </c>
      <c r="S88" s="31">
        <v>16</v>
      </c>
      <c r="T88" s="31">
        <v>192</v>
      </c>
    </row>
    <row r="89" spans="2:20" ht="15" customHeight="1" x14ac:dyDescent="0.15">
      <c r="B89" s="24"/>
      <c r="C89" s="84"/>
      <c r="D89" s="25">
        <v>100</v>
      </c>
      <c r="E89" s="26">
        <v>20.7</v>
      </c>
      <c r="F89" s="27">
        <v>11.2</v>
      </c>
      <c r="G89" s="27">
        <v>3.5</v>
      </c>
      <c r="H89" s="27">
        <v>5.9</v>
      </c>
      <c r="I89" s="27">
        <v>10.4</v>
      </c>
      <c r="J89" s="27">
        <v>24.7</v>
      </c>
      <c r="K89" s="27">
        <v>4</v>
      </c>
      <c r="L89" s="27">
        <v>9</v>
      </c>
      <c r="M89" s="27">
        <v>2</v>
      </c>
      <c r="N89" s="27">
        <v>8</v>
      </c>
      <c r="O89" s="27">
        <v>24.3</v>
      </c>
      <c r="P89" s="27">
        <v>2.6</v>
      </c>
      <c r="Q89" s="27">
        <v>22</v>
      </c>
      <c r="R89" s="27">
        <v>11.3</v>
      </c>
      <c r="S89" s="27">
        <v>0.8</v>
      </c>
      <c r="T89" s="27">
        <v>10.1</v>
      </c>
    </row>
    <row r="90" spans="2:20" ht="15" customHeight="1" x14ac:dyDescent="0.15">
      <c r="B90" s="24"/>
      <c r="C90" s="82" t="s">
        <v>478</v>
      </c>
      <c r="D90" s="14">
        <v>2969</v>
      </c>
      <c r="E90" s="15">
        <v>580</v>
      </c>
      <c r="F90" s="16">
        <v>330</v>
      </c>
      <c r="G90" s="16">
        <v>89</v>
      </c>
      <c r="H90" s="16">
        <v>135</v>
      </c>
      <c r="I90" s="16">
        <v>185</v>
      </c>
      <c r="J90" s="16">
        <v>1283</v>
      </c>
      <c r="K90" s="16">
        <v>99</v>
      </c>
      <c r="L90" s="16">
        <v>243</v>
      </c>
      <c r="M90" s="16">
        <v>40</v>
      </c>
      <c r="N90" s="16">
        <v>188</v>
      </c>
      <c r="O90" s="16">
        <v>577</v>
      </c>
      <c r="P90" s="16">
        <v>65</v>
      </c>
      <c r="Q90" s="16">
        <v>599</v>
      </c>
      <c r="R90" s="16">
        <v>301</v>
      </c>
      <c r="S90" s="16">
        <v>13</v>
      </c>
      <c r="T90" s="16">
        <v>291</v>
      </c>
    </row>
    <row r="91" spans="2:20" ht="15" customHeight="1" x14ac:dyDescent="0.15">
      <c r="B91" s="24"/>
      <c r="C91" s="84"/>
      <c r="D91" s="25">
        <v>100</v>
      </c>
      <c r="E91" s="26">
        <v>19.5</v>
      </c>
      <c r="F91" s="27">
        <v>11.1</v>
      </c>
      <c r="G91" s="27">
        <v>3</v>
      </c>
      <c r="H91" s="27">
        <v>4.5</v>
      </c>
      <c r="I91" s="27">
        <v>6.2</v>
      </c>
      <c r="J91" s="27">
        <v>43.2</v>
      </c>
      <c r="K91" s="27">
        <v>3.3</v>
      </c>
      <c r="L91" s="27">
        <v>8.1999999999999993</v>
      </c>
      <c r="M91" s="27">
        <v>1.3</v>
      </c>
      <c r="N91" s="27">
        <v>6.3</v>
      </c>
      <c r="O91" s="27">
        <v>19.399999999999999</v>
      </c>
      <c r="P91" s="27">
        <v>2.2000000000000002</v>
      </c>
      <c r="Q91" s="27">
        <v>20.2</v>
      </c>
      <c r="R91" s="27">
        <v>10.1</v>
      </c>
      <c r="S91" s="27">
        <v>0.4</v>
      </c>
      <c r="T91" s="27">
        <v>9.8000000000000007</v>
      </c>
    </row>
    <row r="92" spans="2:20" ht="15" customHeight="1" x14ac:dyDescent="0.15">
      <c r="B92" s="24"/>
      <c r="C92" s="82" t="s">
        <v>435</v>
      </c>
      <c r="D92" s="14">
        <v>1421</v>
      </c>
      <c r="E92" s="15">
        <v>348</v>
      </c>
      <c r="F92" s="16">
        <v>127</v>
      </c>
      <c r="G92" s="16">
        <v>40</v>
      </c>
      <c r="H92" s="16">
        <v>58</v>
      </c>
      <c r="I92" s="16">
        <v>88</v>
      </c>
      <c r="J92" s="16">
        <v>724</v>
      </c>
      <c r="K92" s="16">
        <v>46</v>
      </c>
      <c r="L92" s="16">
        <v>116</v>
      </c>
      <c r="M92" s="16">
        <v>15</v>
      </c>
      <c r="N92" s="16">
        <v>98</v>
      </c>
      <c r="O92" s="16">
        <v>287</v>
      </c>
      <c r="P92" s="16">
        <v>23</v>
      </c>
      <c r="Q92" s="16">
        <v>278</v>
      </c>
      <c r="R92" s="16">
        <v>123</v>
      </c>
      <c r="S92" s="16">
        <v>8</v>
      </c>
      <c r="T92" s="16">
        <v>140</v>
      </c>
    </row>
    <row r="93" spans="2:20" ht="15" customHeight="1" x14ac:dyDescent="0.15">
      <c r="B93" s="24"/>
      <c r="C93" s="84"/>
      <c r="D93" s="25">
        <v>100</v>
      </c>
      <c r="E93" s="26">
        <v>24.5</v>
      </c>
      <c r="F93" s="27">
        <v>8.9</v>
      </c>
      <c r="G93" s="27">
        <v>2.8</v>
      </c>
      <c r="H93" s="27">
        <v>4.0999999999999996</v>
      </c>
      <c r="I93" s="27">
        <v>6.2</v>
      </c>
      <c r="J93" s="27">
        <v>51</v>
      </c>
      <c r="K93" s="27">
        <v>3.2</v>
      </c>
      <c r="L93" s="27">
        <v>8.1999999999999993</v>
      </c>
      <c r="M93" s="27">
        <v>1.1000000000000001</v>
      </c>
      <c r="N93" s="27">
        <v>6.9</v>
      </c>
      <c r="O93" s="27">
        <v>20.2</v>
      </c>
      <c r="P93" s="27">
        <v>1.6</v>
      </c>
      <c r="Q93" s="27">
        <v>19.600000000000001</v>
      </c>
      <c r="R93" s="27">
        <v>8.6999999999999993</v>
      </c>
      <c r="S93" s="27">
        <v>0.6</v>
      </c>
      <c r="T93" s="27">
        <v>9.9</v>
      </c>
    </row>
    <row r="94" spans="2:20" ht="15" customHeight="1" x14ac:dyDescent="0.15">
      <c r="B94" s="24"/>
      <c r="C94" s="82" t="s">
        <v>473</v>
      </c>
      <c r="D94" s="14">
        <v>314</v>
      </c>
      <c r="E94" s="15">
        <v>72</v>
      </c>
      <c r="F94" s="16">
        <v>29</v>
      </c>
      <c r="G94" s="16">
        <v>5</v>
      </c>
      <c r="H94" s="16">
        <v>10</v>
      </c>
      <c r="I94" s="16">
        <v>24</v>
      </c>
      <c r="J94" s="16">
        <v>168</v>
      </c>
      <c r="K94" s="16">
        <v>13</v>
      </c>
      <c r="L94" s="16">
        <v>19</v>
      </c>
      <c r="M94" s="16">
        <v>4</v>
      </c>
      <c r="N94" s="16">
        <v>23</v>
      </c>
      <c r="O94" s="16">
        <v>60</v>
      </c>
      <c r="P94" s="16">
        <v>5</v>
      </c>
      <c r="Q94" s="16">
        <v>69</v>
      </c>
      <c r="R94" s="16">
        <v>29</v>
      </c>
      <c r="S94" s="16">
        <v>0</v>
      </c>
      <c r="T94" s="16">
        <v>25</v>
      </c>
    </row>
    <row r="95" spans="2:20" ht="15" customHeight="1" x14ac:dyDescent="0.15">
      <c r="B95" s="24"/>
      <c r="C95" s="82"/>
      <c r="D95" s="34">
        <v>100</v>
      </c>
      <c r="E95" s="35">
        <v>22.9</v>
      </c>
      <c r="F95" s="36">
        <v>9.1999999999999993</v>
      </c>
      <c r="G95" s="36">
        <v>1.6</v>
      </c>
      <c r="H95" s="36">
        <v>3.2</v>
      </c>
      <c r="I95" s="36">
        <v>7.6</v>
      </c>
      <c r="J95" s="36">
        <v>53.5</v>
      </c>
      <c r="K95" s="36">
        <v>4.0999999999999996</v>
      </c>
      <c r="L95" s="36">
        <v>6.1</v>
      </c>
      <c r="M95" s="36">
        <v>1.3</v>
      </c>
      <c r="N95" s="36">
        <v>7.3</v>
      </c>
      <c r="O95" s="36">
        <v>19.100000000000001</v>
      </c>
      <c r="P95" s="36">
        <v>1.6</v>
      </c>
      <c r="Q95" s="36">
        <v>22</v>
      </c>
      <c r="R95" s="36">
        <v>9.1999999999999993</v>
      </c>
      <c r="S95" s="36">
        <v>0</v>
      </c>
      <c r="T95" s="36">
        <v>8</v>
      </c>
    </row>
    <row r="96" spans="2:20" ht="15" customHeight="1" x14ac:dyDescent="0.15">
      <c r="B96" s="24"/>
      <c r="C96" s="83" t="s">
        <v>479</v>
      </c>
      <c r="D96" s="29">
        <v>340</v>
      </c>
      <c r="E96" s="30">
        <v>89</v>
      </c>
      <c r="F96" s="31">
        <v>26</v>
      </c>
      <c r="G96" s="31">
        <v>5</v>
      </c>
      <c r="H96" s="31">
        <v>16</v>
      </c>
      <c r="I96" s="31">
        <v>15</v>
      </c>
      <c r="J96" s="31">
        <v>187</v>
      </c>
      <c r="K96" s="31">
        <v>14</v>
      </c>
      <c r="L96" s="31">
        <v>20</v>
      </c>
      <c r="M96" s="31">
        <v>4</v>
      </c>
      <c r="N96" s="31">
        <v>16</v>
      </c>
      <c r="O96" s="31">
        <v>49</v>
      </c>
      <c r="P96" s="31">
        <v>5</v>
      </c>
      <c r="Q96" s="31">
        <v>54</v>
      </c>
      <c r="R96" s="31">
        <v>37</v>
      </c>
      <c r="S96" s="31">
        <v>1</v>
      </c>
      <c r="T96" s="31">
        <v>33</v>
      </c>
    </row>
    <row r="97" spans="2:20" ht="15" customHeight="1" x14ac:dyDescent="0.15">
      <c r="B97" s="24"/>
      <c r="C97" s="84"/>
      <c r="D97" s="25">
        <v>100</v>
      </c>
      <c r="E97" s="26">
        <v>26.2</v>
      </c>
      <c r="F97" s="27">
        <v>7.6</v>
      </c>
      <c r="G97" s="27">
        <v>1.5</v>
      </c>
      <c r="H97" s="27">
        <v>4.7</v>
      </c>
      <c r="I97" s="27">
        <v>4.4000000000000004</v>
      </c>
      <c r="J97" s="27">
        <v>55</v>
      </c>
      <c r="K97" s="27">
        <v>4.0999999999999996</v>
      </c>
      <c r="L97" s="27">
        <v>5.9</v>
      </c>
      <c r="M97" s="27">
        <v>1.2</v>
      </c>
      <c r="N97" s="27">
        <v>4.7</v>
      </c>
      <c r="O97" s="27">
        <v>14.4</v>
      </c>
      <c r="P97" s="27">
        <v>1.5</v>
      </c>
      <c r="Q97" s="27">
        <v>15.9</v>
      </c>
      <c r="R97" s="27">
        <v>10.9</v>
      </c>
      <c r="S97" s="27">
        <v>0.3</v>
      </c>
      <c r="T97" s="27">
        <v>9.6999999999999993</v>
      </c>
    </row>
    <row r="98" spans="2:20" ht="15" customHeight="1" x14ac:dyDescent="0.15">
      <c r="B98" s="24"/>
      <c r="C98" s="82" t="s">
        <v>474</v>
      </c>
      <c r="D98" s="14">
        <v>43</v>
      </c>
      <c r="E98" s="15">
        <v>9</v>
      </c>
      <c r="F98" s="16">
        <v>0</v>
      </c>
      <c r="G98" s="16">
        <v>1</v>
      </c>
      <c r="H98" s="16">
        <v>1</v>
      </c>
      <c r="I98" s="16">
        <v>2</v>
      </c>
      <c r="J98" s="16">
        <v>26</v>
      </c>
      <c r="K98" s="16">
        <v>2</v>
      </c>
      <c r="L98" s="16">
        <v>3</v>
      </c>
      <c r="M98" s="16">
        <v>0</v>
      </c>
      <c r="N98" s="16">
        <v>2</v>
      </c>
      <c r="O98" s="16">
        <v>6</v>
      </c>
      <c r="P98" s="16">
        <v>0</v>
      </c>
      <c r="Q98" s="16">
        <v>3</v>
      </c>
      <c r="R98" s="16">
        <v>2</v>
      </c>
      <c r="S98" s="16">
        <v>0</v>
      </c>
      <c r="T98" s="16">
        <v>6</v>
      </c>
    </row>
    <row r="99" spans="2:20" ht="15" customHeight="1" x14ac:dyDescent="0.15">
      <c r="B99" s="24"/>
      <c r="C99" s="84"/>
      <c r="D99" s="25">
        <v>100</v>
      </c>
      <c r="E99" s="26">
        <v>20.9</v>
      </c>
      <c r="F99" s="27">
        <v>0</v>
      </c>
      <c r="G99" s="27">
        <v>2.2999999999999998</v>
      </c>
      <c r="H99" s="27">
        <v>2.2999999999999998</v>
      </c>
      <c r="I99" s="27">
        <v>4.7</v>
      </c>
      <c r="J99" s="27">
        <v>60.5</v>
      </c>
      <c r="K99" s="27">
        <v>4.7</v>
      </c>
      <c r="L99" s="27">
        <v>7</v>
      </c>
      <c r="M99" s="27">
        <v>0</v>
      </c>
      <c r="N99" s="27">
        <v>4.7</v>
      </c>
      <c r="O99" s="27">
        <v>14</v>
      </c>
      <c r="P99" s="27">
        <v>0</v>
      </c>
      <c r="Q99" s="27">
        <v>7</v>
      </c>
      <c r="R99" s="27">
        <v>4.7</v>
      </c>
      <c r="S99" s="27">
        <v>0</v>
      </c>
      <c r="T99" s="27">
        <v>14</v>
      </c>
    </row>
    <row r="100" spans="2:20" ht="15" customHeight="1" x14ac:dyDescent="0.15">
      <c r="B100" s="24"/>
      <c r="C100" s="82" t="s">
        <v>96</v>
      </c>
      <c r="D100" s="14">
        <v>49</v>
      </c>
      <c r="E100" s="15">
        <v>14</v>
      </c>
      <c r="F100" s="16">
        <v>5</v>
      </c>
      <c r="G100" s="16">
        <v>0</v>
      </c>
      <c r="H100" s="16">
        <v>3</v>
      </c>
      <c r="I100" s="16">
        <v>6</v>
      </c>
      <c r="J100" s="16">
        <v>13</v>
      </c>
      <c r="K100" s="16">
        <v>4</v>
      </c>
      <c r="L100" s="16">
        <v>2</v>
      </c>
      <c r="M100" s="16">
        <v>1</v>
      </c>
      <c r="N100" s="16">
        <v>5</v>
      </c>
      <c r="O100" s="16">
        <v>12</v>
      </c>
      <c r="P100" s="16">
        <v>1</v>
      </c>
      <c r="Q100" s="16">
        <v>12</v>
      </c>
      <c r="R100" s="16">
        <v>5</v>
      </c>
      <c r="S100" s="16">
        <v>0</v>
      </c>
      <c r="T100" s="16">
        <v>3</v>
      </c>
    </row>
    <row r="101" spans="2:20" ht="15" customHeight="1" x14ac:dyDescent="0.15">
      <c r="B101" s="28"/>
      <c r="C101" s="85"/>
      <c r="D101" s="17">
        <v>100</v>
      </c>
      <c r="E101" s="18">
        <v>28.6</v>
      </c>
      <c r="F101" s="19">
        <v>10.199999999999999</v>
      </c>
      <c r="G101" s="19">
        <v>0</v>
      </c>
      <c r="H101" s="19">
        <v>6.1</v>
      </c>
      <c r="I101" s="19">
        <v>12.2</v>
      </c>
      <c r="J101" s="19">
        <v>26.5</v>
      </c>
      <c r="K101" s="19">
        <v>8.1999999999999993</v>
      </c>
      <c r="L101" s="19">
        <v>4.0999999999999996</v>
      </c>
      <c r="M101" s="19">
        <v>2</v>
      </c>
      <c r="N101" s="19">
        <v>10.199999999999999</v>
      </c>
      <c r="O101" s="19">
        <v>24.5</v>
      </c>
      <c r="P101" s="19">
        <v>2</v>
      </c>
      <c r="Q101" s="19">
        <v>24.5</v>
      </c>
      <c r="R101" s="19">
        <v>10.199999999999999</v>
      </c>
      <c r="S101" s="19">
        <v>0</v>
      </c>
      <c r="T101" s="19">
        <v>6.1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T9">
    <cfRule type="top10" dxfId="4652" priority="283" rank="1"/>
  </conditionalFormatting>
  <conditionalFormatting sqref="E11:T11">
    <cfRule type="top10" dxfId="4651" priority="284" rank="1"/>
  </conditionalFormatting>
  <conditionalFormatting sqref="E13:T13">
    <cfRule type="top10" dxfId="4650" priority="285" rank="1"/>
  </conditionalFormatting>
  <conditionalFormatting sqref="E15:T15">
    <cfRule type="top10" dxfId="4649" priority="286" rank="1"/>
  </conditionalFormatting>
  <conditionalFormatting sqref="E17:T17">
    <cfRule type="top10" dxfId="4648" priority="287" rank="1"/>
  </conditionalFormatting>
  <conditionalFormatting sqref="E19:T19">
    <cfRule type="top10" dxfId="4647" priority="288" rank="1"/>
  </conditionalFormatting>
  <conditionalFormatting sqref="E21:T21">
    <cfRule type="top10" dxfId="4646" priority="289" rank="1"/>
  </conditionalFormatting>
  <conditionalFormatting sqref="E23:T23">
    <cfRule type="top10" dxfId="4645" priority="290" rank="1"/>
  </conditionalFormatting>
  <conditionalFormatting sqref="E25:T25">
    <cfRule type="top10" dxfId="4644" priority="291" rank="1"/>
  </conditionalFormatting>
  <conditionalFormatting sqref="E27:T27">
    <cfRule type="top10" dxfId="4643" priority="292" rank="1"/>
  </conditionalFormatting>
  <conditionalFormatting sqref="E29:T29">
    <cfRule type="top10" dxfId="4642" priority="293" rank="1"/>
  </conditionalFormatting>
  <conditionalFormatting sqref="E31:T31">
    <cfRule type="top10" dxfId="4641" priority="294" rank="1"/>
  </conditionalFormatting>
  <conditionalFormatting sqref="E33:T33">
    <cfRule type="top10" dxfId="4640" priority="295" rank="1"/>
  </conditionalFormatting>
  <conditionalFormatting sqref="E35:T35">
    <cfRule type="top10" dxfId="4639" priority="296" rank="1"/>
  </conditionalFormatting>
  <conditionalFormatting sqref="E37:T37">
    <cfRule type="top10" dxfId="4638" priority="297" rank="1"/>
  </conditionalFormatting>
  <conditionalFormatting sqref="E39:T39">
    <cfRule type="top10" dxfId="4637" priority="298" rank="1"/>
  </conditionalFormatting>
  <conditionalFormatting sqref="E41:T41">
    <cfRule type="top10" dxfId="4636" priority="299" rank="1"/>
  </conditionalFormatting>
  <conditionalFormatting sqref="E43:T43">
    <cfRule type="top10" dxfId="4635" priority="300" rank="1"/>
  </conditionalFormatting>
  <conditionalFormatting sqref="E45:T45">
    <cfRule type="top10" dxfId="4634" priority="301" rank="1"/>
  </conditionalFormatting>
  <conditionalFormatting sqref="E47:T47">
    <cfRule type="top10" dxfId="4633" priority="302" rank="1"/>
  </conditionalFormatting>
  <conditionalFormatting sqref="E49:T49">
    <cfRule type="top10" dxfId="4632" priority="303" rank="1"/>
  </conditionalFormatting>
  <conditionalFormatting sqref="E51:T51">
    <cfRule type="top10" dxfId="4631" priority="304" rank="1"/>
  </conditionalFormatting>
  <conditionalFormatting sqref="E53:T53">
    <cfRule type="top10" dxfId="4630" priority="305" rank="1"/>
  </conditionalFormatting>
  <conditionalFormatting sqref="E55:T55">
    <cfRule type="top10" dxfId="4629" priority="306" rank="1"/>
  </conditionalFormatting>
  <conditionalFormatting sqref="E57:T57">
    <cfRule type="top10" dxfId="4628" priority="307" rank="1"/>
  </conditionalFormatting>
  <conditionalFormatting sqref="E59:T59">
    <cfRule type="top10" dxfId="4627" priority="308" rank="1"/>
  </conditionalFormatting>
  <conditionalFormatting sqref="E61:T61">
    <cfRule type="top10" dxfId="4626" priority="309" rank="1"/>
  </conditionalFormatting>
  <conditionalFormatting sqref="E63:T63">
    <cfRule type="top10" dxfId="4625" priority="310" rank="1"/>
  </conditionalFormatting>
  <conditionalFormatting sqref="E65:T65">
    <cfRule type="top10" dxfId="4624" priority="311" rank="1"/>
  </conditionalFormatting>
  <conditionalFormatting sqref="E67:T67">
    <cfRule type="top10" dxfId="4623" priority="312" rank="1"/>
  </conditionalFormatting>
  <conditionalFormatting sqref="E69:T69">
    <cfRule type="top10" dxfId="4622" priority="313" rank="1"/>
  </conditionalFormatting>
  <conditionalFormatting sqref="E71:T71">
    <cfRule type="top10" dxfId="4621" priority="314" rank="1"/>
  </conditionalFormatting>
  <conditionalFormatting sqref="E73:T73">
    <cfRule type="top10" dxfId="4620" priority="315" rank="1"/>
  </conditionalFormatting>
  <conditionalFormatting sqref="E75:T75">
    <cfRule type="top10" dxfId="4619" priority="316" rank="1"/>
  </conditionalFormatting>
  <conditionalFormatting sqref="E77:T77">
    <cfRule type="top10" dxfId="4618" priority="317" rank="1"/>
  </conditionalFormatting>
  <conditionalFormatting sqref="E79:T79">
    <cfRule type="top10" dxfId="4617" priority="318" rank="1"/>
  </conditionalFormatting>
  <conditionalFormatting sqref="E81:T81">
    <cfRule type="top10" dxfId="4616" priority="319" rank="1"/>
  </conditionalFormatting>
  <conditionalFormatting sqref="E83:T83">
    <cfRule type="top10" dxfId="4615" priority="320" rank="1"/>
  </conditionalFormatting>
  <conditionalFormatting sqref="E85:T85">
    <cfRule type="top10" dxfId="4614" priority="321" rank="1"/>
  </conditionalFormatting>
  <conditionalFormatting sqref="E87:T87">
    <cfRule type="top10" dxfId="4613" priority="322" rank="1"/>
  </conditionalFormatting>
  <conditionalFormatting sqref="E89:T89">
    <cfRule type="top10" dxfId="4612" priority="323" rank="1"/>
  </conditionalFormatting>
  <conditionalFormatting sqref="E91:T91">
    <cfRule type="top10" dxfId="4611" priority="324" rank="1"/>
  </conditionalFormatting>
  <conditionalFormatting sqref="E93:T93">
    <cfRule type="top10" dxfId="4610" priority="325" rank="1"/>
  </conditionalFormatting>
  <conditionalFormatting sqref="E95:T95">
    <cfRule type="top10" dxfId="4609" priority="326" rank="1"/>
  </conditionalFormatting>
  <conditionalFormatting sqref="E97:T97">
    <cfRule type="top10" dxfId="4608" priority="327" rank="1"/>
  </conditionalFormatting>
  <conditionalFormatting sqref="E99:T99">
    <cfRule type="top10" dxfId="4607" priority="328" rank="1"/>
  </conditionalFormatting>
  <conditionalFormatting sqref="E101:T101">
    <cfRule type="top10" dxfId="4606" priority="32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891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286</v>
      </c>
      <c r="F7" s="69" t="s">
        <v>287</v>
      </c>
      <c r="G7" s="69" t="s">
        <v>288</v>
      </c>
      <c r="H7" s="68" t="s">
        <v>289</v>
      </c>
      <c r="I7" s="69" t="s">
        <v>290</v>
      </c>
      <c r="J7" s="69" t="s">
        <v>291</v>
      </c>
      <c r="K7" s="69" t="s">
        <v>292</v>
      </c>
      <c r="L7" s="69" t="s">
        <v>293</v>
      </c>
      <c r="M7" s="69" t="s">
        <v>294</v>
      </c>
      <c r="N7" s="69" t="s">
        <v>4</v>
      </c>
      <c r="O7" s="69" t="s">
        <v>272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2255</v>
      </c>
      <c r="F8" s="16">
        <v>954</v>
      </c>
      <c r="G8" s="16">
        <v>1402</v>
      </c>
      <c r="H8" s="16">
        <v>1198</v>
      </c>
      <c r="I8" s="16">
        <v>1397</v>
      </c>
      <c r="J8" s="16">
        <v>1485</v>
      </c>
      <c r="K8" s="16">
        <v>949</v>
      </c>
      <c r="L8" s="16">
        <v>1496</v>
      </c>
      <c r="M8" s="16">
        <v>807</v>
      </c>
      <c r="N8" s="16">
        <v>549</v>
      </c>
      <c r="O8" s="16">
        <v>7294</v>
      </c>
      <c r="P8" s="16">
        <v>2979</v>
      </c>
    </row>
    <row r="9" spans="2:24" ht="15" customHeight="1" x14ac:dyDescent="0.15">
      <c r="B9" s="93"/>
      <c r="C9" s="91"/>
      <c r="D9" s="17">
        <v>100</v>
      </c>
      <c r="E9" s="18">
        <v>14.2</v>
      </c>
      <c r="F9" s="19">
        <v>6</v>
      </c>
      <c r="G9" s="19">
        <v>8.8000000000000007</v>
      </c>
      <c r="H9" s="19">
        <v>7.5</v>
      </c>
      <c r="I9" s="19">
        <v>8.8000000000000007</v>
      </c>
      <c r="J9" s="19">
        <v>9.3000000000000007</v>
      </c>
      <c r="K9" s="19">
        <v>6</v>
      </c>
      <c r="L9" s="19">
        <v>9.4</v>
      </c>
      <c r="M9" s="19">
        <v>5.0999999999999996</v>
      </c>
      <c r="N9" s="19">
        <v>3.4</v>
      </c>
      <c r="O9" s="19">
        <v>45.8</v>
      </c>
      <c r="P9" s="19">
        <v>18.7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646</v>
      </c>
      <c r="F10" s="23">
        <v>289</v>
      </c>
      <c r="G10" s="23">
        <v>408</v>
      </c>
      <c r="H10" s="23">
        <v>310</v>
      </c>
      <c r="I10" s="23">
        <v>371</v>
      </c>
      <c r="J10" s="23">
        <v>397</v>
      </c>
      <c r="K10" s="23">
        <v>322</v>
      </c>
      <c r="L10" s="23">
        <v>377</v>
      </c>
      <c r="M10" s="23">
        <v>170</v>
      </c>
      <c r="N10" s="23">
        <v>177</v>
      </c>
      <c r="O10" s="23">
        <v>2369</v>
      </c>
      <c r="P10" s="23">
        <v>972</v>
      </c>
    </row>
    <row r="11" spans="2:24" ht="15" customHeight="1" x14ac:dyDescent="0.15">
      <c r="B11" s="24"/>
      <c r="C11" s="89"/>
      <c r="D11" s="25">
        <v>100</v>
      </c>
      <c r="E11" s="26">
        <v>13.1</v>
      </c>
      <c r="F11" s="27">
        <v>5.8</v>
      </c>
      <c r="G11" s="27">
        <v>8.3000000000000007</v>
      </c>
      <c r="H11" s="27">
        <v>6.3</v>
      </c>
      <c r="I11" s="27">
        <v>7.5</v>
      </c>
      <c r="J11" s="27">
        <v>8</v>
      </c>
      <c r="K11" s="27">
        <v>6.5</v>
      </c>
      <c r="L11" s="27">
        <v>7.6</v>
      </c>
      <c r="M11" s="27">
        <v>3.4</v>
      </c>
      <c r="N11" s="27">
        <v>3.6</v>
      </c>
      <c r="O11" s="27">
        <v>47.9</v>
      </c>
      <c r="P11" s="27">
        <v>19.7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1597</v>
      </c>
      <c r="F12" s="16">
        <v>662</v>
      </c>
      <c r="G12" s="16">
        <v>987</v>
      </c>
      <c r="H12" s="16">
        <v>884</v>
      </c>
      <c r="I12" s="16">
        <v>1024</v>
      </c>
      <c r="J12" s="16">
        <v>1082</v>
      </c>
      <c r="K12" s="16">
        <v>623</v>
      </c>
      <c r="L12" s="16">
        <v>1105</v>
      </c>
      <c r="M12" s="16">
        <v>632</v>
      </c>
      <c r="N12" s="16">
        <v>363</v>
      </c>
      <c r="O12" s="16">
        <v>4857</v>
      </c>
      <c r="P12" s="16">
        <v>1982</v>
      </c>
    </row>
    <row r="13" spans="2:24" ht="15" customHeight="1" x14ac:dyDescent="0.15">
      <c r="B13" s="28"/>
      <c r="C13" s="91"/>
      <c r="D13" s="17">
        <v>100</v>
      </c>
      <c r="E13" s="18">
        <v>14.7</v>
      </c>
      <c r="F13" s="19">
        <v>6.1</v>
      </c>
      <c r="G13" s="19">
        <v>9.1</v>
      </c>
      <c r="H13" s="19">
        <v>8.1999999999999993</v>
      </c>
      <c r="I13" s="19">
        <v>9.4</v>
      </c>
      <c r="J13" s="19">
        <v>10</v>
      </c>
      <c r="K13" s="19">
        <v>5.7</v>
      </c>
      <c r="L13" s="19">
        <v>10.199999999999999</v>
      </c>
      <c r="M13" s="19">
        <v>5.8</v>
      </c>
      <c r="N13" s="19">
        <v>3.3</v>
      </c>
      <c r="O13" s="19">
        <v>44.8</v>
      </c>
      <c r="P13" s="19">
        <v>18.3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39</v>
      </c>
      <c r="F14" s="23">
        <v>24</v>
      </c>
      <c r="G14" s="23">
        <v>25</v>
      </c>
      <c r="H14" s="23">
        <v>19</v>
      </c>
      <c r="I14" s="23">
        <v>22</v>
      </c>
      <c r="J14" s="23">
        <v>21</v>
      </c>
      <c r="K14" s="23">
        <v>23</v>
      </c>
      <c r="L14" s="23">
        <v>21</v>
      </c>
      <c r="M14" s="23">
        <v>10</v>
      </c>
      <c r="N14" s="23">
        <v>15</v>
      </c>
      <c r="O14" s="23">
        <v>182</v>
      </c>
      <c r="P14" s="23">
        <v>72</v>
      </c>
    </row>
    <row r="15" spans="2:24" ht="15" customHeight="1" x14ac:dyDescent="0.15">
      <c r="B15" s="24"/>
      <c r="C15" s="84"/>
      <c r="D15" s="25">
        <v>100</v>
      </c>
      <c r="E15" s="26">
        <v>11</v>
      </c>
      <c r="F15" s="27">
        <v>6.8</v>
      </c>
      <c r="G15" s="27">
        <v>7.1</v>
      </c>
      <c r="H15" s="27">
        <v>5.4</v>
      </c>
      <c r="I15" s="27">
        <v>6.2</v>
      </c>
      <c r="J15" s="27">
        <v>5.9</v>
      </c>
      <c r="K15" s="27">
        <v>6.5</v>
      </c>
      <c r="L15" s="27">
        <v>5.9</v>
      </c>
      <c r="M15" s="27">
        <v>2.8</v>
      </c>
      <c r="N15" s="27">
        <v>4.2</v>
      </c>
      <c r="O15" s="27">
        <v>51.6</v>
      </c>
      <c r="P15" s="27">
        <v>20.399999999999999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71</v>
      </c>
      <c r="F16" s="31">
        <v>29</v>
      </c>
      <c r="G16" s="31">
        <v>46</v>
      </c>
      <c r="H16" s="31">
        <v>38</v>
      </c>
      <c r="I16" s="31">
        <v>48</v>
      </c>
      <c r="J16" s="31">
        <v>50</v>
      </c>
      <c r="K16" s="31">
        <v>40</v>
      </c>
      <c r="L16" s="31">
        <v>34</v>
      </c>
      <c r="M16" s="31">
        <v>14</v>
      </c>
      <c r="N16" s="31">
        <v>18</v>
      </c>
      <c r="O16" s="31">
        <v>314</v>
      </c>
      <c r="P16" s="31">
        <v>117</v>
      </c>
    </row>
    <row r="17" spans="2:16" ht="15" customHeight="1" x14ac:dyDescent="0.15">
      <c r="B17" s="24"/>
      <c r="C17" s="84"/>
      <c r="D17" s="25">
        <v>100</v>
      </c>
      <c r="E17" s="26">
        <v>11.5</v>
      </c>
      <c r="F17" s="27">
        <v>4.7</v>
      </c>
      <c r="G17" s="27">
        <v>7.4</v>
      </c>
      <c r="H17" s="27">
        <v>6.1</v>
      </c>
      <c r="I17" s="27">
        <v>7.7</v>
      </c>
      <c r="J17" s="27">
        <v>8.1</v>
      </c>
      <c r="K17" s="27">
        <v>6.5</v>
      </c>
      <c r="L17" s="27">
        <v>5.5</v>
      </c>
      <c r="M17" s="27">
        <v>2.2999999999999998</v>
      </c>
      <c r="N17" s="27">
        <v>2.9</v>
      </c>
      <c r="O17" s="27">
        <v>50.6</v>
      </c>
      <c r="P17" s="27">
        <v>18.899999999999999</v>
      </c>
    </row>
    <row r="18" spans="2:16" ht="15" customHeight="1" x14ac:dyDescent="0.15">
      <c r="B18" s="24"/>
      <c r="C18" s="82" t="s">
        <v>411</v>
      </c>
      <c r="D18" s="14">
        <v>922</v>
      </c>
      <c r="E18" s="15">
        <v>87</v>
      </c>
      <c r="F18" s="16">
        <v>43</v>
      </c>
      <c r="G18" s="16">
        <v>74</v>
      </c>
      <c r="H18" s="16">
        <v>60</v>
      </c>
      <c r="I18" s="16">
        <v>55</v>
      </c>
      <c r="J18" s="16">
        <v>56</v>
      </c>
      <c r="K18" s="16">
        <v>60</v>
      </c>
      <c r="L18" s="16">
        <v>52</v>
      </c>
      <c r="M18" s="16">
        <v>28</v>
      </c>
      <c r="N18" s="16">
        <v>38</v>
      </c>
      <c r="O18" s="16">
        <v>461</v>
      </c>
      <c r="P18" s="16">
        <v>190</v>
      </c>
    </row>
    <row r="19" spans="2:16" ht="15" customHeight="1" x14ac:dyDescent="0.15">
      <c r="B19" s="24"/>
      <c r="C19" s="84"/>
      <c r="D19" s="25">
        <v>100</v>
      </c>
      <c r="E19" s="26">
        <v>9.4</v>
      </c>
      <c r="F19" s="27">
        <v>4.7</v>
      </c>
      <c r="G19" s="27">
        <v>8</v>
      </c>
      <c r="H19" s="27">
        <v>6.5</v>
      </c>
      <c r="I19" s="27">
        <v>6</v>
      </c>
      <c r="J19" s="27">
        <v>6.1</v>
      </c>
      <c r="K19" s="27">
        <v>6.5</v>
      </c>
      <c r="L19" s="27">
        <v>5.6</v>
      </c>
      <c r="M19" s="27">
        <v>3</v>
      </c>
      <c r="N19" s="27">
        <v>4.0999999999999996</v>
      </c>
      <c r="O19" s="27">
        <v>50</v>
      </c>
      <c r="P19" s="27">
        <v>20.6</v>
      </c>
    </row>
    <row r="20" spans="2:16" ht="15" customHeight="1" x14ac:dyDescent="0.15">
      <c r="B20" s="24"/>
      <c r="C20" s="82" t="s">
        <v>412</v>
      </c>
      <c r="D20" s="14">
        <v>1616</v>
      </c>
      <c r="E20" s="15">
        <v>200</v>
      </c>
      <c r="F20" s="16">
        <v>78</v>
      </c>
      <c r="G20" s="16">
        <v>121</v>
      </c>
      <c r="H20" s="16">
        <v>105</v>
      </c>
      <c r="I20" s="16">
        <v>131</v>
      </c>
      <c r="J20" s="16">
        <v>134</v>
      </c>
      <c r="K20" s="16">
        <v>112</v>
      </c>
      <c r="L20" s="16">
        <v>126</v>
      </c>
      <c r="M20" s="16">
        <v>73</v>
      </c>
      <c r="N20" s="16">
        <v>46</v>
      </c>
      <c r="O20" s="16">
        <v>760</v>
      </c>
      <c r="P20" s="16">
        <v>339</v>
      </c>
    </row>
    <row r="21" spans="2:16" ht="15" customHeight="1" x14ac:dyDescent="0.15">
      <c r="B21" s="24"/>
      <c r="C21" s="84"/>
      <c r="D21" s="25">
        <v>100</v>
      </c>
      <c r="E21" s="26">
        <v>12.4</v>
      </c>
      <c r="F21" s="27">
        <v>4.8</v>
      </c>
      <c r="G21" s="27">
        <v>7.5</v>
      </c>
      <c r="H21" s="27">
        <v>6.5</v>
      </c>
      <c r="I21" s="27">
        <v>8.1</v>
      </c>
      <c r="J21" s="27">
        <v>8.3000000000000007</v>
      </c>
      <c r="K21" s="27">
        <v>6.9</v>
      </c>
      <c r="L21" s="27">
        <v>7.8</v>
      </c>
      <c r="M21" s="27">
        <v>4.5</v>
      </c>
      <c r="N21" s="27">
        <v>2.8</v>
      </c>
      <c r="O21" s="27">
        <v>47</v>
      </c>
      <c r="P21" s="27">
        <v>21</v>
      </c>
    </row>
    <row r="22" spans="2:16" ht="15" customHeight="1" x14ac:dyDescent="0.15">
      <c r="B22" s="24"/>
      <c r="C22" s="82" t="s">
        <v>413</v>
      </c>
      <c r="D22" s="14">
        <v>3140</v>
      </c>
      <c r="E22" s="15">
        <v>396</v>
      </c>
      <c r="F22" s="16">
        <v>169</v>
      </c>
      <c r="G22" s="16">
        <v>270</v>
      </c>
      <c r="H22" s="16">
        <v>206</v>
      </c>
      <c r="I22" s="16">
        <v>257</v>
      </c>
      <c r="J22" s="16">
        <v>294</v>
      </c>
      <c r="K22" s="16">
        <v>186</v>
      </c>
      <c r="L22" s="16">
        <v>266</v>
      </c>
      <c r="M22" s="16">
        <v>187</v>
      </c>
      <c r="N22" s="16">
        <v>94</v>
      </c>
      <c r="O22" s="16">
        <v>1426</v>
      </c>
      <c r="P22" s="16">
        <v>621</v>
      </c>
    </row>
    <row r="23" spans="2:16" ht="15" customHeight="1" x14ac:dyDescent="0.15">
      <c r="B23" s="24"/>
      <c r="C23" s="84"/>
      <c r="D23" s="25">
        <v>100</v>
      </c>
      <c r="E23" s="26">
        <v>12.6</v>
      </c>
      <c r="F23" s="27">
        <v>5.4</v>
      </c>
      <c r="G23" s="27">
        <v>8.6</v>
      </c>
      <c r="H23" s="27">
        <v>6.6</v>
      </c>
      <c r="I23" s="27">
        <v>8.1999999999999993</v>
      </c>
      <c r="J23" s="27">
        <v>9.4</v>
      </c>
      <c r="K23" s="27">
        <v>5.9</v>
      </c>
      <c r="L23" s="27">
        <v>8.5</v>
      </c>
      <c r="M23" s="27">
        <v>6</v>
      </c>
      <c r="N23" s="27">
        <v>3</v>
      </c>
      <c r="O23" s="27">
        <v>45.4</v>
      </c>
      <c r="P23" s="27">
        <v>19.8</v>
      </c>
    </row>
    <row r="24" spans="2:16" ht="15" customHeight="1" x14ac:dyDescent="0.15">
      <c r="B24" s="24"/>
      <c r="C24" s="82" t="s">
        <v>414</v>
      </c>
      <c r="D24" s="14">
        <v>4506</v>
      </c>
      <c r="E24" s="15">
        <v>710</v>
      </c>
      <c r="F24" s="16">
        <v>268</v>
      </c>
      <c r="G24" s="16">
        <v>393</v>
      </c>
      <c r="H24" s="16">
        <v>364</v>
      </c>
      <c r="I24" s="16">
        <v>418</v>
      </c>
      <c r="J24" s="16">
        <v>459</v>
      </c>
      <c r="K24" s="16">
        <v>257</v>
      </c>
      <c r="L24" s="16">
        <v>485</v>
      </c>
      <c r="M24" s="16">
        <v>253</v>
      </c>
      <c r="N24" s="16">
        <v>149</v>
      </c>
      <c r="O24" s="16">
        <v>1962</v>
      </c>
      <c r="P24" s="16">
        <v>812</v>
      </c>
    </row>
    <row r="25" spans="2:16" ht="15" customHeight="1" x14ac:dyDescent="0.15">
      <c r="B25" s="24"/>
      <c r="C25" s="84"/>
      <c r="D25" s="25">
        <v>100</v>
      </c>
      <c r="E25" s="26">
        <v>15.8</v>
      </c>
      <c r="F25" s="27">
        <v>5.9</v>
      </c>
      <c r="G25" s="27">
        <v>8.6999999999999993</v>
      </c>
      <c r="H25" s="27">
        <v>8.1</v>
      </c>
      <c r="I25" s="27">
        <v>9.3000000000000007</v>
      </c>
      <c r="J25" s="27">
        <v>10.199999999999999</v>
      </c>
      <c r="K25" s="27">
        <v>5.7</v>
      </c>
      <c r="L25" s="27">
        <v>10.8</v>
      </c>
      <c r="M25" s="27">
        <v>5.6</v>
      </c>
      <c r="N25" s="27">
        <v>3.3</v>
      </c>
      <c r="O25" s="27">
        <v>43.5</v>
      </c>
      <c r="P25" s="27">
        <v>18</v>
      </c>
    </row>
    <row r="26" spans="2:16" ht="15" customHeight="1" x14ac:dyDescent="0.15">
      <c r="B26" s="24"/>
      <c r="C26" s="82" t="s">
        <v>415</v>
      </c>
      <c r="D26" s="14">
        <v>4438</v>
      </c>
      <c r="E26" s="15">
        <v>699</v>
      </c>
      <c r="F26" s="16">
        <v>326</v>
      </c>
      <c r="G26" s="16">
        <v>434</v>
      </c>
      <c r="H26" s="16">
        <v>381</v>
      </c>
      <c r="I26" s="16">
        <v>436</v>
      </c>
      <c r="J26" s="16">
        <v>444</v>
      </c>
      <c r="K26" s="16">
        <v>253</v>
      </c>
      <c r="L26" s="16">
        <v>478</v>
      </c>
      <c r="M26" s="16">
        <v>222</v>
      </c>
      <c r="N26" s="16">
        <v>178</v>
      </c>
      <c r="O26" s="16">
        <v>2035</v>
      </c>
      <c r="P26" s="16">
        <v>777</v>
      </c>
    </row>
    <row r="27" spans="2:16" ht="15" customHeight="1" x14ac:dyDescent="0.15">
      <c r="B27" s="28"/>
      <c r="C27" s="85"/>
      <c r="D27" s="17">
        <v>100</v>
      </c>
      <c r="E27" s="18">
        <v>15.8</v>
      </c>
      <c r="F27" s="19">
        <v>7.3</v>
      </c>
      <c r="G27" s="19">
        <v>9.8000000000000007</v>
      </c>
      <c r="H27" s="19">
        <v>8.6</v>
      </c>
      <c r="I27" s="19">
        <v>9.8000000000000007</v>
      </c>
      <c r="J27" s="19">
        <v>10</v>
      </c>
      <c r="K27" s="19">
        <v>5.7</v>
      </c>
      <c r="L27" s="19">
        <v>10.8</v>
      </c>
      <c r="M27" s="19">
        <v>5</v>
      </c>
      <c r="N27" s="19">
        <v>4</v>
      </c>
      <c r="O27" s="19">
        <v>45.9</v>
      </c>
      <c r="P27" s="19">
        <v>17.5</v>
      </c>
    </row>
    <row r="28" spans="2:16" ht="15" customHeight="1" x14ac:dyDescent="0.15">
      <c r="B28" s="20" t="s">
        <v>61</v>
      </c>
      <c r="C28" s="82" t="s">
        <v>62</v>
      </c>
      <c r="D28" s="14">
        <v>5666</v>
      </c>
      <c r="E28" s="15">
        <v>1255</v>
      </c>
      <c r="F28" s="16">
        <v>377</v>
      </c>
      <c r="G28" s="16">
        <v>680</v>
      </c>
      <c r="H28" s="16">
        <v>588</v>
      </c>
      <c r="I28" s="16">
        <v>738</v>
      </c>
      <c r="J28" s="16">
        <v>657</v>
      </c>
      <c r="K28" s="16">
        <v>349</v>
      </c>
      <c r="L28" s="16">
        <v>812</v>
      </c>
      <c r="M28" s="16">
        <v>384</v>
      </c>
      <c r="N28" s="16">
        <v>201</v>
      </c>
      <c r="O28" s="16">
        <v>1995</v>
      </c>
      <c r="P28" s="16">
        <v>864</v>
      </c>
    </row>
    <row r="29" spans="2:16" ht="15" customHeight="1" x14ac:dyDescent="0.15">
      <c r="B29" s="24"/>
      <c r="C29" s="84"/>
      <c r="D29" s="25">
        <v>100</v>
      </c>
      <c r="E29" s="26">
        <v>22.1</v>
      </c>
      <c r="F29" s="27">
        <v>6.7</v>
      </c>
      <c r="G29" s="27">
        <v>12</v>
      </c>
      <c r="H29" s="27">
        <v>10.4</v>
      </c>
      <c r="I29" s="27">
        <v>13</v>
      </c>
      <c r="J29" s="27">
        <v>11.6</v>
      </c>
      <c r="K29" s="27">
        <v>6.2</v>
      </c>
      <c r="L29" s="27">
        <v>14.3</v>
      </c>
      <c r="M29" s="27">
        <v>6.8</v>
      </c>
      <c r="N29" s="27">
        <v>3.5</v>
      </c>
      <c r="O29" s="27">
        <v>35.200000000000003</v>
      </c>
      <c r="P29" s="27">
        <v>15.2</v>
      </c>
    </row>
    <row r="30" spans="2:16" ht="15" customHeight="1" x14ac:dyDescent="0.15">
      <c r="B30" s="24"/>
      <c r="C30" s="82" t="s">
        <v>63</v>
      </c>
      <c r="D30" s="14">
        <v>3924</v>
      </c>
      <c r="E30" s="15">
        <v>448</v>
      </c>
      <c r="F30" s="16">
        <v>205</v>
      </c>
      <c r="G30" s="16">
        <v>301</v>
      </c>
      <c r="H30" s="16">
        <v>251</v>
      </c>
      <c r="I30" s="16">
        <v>308</v>
      </c>
      <c r="J30" s="16">
        <v>367</v>
      </c>
      <c r="K30" s="16">
        <v>246</v>
      </c>
      <c r="L30" s="16">
        <v>248</v>
      </c>
      <c r="M30" s="16">
        <v>149</v>
      </c>
      <c r="N30" s="16">
        <v>107</v>
      </c>
      <c r="O30" s="16">
        <v>1916</v>
      </c>
      <c r="P30" s="16">
        <v>804</v>
      </c>
    </row>
    <row r="31" spans="2:16" ht="15" customHeight="1" x14ac:dyDescent="0.15">
      <c r="B31" s="24"/>
      <c r="C31" s="84"/>
      <c r="D31" s="25">
        <v>100</v>
      </c>
      <c r="E31" s="26">
        <v>11.4</v>
      </c>
      <c r="F31" s="27">
        <v>5.2</v>
      </c>
      <c r="G31" s="27">
        <v>7.7</v>
      </c>
      <c r="H31" s="27">
        <v>6.4</v>
      </c>
      <c r="I31" s="27">
        <v>7.8</v>
      </c>
      <c r="J31" s="27">
        <v>9.4</v>
      </c>
      <c r="K31" s="27">
        <v>6.3</v>
      </c>
      <c r="L31" s="27">
        <v>6.3</v>
      </c>
      <c r="M31" s="27">
        <v>3.8</v>
      </c>
      <c r="N31" s="27">
        <v>2.7</v>
      </c>
      <c r="O31" s="27">
        <v>48.8</v>
      </c>
      <c r="P31" s="27">
        <v>20.5</v>
      </c>
    </row>
    <row r="32" spans="2:16" ht="15" customHeight="1" x14ac:dyDescent="0.15">
      <c r="B32" s="24"/>
      <c r="C32" s="83" t="s">
        <v>64</v>
      </c>
      <c r="D32" s="29">
        <v>306</v>
      </c>
      <c r="E32" s="30">
        <v>19</v>
      </c>
      <c r="F32" s="31">
        <v>11</v>
      </c>
      <c r="G32" s="31">
        <v>15</v>
      </c>
      <c r="H32" s="31">
        <v>10</v>
      </c>
      <c r="I32" s="31">
        <v>15</v>
      </c>
      <c r="J32" s="31">
        <v>15</v>
      </c>
      <c r="K32" s="31">
        <v>19</v>
      </c>
      <c r="L32" s="31">
        <v>14</v>
      </c>
      <c r="M32" s="31">
        <v>6</v>
      </c>
      <c r="N32" s="31">
        <v>10</v>
      </c>
      <c r="O32" s="31">
        <v>167</v>
      </c>
      <c r="P32" s="31">
        <v>67</v>
      </c>
    </row>
    <row r="33" spans="2:16" ht="15" customHeight="1" x14ac:dyDescent="0.15">
      <c r="B33" s="24"/>
      <c r="C33" s="84"/>
      <c r="D33" s="25">
        <v>100</v>
      </c>
      <c r="E33" s="26">
        <v>6.2</v>
      </c>
      <c r="F33" s="27">
        <v>3.6</v>
      </c>
      <c r="G33" s="27">
        <v>4.9000000000000004</v>
      </c>
      <c r="H33" s="27">
        <v>3.3</v>
      </c>
      <c r="I33" s="27">
        <v>4.9000000000000004</v>
      </c>
      <c r="J33" s="27">
        <v>4.9000000000000004</v>
      </c>
      <c r="K33" s="27">
        <v>6.2</v>
      </c>
      <c r="L33" s="27">
        <v>4.5999999999999996</v>
      </c>
      <c r="M33" s="27">
        <v>2</v>
      </c>
      <c r="N33" s="27">
        <v>3.3</v>
      </c>
      <c r="O33" s="27">
        <v>54.6</v>
      </c>
      <c r="P33" s="27">
        <v>21.9</v>
      </c>
    </row>
    <row r="34" spans="2:16" ht="15" customHeight="1" x14ac:dyDescent="0.15">
      <c r="B34" s="24"/>
      <c r="C34" s="82" t="s">
        <v>65</v>
      </c>
      <c r="D34" s="14">
        <v>3042</v>
      </c>
      <c r="E34" s="15">
        <v>256</v>
      </c>
      <c r="F34" s="16">
        <v>124</v>
      </c>
      <c r="G34" s="16">
        <v>154</v>
      </c>
      <c r="H34" s="16">
        <v>140</v>
      </c>
      <c r="I34" s="16">
        <v>140</v>
      </c>
      <c r="J34" s="16">
        <v>183</v>
      </c>
      <c r="K34" s="16">
        <v>159</v>
      </c>
      <c r="L34" s="16">
        <v>166</v>
      </c>
      <c r="M34" s="16">
        <v>146</v>
      </c>
      <c r="N34" s="16">
        <v>73</v>
      </c>
      <c r="O34" s="16">
        <v>1836</v>
      </c>
      <c r="P34" s="16">
        <v>478</v>
      </c>
    </row>
    <row r="35" spans="2:16" ht="15" customHeight="1" x14ac:dyDescent="0.15">
      <c r="B35" s="24"/>
      <c r="C35" s="84"/>
      <c r="D35" s="25">
        <v>100</v>
      </c>
      <c r="E35" s="26">
        <v>8.4</v>
      </c>
      <c r="F35" s="27">
        <v>4.0999999999999996</v>
      </c>
      <c r="G35" s="27">
        <v>5.0999999999999996</v>
      </c>
      <c r="H35" s="27">
        <v>4.5999999999999996</v>
      </c>
      <c r="I35" s="27">
        <v>4.5999999999999996</v>
      </c>
      <c r="J35" s="27">
        <v>6</v>
      </c>
      <c r="K35" s="27">
        <v>5.2</v>
      </c>
      <c r="L35" s="27">
        <v>5.5</v>
      </c>
      <c r="M35" s="27">
        <v>4.8</v>
      </c>
      <c r="N35" s="27">
        <v>2.4</v>
      </c>
      <c r="O35" s="27">
        <v>60.4</v>
      </c>
      <c r="P35" s="27">
        <v>15.7</v>
      </c>
    </row>
    <row r="36" spans="2:16" ht="15" customHeight="1" x14ac:dyDescent="0.15">
      <c r="B36" s="32"/>
      <c r="C36" s="82" t="s">
        <v>408</v>
      </c>
      <c r="D36" s="14">
        <v>2409</v>
      </c>
      <c r="E36" s="15">
        <v>242</v>
      </c>
      <c r="F36" s="16">
        <v>210</v>
      </c>
      <c r="G36" s="16">
        <v>213</v>
      </c>
      <c r="H36" s="16">
        <v>179</v>
      </c>
      <c r="I36" s="16">
        <v>155</v>
      </c>
      <c r="J36" s="16">
        <v>223</v>
      </c>
      <c r="K36" s="16">
        <v>151</v>
      </c>
      <c r="L36" s="16">
        <v>225</v>
      </c>
      <c r="M36" s="16">
        <v>111</v>
      </c>
      <c r="N36" s="16">
        <v>143</v>
      </c>
      <c r="O36" s="16">
        <v>1249</v>
      </c>
      <c r="P36" s="16">
        <v>441</v>
      </c>
    </row>
    <row r="37" spans="2:16" ht="15" customHeight="1" x14ac:dyDescent="0.15">
      <c r="B37" s="33"/>
      <c r="C37" s="82"/>
      <c r="D37" s="34">
        <v>100</v>
      </c>
      <c r="E37" s="35">
        <v>10</v>
      </c>
      <c r="F37" s="36">
        <v>8.6999999999999993</v>
      </c>
      <c r="G37" s="36">
        <v>8.8000000000000007</v>
      </c>
      <c r="H37" s="36">
        <v>7.4</v>
      </c>
      <c r="I37" s="36">
        <v>6.4</v>
      </c>
      <c r="J37" s="36">
        <v>9.3000000000000007</v>
      </c>
      <c r="K37" s="36">
        <v>6.3</v>
      </c>
      <c r="L37" s="36">
        <v>9.3000000000000007</v>
      </c>
      <c r="M37" s="36">
        <v>4.5999999999999996</v>
      </c>
      <c r="N37" s="36">
        <v>5.9</v>
      </c>
      <c r="O37" s="36">
        <v>51.8</v>
      </c>
      <c r="P37" s="36">
        <v>18.3</v>
      </c>
    </row>
    <row r="38" spans="2:16" ht="15" customHeight="1" x14ac:dyDescent="0.15">
      <c r="B38" s="20" t="s">
        <v>66</v>
      </c>
      <c r="C38" s="88" t="s">
        <v>67</v>
      </c>
      <c r="D38" s="21">
        <v>1258</v>
      </c>
      <c r="E38" s="22">
        <v>122</v>
      </c>
      <c r="F38" s="23">
        <v>32</v>
      </c>
      <c r="G38" s="23">
        <v>55</v>
      </c>
      <c r="H38" s="23">
        <v>54</v>
      </c>
      <c r="I38" s="23">
        <v>75</v>
      </c>
      <c r="J38" s="23">
        <v>79</v>
      </c>
      <c r="K38" s="23">
        <v>43</v>
      </c>
      <c r="L38" s="23">
        <v>75</v>
      </c>
      <c r="M38" s="23">
        <v>86</v>
      </c>
      <c r="N38" s="23">
        <v>31</v>
      </c>
      <c r="O38" s="23">
        <v>519</v>
      </c>
      <c r="P38" s="23">
        <v>345</v>
      </c>
    </row>
    <row r="39" spans="2:16" ht="15" customHeight="1" x14ac:dyDescent="0.15">
      <c r="B39" s="24"/>
      <c r="C39" s="89"/>
      <c r="D39" s="25">
        <v>100</v>
      </c>
      <c r="E39" s="26">
        <v>9.6999999999999993</v>
      </c>
      <c r="F39" s="27">
        <v>2.5</v>
      </c>
      <c r="G39" s="27">
        <v>4.4000000000000004</v>
      </c>
      <c r="H39" s="27">
        <v>4.3</v>
      </c>
      <c r="I39" s="27">
        <v>6</v>
      </c>
      <c r="J39" s="27">
        <v>6.3</v>
      </c>
      <c r="K39" s="27">
        <v>3.4</v>
      </c>
      <c r="L39" s="27">
        <v>6</v>
      </c>
      <c r="M39" s="27">
        <v>6.8</v>
      </c>
      <c r="N39" s="27">
        <v>2.5</v>
      </c>
      <c r="O39" s="27">
        <v>41.3</v>
      </c>
      <c r="P39" s="27">
        <v>27.4</v>
      </c>
    </row>
    <row r="40" spans="2:16" ht="15" customHeight="1" x14ac:dyDescent="0.15">
      <c r="B40" s="24"/>
      <c r="C40" s="90" t="s">
        <v>68</v>
      </c>
      <c r="D40" s="14">
        <v>1359</v>
      </c>
      <c r="E40" s="15">
        <v>151</v>
      </c>
      <c r="F40" s="16">
        <v>49</v>
      </c>
      <c r="G40" s="16">
        <v>83</v>
      </c>
      <c r="H40" s="16">
        <v>94</v>
      </c>
      <c r="I40" s="16">
        <v>128</v>
      </c>
      <c r="J40" s="16">
        <v>137</v>
      </c>
      <c r="K40" s="16">
        <v>53</v>
      </c>
      <c r="L40" s="16">
        <v>113</v>
      </c>
      <c r="M40" s="16">
        <v>76</v>
      </c>
      <c r="N40" s="16">
        <v>24</v>
      </c>
      <c r="O40" s="16">
        <v>568</v>
      </c>
      <c r="P40" s="16">
        <v>336</v>
      </c>
    </row>
    <row r="41" spans="2:16" ht="15" customHeight="1" x14ac:dyDescent="0.15">
      <c r="B41" s="24"/>
      <c r="C41" s="89"/>
      <c r="D41" s="25">
        <v>100</v>
      </c>
      <c r="E41" s="26">
        <v>11.1</v>
      </c>
      <c r="F41" s="27">
        <v>3.6</v>
      </c>
      <c r="G41" s="27">
        <v>6.1</v>
      </c>
      <c r="H41" s="27">
        <v>6.9</v>
      </c>
      <c r="I41" s="27">
        <v>9.4</v>
      </c>
      <c r="J41" s="27">
        <v>10.1</v>
      </c>
      <c r="K41" s="27">
        <v>3.9</v>
      </c>
      <c r="L41" s="27">
        <v>8.3000000000000007</v>
      </c>
      <c r="M41" s="27">
        <v>5.6</v>
      </c>
      <c r="N41" s="27">
        <v>1.8</v>
      </c>
      <c r="O41" s="27">
        <v>41.8</v>
      </c>
      <c r="P41" s="27">
        <v>24.7</v>
      </c>
    </row>
    <row r="42" spans="2:16" ht="15" customHeight="1" x14ac:dyDescent="0.15">
      <c r="B42" s="24"/>
      <c r="C42" s="86" t="s">
        <v>69</v>
      </c>
      <c r="D42" s="14">
        <v>12636</v>
      </c>
      <c r="E42" s="15">
        <v>1935</v>
      </c>
      <c r="F42" s="16">
        <v>843</v>
      </c>
      <c r="G42" s="16">
        <v>1209</v>
      </c>
      <c r="H42" s="16">
        <v>1013</v>
      </c>
      <c r="I42" s="16">
        <v>1144</v>
      </c>
      <c r="J42" s="16">
        <v>1223</v>
      </c>
      <c r="K42" s="16">
        <v>825</v>
      </c>
      <c r="L42" s="16">
        <v>1277</v>
      </c>
      <c r="M42" s="16">
        <v>628</v>
      </c>
      <c r="N42" s="16">
        <v>488</v>
      </c>
      <c r="O42" s="16">
        <v>6067</v>
      </c>
      <c r="P42" s="16">
        <v>1920</v>
      </c>
    </row>
    <row r="43" spans="2:16" ht="15" customHeight="1" x14ac:dyDescent="0.15">
      <c r="B43" s="28"/>
      <c r="C43" s="91"/>
      <c r="D43" s="17">
        <v>100</v>
      </c>
      <c r="E43" s="18">
        <v>15.3</v>
      </c>
      <c r="F43" s="19">
        <v>6.7</v>
      </c>
      <c r="G43" s="19">
        <v>9.6</v>
      </c>
      <c r="H43" s="19">
        <v>8</v>
      </c>
      <c r="I43" s="19">
        <v>9.1</v>
      </c>
      <c r="J43" s="19">
        <v>9.6999999999999993</v>
      </c>
      <c r="K43" s="19">
        <v>6.5</v>
      </c>
      <c r="L43" s="19">
        <v>10.1</v>
      </c>
      <c r="M43" s="19">
        <v>5</v>
      </c>
      <c r="N43" s="19">
        <v>3.9</v>
      </c>
      <c r="O43" s="19">
        <v>48</v>
      </c>
      <c r="P43" s="19">
        <v>15.2</v>
      </c>
    </row>
    <row r="44" spans="2:16" ht="15" customHeight="1" x14ac:dyDescent="0.15">
      <c r="B44" s="20" t="s">
        <v>70</v>
      </c>
      <c r="C44" s="88" t="s">
        <v>467</v>
      </c>
      <c r="D44" s="21">
        <v>567</v>
      </c>
      <c r="E44" s="22">
        <v>63</v>
      </c>
      <c r="F44" s="23">
        <v>28</v>
      </c>
      <c r="G44" s="23">
        <v>43</v>
      </c>
      <c r="H44" s="23">
        <v>26</v>
      </c>
      <c r="I44" s="23">
        <v>40</v>
      </c>
      <c r="J44" s="23">
        <v>36</v>
      </c>
      <c r="K44" s="23">
        <v>22</v>
      </c>
      <c r="L44" s="23">
        <v>48</v>
      </c>
      <c r="M44" s="23">
        <v>33</v>
      </c>
      <c r="N44" s="23">
        <v>27</v>
      </c>
      <c r="O44" s="23">
        <v>294</v>
      </c>
      <c r="P44" s="23">
        <v>101</v>
      </c>
    </row>
    <row r="45" spans="2:16" ht="15" customHeight="1" x14ac:dyDescent="0.15">
      <c r="B45" s="24"/>
      <c r="C45" s="89"/>
      <c r="D45" s="25">
        <v>100</v>
      </c>
      <c r="E45" s="26">
        <v>11.1</v>
      </c>
      <c r="F45" s="27">
        <v>4.9000000000000004</v>
      </c>
      <c r="G45" s="27">
        <v>7.6</v>
      </c>
      <c r="H45" s="27">
        <v>4.5999999999999996</v>
      </c>
      <c r="I45" s="27">
        <v>7.1</v>
      </c>
      <c r="J45" s="27">
        <v>6.3</v>
      </c>
      <c r="K45" s="27">
        <v>3.9</v>
      </c>
      <c r="L45" s="27">
        <v>8.5</v>
      </c>
      <c r="M45" s="27">
        <v>5.8</v>
      </c>
      <c r="N45" s="27">
        <v>4.8</v>
      </c>
      <c r="O45" s="27">
        <v>51.9</v>
      </c>
      <c r="P45" s="27">
        <v>17.8</v>
      </c>
    </row>
    <row r="46" spans="2:16" ht="15" customHeight="1" x14ac:dyDescent="0.15">
      <c r="B46" s="24"/>
      <c r="C46" s="86" t="s">
        <v>480</v>
      </c>
      <c r="D46" s="14">
        <v>8280</v>
      </c>
      <c r="E46" s="15">
        <v>1224</v>
      </c>
      <c r="F46" s="16">
        <v>490</v>
      </c>
      <c r="G46" s="16">
        <v>661</v>
      </c>
      <c r="H46" s="16">
        <v>568</v>
      </c>
      <c r="I46" s="16">
        <v>677</v>
      </c>
      <c r="J46" s="16">
        <v>722</v>
      </c>
      <c r="K46" s="16">
        <v>459</v>
      </c>
      <c r="L46" s="16">
        <v>801</v>
      </c>
      <c r="M46" s="16">
        <v>486</v>
      </c>
      <c r="N46" s="16">
        <v>285</v>
      </c>
      <c r="O46" s="16">
        <v>3964</v>
      </c>
      <c r="P46" s="16">
        <v>1333</v>
      </c>
    </row>
    <row r="47" spans="2:16" ht="15" customHeight="1" x14ac:dyDescent="0.15">
      <c r="B47" s="24"/>
      <c r="C47" s="89"/>
      <c r="D47" s="25">
        <v>100</v>
      </c>
      <c r="E47" s="26">
        <v>14.8</v>
      </c>
      <c r="F47" s="27">
        <v>5.9</v>
      </c>
      <c r="G47" s="27">
        <v>8</v>
      </c>
      <c r="H47" s="27">
        <v>6.9</v>
      </c>
      <c r="I47" s="27">
        <v>8.1999999999999993</v>
      </c>
      <c r="J47" s="27">
        <v>8.6999999999999993</v>
      </c>
      <c r="K47" s="27">
        <v>5.5</v>
      </c>
      <c r="L47" s="27">
        <v>9.6999999999999993</v>
      </c>
      <c r="M47" s="27">
        <v>5.9</v>
      </c>
      <c r="N47" s="27">
        <v>3.4</v>
      </c>
      <c r="O47" s="27">
        <v>47.9</v>
      </c>
      <c r="P47" s="27">
        <v>16.100000000000001</v>
      </c>
    </row>
    <row r="48" spans="2:16" ht="15" customHeight="1" x14ac:dyDescent="0.15">
      <c r="B48" s="24"/>
      <c r="C48" s="86" t="s">
        <v>428</v>
      </c>
      <c r="D48" s="14">
        <v>4863</v>
      </c>
      <c r="E48" s="15">
        <v>712</v>
      </c>
      <c r="F48" s="16">
        <v>314</v>
      </c>
      <c r="G48" s="16">
        <v>499</v>
      </c>
      <c r="H48" s="16">
        <v>428</v>
      </c>
      <c r="I48" s="16">
        <v>462</v>
      </c>
      <c r="J48" s="16">
        <v>513</v>
      </c>
      <c r="K48" s="16">
        <v>313</v>
      </c>
      <c r="L48" s="16">
        <v>468</v>
      </c>
      <c r="M48" s="16">
        <v>217</v>
      </c>
      <c r="N48" s="16">
        <v>176</v>
      </c>
      <c r="O48" s="16">
        <v>2223</v>
      </c>
      <c r="P48" s="16">
        <v>843</v>
      </c>
    </row>
    <row r="49" spans="2:16" ht="15" customHeight="1" x14ac:dyDescent="0.15">
      <c r="B49" s="24"/>
      <c r="C49" s="89"/>
      <c r="D49" s="25">
        <v>100</v>
      </c>
      <c r="E49" s="26">
        <v>14.6</v>
      </c>
      <c r="F49" s="27">
        <v>6.5</v>
      </c>
      <c r="G49" s="27">
        <v>10.3</v>
      </c>
      <c r="H49" s="27">
        <v>8.8000000000000007</v>
      </c>
      <c r="I49" s="27">
        <v>9.5</v>
      </c>
      <c r="J49" s="27">
        <v>10.5</v>
      </c>
      <c r="K49" s="27">
        <v>6.4</v>
      </c>
      <c r="L49" s="27">
        <v>9.6</v>
      </c>
      <c r="M49" s="27">
        <v>4.5</v>
      </c>
      <c r="N49" s="27">
        <v>3.6</v>
      </c>
      <c r="O49" s="27">
        <v>45.7</v>
      </c>
      <c r="P49" s="27">
        <v>17.3</v>
      </c>
    </row>
    <row r="50" spans="2:16" ht="15" customHeight="1" x14ac:dyDescent="0.15">
      <c r="B50" s="24"/>
      <c r="C50" s="86" t="s">
        <v>461</v>
      </c>
      <c r="D50" s="14">
        <v>1583</v>
      </c>
      <c r="E50" s="15">
        <v>209</v>
      </c>
      <c r="F50" s="16">
        <v>101</v>
      </c>
      <c r="G50" s="16">
        <v>151</v>
      </c>
      <c r="H50" s="16">
        <v>146</v>
      </c>
      <c r="I50" s="16">
        <v>167</v>
      </c>
      <c r="J50" s="16">
        <v>172</v>
      </c>
      <c r="K50" s="16">
        <v>128</v>
      </c>
      <c r="L50" s="16">
        <v>146</v>
      </c>
      <c r="M50" s="16">
        <v>54</v>
      </c>
      <c r="N50" s="16">
        <v>47</v>
      </c>
      <c r="O50" s="16">
        <v>705</v>
      </c>
      <c r="P50" s="16">
        <v>322</v>
      </c>
    </row>
    <row r="51" spans="2:16" ht="15" customHeight="1" x14ac:dyDescent="0.15">
      <c r="B51" s="28"/>
      <c r="C51" s="91"/>
      <c r="D51" s="17">
        <v>100</v>
      </c>
      <c r="E51" s="18">
        <v>13.2</v>
      </c>
      <c r="F51" s="19">
        <v>6.4</v>
      </c>
      <c r="G51" s="19">
        <v>9.5</v>
      </c>
      <c r="H51" s="19">
        <v>9.1999999999999993</v>
      </c>
      <c r="I51" s="19">
        <v>10.5</v>
      </c>
      <c r="J51" s="19">
        <v>10.9</v>
      </c>
      <c r="K51" s="19">
        <v>8.1</v>
      </c>
      <c r="L51" s="19">
        <v>9.1999999999999993</v>
      </c>
      <c r="M51" s="19">
        <v>3.4</v>
      </c>
      <c r="N51" s="19">
        <v>3</v>
      </c>
      <c r="O51" s="19">
        <v>44.5</v>
      </c>
      <c r="P51" s="19">
        <v>20.3</v>
      </c>
    </row>
    <row r="52" spans="2:16" ht="15" customHeight="1" x14ac:dyDescent="0.15">
      <c r="B52" s="20" t="s">
        <v>75</v>
      </c>
      <c r="C52" s="87" t="s">
        <v>76</v>
      </c>
      <c r="D52" s="21">
        <v>2981</v>
      </c>
      <c r="E52" s="22">
        <v>353</v>
      </c>
      <c r="F52" s="23">
        <v>128</v>
      </c>
      <c r="G52" s="23">
        <v>221</v>
      </c>
      <c r="H52" s="23">
        <v>190</v>
      </c>
      <c r="I52" s="23">
        <v>244</v>
      </c>
      <c r="J52" s="23">
        <v>240</v>
      </c>
      <c r="K52" s="23">
        <v>148</v>
      </c>
      <c r="L52" s="23">
        <v>259</v>
      </c>
      <c r="M52" s="23">
        <v>112</v>
      </c>
      <c r="N52" s="23">
        <v>69</v>
      </c>
      <c r="O52" s="23">
        <v>1427</v>
      </c>
      <c r="P52" s="23">
        <v>634</v>
      </c>
    </row>
    <row r="53" spans="2:16" ht="15" customHeight="1" x14ac:dyDescent="0.15">
      <c r="B53" s="24"/>
      <c r="C53" s="84"/>
      <c r="D53" s="25">
        <v>100</v>
      </c>
      <c r="E53" s="26">
        <v>11.8</v>
      </c>
      <c r="F53" s="27">
        <v>4.3</v>
      </c>
      <c r="G53" s="27">
        <v>7.4</v>
      </c>
      <c r="H53" s="27">
        <v>6.4</v>
      </c>
      <c r="I53" s="27">
        <v>8.1999999999999993</v>
      </c>
      <c r="J53" s="27">
        <v>8.1</v>
      </c>
      <c r="K53" s="27">
        <v>5</v>
      </c>
      <c r="L53" s="27">
        <v>8.6999999999999993</v>
      </c>
      <c r="M53" s="27">
        <v>3.8</v>
      </c>
      <c r="N53" s="27">
        <v>2.2999999999999998</v>
      </c>
      <c r="O53" s="27">
        <v>47.9</v>
      </c>
      <c r="P53" s="27">
        <v>21.3</v>
      </c>
    </row>
    <row r="54" spans="2:16" ht="15" customHeight="1" x14ac:dyDescent="0.15">
      <c r="B54" s="24"/>
      <c r="C54" s="83" t="s">
        <v>77</v>
      </c>
      <c r="D54" s="29">
        <v>1946</v>
      </c>
      <c r="E54" s="30">
        <v>402</v>
      </c>
      <c r="F54" s="31">
        <v>101</v>
      </c>
      <c r="G54" s="31">
        <v>162</v>
      </c>
      <c r="H54" s="31">
        <v>132</v>
      </c>
      <c r="I54" s="31">
        <v>172</v>
      </c>
      <c r="J54" s="31">
        <v>177</v>
      </c>
      <c r="K54" s="31">
        <v>117</v>
      </c>
      <c r="L54" s="31">
        <v>215</v>
      </c>
      <c r="M54" s="31">
        <v>95</v>
      </c>
      <c r="N54" s="31">
        <v>64</v>
      </c>
      <c r="O54" s="31">
        <v>1002</v>
      </c>
      <c r="P54" s="31">
        <v>177</v>
      </c>
    </row>
    <row r="55" spans="2:16" ht="15" customHeight="1" x14ac:dyDescent="0.15">
      <c r="B55" s="24"/>
      <c r="C55" s="84"/>
      <c r="D55" s="25">
        <v>100</v>
      </c>
      <c r="E55" s="26">
        <v>20.7</v>
      </c>
      <c r="F55" s="27">
        <v>5.2</v>
      </c>
      <c r="G55" s="27">
        <v>8.3000000000000007</v>
      </c>
      <c r="H55" s="27">
        <v>6.8</v>
      </c>
      <c r="I55" s="27">
        <v>8.8000000000000007</v>
      </c>
      <c r="J55" s="27">
        <v>9.1</v>
      </c>
      <c r="K55" s="27">
        <v>6</v>
      </c>
      <c r="L55" s="27">
        <v>11</v>
      </c>
      <c r="M55" s="27">
        <v>4.9000000000000004</v>
      </c>
      <c r="N55" s="27">
        <v>3.3</v>
      </c>
      <c r="O55" s="27">
        <v>51.5</v>
      </c>
      <c r="P55" s="27">
        <v>9.1</v>
      </c>
    </row>
    <row r="56" spans="2:16" ht="15" customHeight="1" x14ac:dyDescent="0.15">
      <c r="B56" s="24"/>
      <c r="C56" s="82" t="s">
        <v>78</v>
      </c>
      <c r="D56" s="14">
        <v>854</v>
      </c>
      <c r="E56" s="15">
        <v>113</v>
      </c>
      <c r="F56" s="16">
        <v>43</v>
      </c>
      <c r="G56" s="16">
        <v>64</v>
      </c>
      <c r="H56" s="16">
        <v>74</v>
      </c>
      <c r="I56" s="16">
        <v>76</v>
      </c>
      <c r="J56" s="16">
        <v>90</v>
      </c>
      <c r="K56" s="16">
        <v>74</v>
      </c>
      <c r="L56" s="16">
        <v>80</v>
      </c>
      <c r="M56" s="16">
        <v>66</v>
      </c>
      <c r="N56" s="16">
        <v>27</v>
      </c>
      <c r="O56" s="16">
        <v>354</v>
      </c>
      <c r="P56" s="16">
        <v>185</v>
      </c>
    </row>
    <row r="57" spans="2:16" ht="15" customHeight="1" x14ac:dyDescent="0.15">
      <c r="B57" s="24"/>
      <c r="C57" s="84"/>
      <c r="D57" s="25">
        <v>100</v>
      </c>
      <c r="E57" s="26">
        <v>13.2</v>
      </c>
      <c r="F57" s="27">
        <v>5</v>
      </c>
      <c r="G57" s="27">
        <v>7.5</v>
      </c>
      <c r="H57" s="27">
        <v>8.6999999999999993</v>
      </c>
      <c r="I57" s="27">
        <v>8.9</v>
      </c>
      <c r="J57" s="27">
        <v>10.5</v>
      </c>
      <c r="K57" s="27">
        <v>8.6999999999999993</v>
      </c>
      <c r="L57" s="27">
        <v>9.4</v>
      </c>
      <c r="M57" s="27">
        <v>7.7</v>
      </c>
      <c r="N57" s="27">
        <v>3.2</v>
      </c>
      <c r="O57" s="27">
        <v>41.5</v>
      </c>
      <c r="P57" s="27">
        <v>21.7</v>
      </c>
    </row>
    <row r="58" spans="2:16" ht="15" customHeight="1" x14ac:dyDescent="0.15">
      <c r="B58" s="24"/>
      <c r="C58" s="82" t="s">
        <v>79</v>
      </c>
      <c r="D58" s="14">
        <v>1311</v>
      </c>
      <c r="E58" s="15">
        <v>182</v>
      </c>
      <c r="F58" s="16">
        <v>94</v>
      </c>
      <c r="G58" s="16">
        <v>139</v>
      </c>
      <c r="H58" s="16">
        <v>131</v>
      </c>
      <c r="I58" s="16">
        <v>143</v>
      </c>
      <c r="J58" s="16">
        <v>153</v>
      </c>
      <c r="K58" s="16">
        <v>85</v>
      </c>
      <c r="L58" s="16">
        <v>132</v>
      </c>
      <c r="M58" s="16">
        <v>99</v>
      </c>
      <c r="N58" s="16">
        <v>55</v>
      </c>
      <c r="O58" s="16">
        <v>596</v>
      </c>
      <c r="P58" s="16">
        <v>188</v>
      </c>
    </row>
    <row r="59" spans="2:16" ht="15" customHeight="1" x14ac:dyDescent="0.15">
      <c r="B59" s="24"/>
      <c r="C59" s="84"/>
      <c r="D59" s="25">
        <v>100</v>
      </c>
      <c r="E59" s="26">
        <v>13.9</v>
      </c>
      <c r="F59" s="27">
        <v>7.2</v>
      </c>
      <c r="G59" s="27">
        <v>10.6</v>
      </c>
      <c r="H59" s="27">
        <v>10</v>
      </c>
      <c r="I59" s="27">
        <v>10.9</v>
      </c>
      <c r="J59" s="27">
        <v>11.7</v>
      </c>
      <c r="K59" s="27">
        <v>6.5</v>
      </c>
      <c r="L59" s="27">
        <v>10.1</v>
      </c>
      <c r="M59" s="27">
        <v>7.6</v>
      </c>
      <c r="N59" s="27">
        <v>4.2</v>
      </c>
      <c r="O59" s="27">
        <v>45.5</v>
      </c>
      <c r="P59" s="27">
        <v>14.3</v>
      </c>
    </row>
    <row r="60" spans="2:16" ht="15" customHeight="1" x14ac:dyDescent="0.15">
      <c r="B60" s="24"/>
      <c r="C60" s="82" t="s">
        <v>80</v>
      </c>
      <c r="D60" s="14">
        <v>1783</v>
      </c>
      <c r="E60" s="15">
        <v>201</v>
      </c>
      <c r="F60" s="16">
        <v>107</v>
      </c>
      <c r="G60" s="16">
        <v>148</v>
      </c>
      <c r="H60" s="16">
        <v>139</v>
      </c>
      <c r="I60" s="16">
        <v>182</v>
      </c>
      <c r="J60" s="16">
        <v>182</v>
      </c>
      <c r="K60" s="16">
        <v>114</v>
      </c>
      <c r="L60" s="16">
        <v>124</v>
      </c>
      <c r="M60" s="16">
        <v>56</v>
      </c>
      <c r="N60" s="16">
        <v>78</v>
      </c>
      <c r="O60" s="16">
        <v>675</v>
      </c>
      <c r="P60" s="16">
        <v>510</v>
      </c>
    </row>
    <row r="61" spans="2:16" ht="15" customHeight="1" x14ac:dyDescent="0.15">
      <c r="B61" s="24"/>
      <c r="C61" s="84"/>
      <c r="D61" s="25">
        <v>100</v>
      </c>
      <c r="E61" s="26">
        <v>11.3</v>
      </c>
      <c r="F61" s="27">
        <v>6</v>
      </c>
      <c r="G61" s="27">
        <v>8.3000000000000007</v>
      </c>
      <c r="H61" s="27">
        <v>7.8</v>
      </c>
      <c r="I61" s="27">
        <v>10.199999999999999</v>
      </c>
      <c r="J61" s="27">
        <v>10.199999999999999</v>
      </c>
      <c r="K61" s="27">
        <v>6.4</v>
      </c>
      <c r="L61" s="27">
        <v>7</v>
      </c>
      <c r="M61" s="27">
        <v>3.1</v>
      </c>
      <c r="N61" s="27">
        <v>4.4000000000000004</v>
      </c>
      <c r="O61" s="27">
        <v>37.9</v>
      </c>
      <c r="P61" s="27">
        <v>28.6</v>
      </c>
    </row>
    <row r="62" spans="2:16" ht="15" customHeight="1" x14ac:dyDescent="0.15">
      <c r="B62" s="24"/>
      <c r="C62" s="82" t="s">
        <v>81</v>
      </c>
      <c r="D62" s="14">
        <v>1234</v>
      </c>
      <c r="E62" s="15">
        <v>209</v>
      </c>
      <c r="F62" s="16">
        <v>52</v>
      </c>
      <c r="G62" s="16">
        <v>78</v>
      </c>
      <c r="H62" s="16">
        <v>62</v>
      </c>
      <c r="I62" s="16">
        <v>93</v>
      </c>
      <c r="J62" s="16">
        <v>80</v>
      </c>
      <c r="K62" s="16">
        <v>63</v>
      </c>
      <c r="L62" s="16">
        <v>88</v>
      </c>
      <c r="M62" s="16">
        <v>70</v>
      </c>
      <c r="N62" s="16">
        <v>32</v>
      </c>
      <c r="O62" s="16">
        <v>681</v>
      </c>
      <c r="P62" s="16">
        <v>123</v>
      </c>
    </row>
    <row r="63" spans="2:16" ht="15" customHeight="1" x14ac:dyDescent="0.15">
      <c r="B63" s="24"/>
      <c r="C63" s="84"/>
      <c r="D63" s="25">
        <v>100</v>
      </c>
      <c r="E63" s="26">
        <v>16.899999999999999</v>
      </c>
      <c r="F63" s="27">
        <v>4.2</v>
      </c>
      <c r="G63" s="27">
        <v>6.3</v>
      </c>
      <c r="H63" s="27">
        <v>5</v>
      </c>
      <c r="I63" s="27">
        <v>7.5</v>
      </c>
      <c r="J63" s="27">
        <v>6.5</v>
      </c>
      <c r="K63" s="27">
        <v>5.0999999999999996</v>
      </c>
      <c r="L63" s="27">
        <v>7.1</v>
      </c>
      <c r="M63" s="27">
        <v>5.7</v>
      </c>
      <c r="N63" s="27">
        <v>2.6</v>
      </c>
      <c r="O63" s="27">
        <v>55.2</v>
      </c>
      <c r="P63" s="27">
        <v>10</v>
      </c>
    </row>
    <row r="64" spans="2:16" ht="15" customHeight="1" x14ac:dyDescent="0.15">
      <c r="B64" s="24"/>
      <c r="C64" s="82" t="s">
        <v>82</v>
      </c>
      <c r="D64" s="14">
        <v>2253</v>
      </c>
      <c r="E64" s="15">
        <v>357</v>
      </c>
      <c r="F64" s="16">
        <v>165</v>
      </c>
      <c r="G64" s="16">
        <v>230</v>
      </c>
      <c r="H64" s="16">
        <v>168</v>
      </c>
      <c r="I64" s="16">
        <v>210</v>
      </c>
      <c r="J64" s="16">
        <v>222</v>
      </c>
      <c r="K64" s="16">
        <v>144</v>
      </c>
      <c r="L64" s="16">
        <v>237</v>
      </c>
      <c r="M64" s="16">
        <v>110</v>
      </c>
      <c r="N64" s="16">
        <v>79</v>
      </c>
      <c r="O64" s="16">
        <v>1056</v>
      </c>
      <c r="P64" s="16">
        <v>365</v>
      </c>
    </row>
    <row r="65" spans="2:16" ht="15" customHeight="1" x14ac:dyDescent="0.15">
      <c r="B65" s="24"/>
      <c r="C65" s="84"/>
      <c r="D65" s="25">
        <v>100</v>
      </c>
      <c r="E65" s="26">
        <v>15.8</v>
      </c>
      <c r="F65" s="27">
        <v>7.3</v>
      </c>
      <c r="G65" s="27">
        <v>10.199999999999999</v>
      </c>
      <c r="H65" s="27">
        <v>7.5</v>
      </c>
      <c r="I65" s="27">
        <v>9.3000000000000007</v>
      </c>
      <c r="J65" s="27">
        <v>9.9</v>
      </c>
      <c r="K65" s="27">
        <v>6.4</v>
      </c>
      <c r="L65" s="27">
        <v>10.5</v>
      </c>
      <c r="M65" s="27">
        <v>4.9000000000000004</v>
      </c>
      <c r="N65" s="27">
        <v>3.5</v>
      </c>
      <c r="O65" s="27">
        <v>46.9</v>
      </c>
      <c r="P65" s="27">
        <v>16.2</v>
      </c>
    </row>
    <row r="66" spans="2:16" ht="15" customHeight="1" x14ac:dyDescent="0.15">
      <c r="B66" s="24"/>
      <c r="C66" s="82" t="s">
        <v>83</v>
      </c>
      <c r="D66" s="14">
        <v>1209</v>
      </c>
      <c r="E66" s="15">
        <v>79</v>
      </c>
      <c r="F66" s="16">
        <v>56</v>
      </c>
      <c r="G66" s="16">
        <v>87</v>
      </c>
      <c r="H66" s="16">
        <v>62</v>
      </c>
      <c r="I66" s="16">
        <v>71</v>
      </c>
      <c r="J66" s="16">
        <v>73</v>
      </c>
      <c r="K66" s="16">
        <v>41</v>
      </c>
      <c r="L66" s="16">
        <v>81</v>
      </c>
      <c r="M66" s="16">
        <v>57</v>
      </c>
      <c r="N66" s="16">
        <v>27</v>
      </c>
      <c r="O66" s="16">
        <v>402</v>
      </c>
      <c r="P66" s="16">
        <v>525</v>
      </c>
    </row>
    <row r="67" spans="2:16" ht="15" customHeight="1" x14ac:dyDescent="0.15">
      <c r="B67" s="24"/>
      <c r="C67" s="84"/>
      <c r="D67" s="25">
        <v>100</v>
      </c>
      <c r="E67" s="26">
        <v>6.5</v>
      </c>
      <c r="F67" s="27">
        <v>4.5999999999999996</v>
      </c>
      <c r="G67" s="27">
        <v>7.2</v>
      </c>
      <c r="H67" s="27">
        <v>5.0999999999999996</v>
      </c>
      <c r="I67" s="27">
        <v>5.9</v>
      </c>
      <c r="J67" s="27">
        <v>6</v>
      </c>
      <c r="K67" s="27">
        <v>3.4</v>
      </c>
      <c r="L67" s="27">
        <v>6.7</v>
      </c>
      <c r="M67" s="27">
        <v>4.7</v>
      </c>
      <c r="N67" s="27">
        <v>2.2000000000000002</v>
      </c>
      <c r="O67" s="27">
        <v>33.299999999999997</v>
      </c>
      <c r="P67" s="27">
        <v>43.4</v>
      </c>
    </row>
    <row r="68" spans="2:16" ht="15" customHeight="1" x14ac:dyDescent="0.15">
      <c r="B68" s="24"/>
      <c r="C68" s="82" t="s">
        <v>84</v>
      </c>
      <c r="D68" s="14">
        <v>2351</v>
      </c>
      <c r="E68" s="15">
        <v>359</v>
      </c>
      <c r="F68" s="16">
        <v>208</v>
      </c>
      <c r="G68" s="16">
        <v>273</v>
      </c>
      <c r="H68" s="16">
        <v>240</v>
      </c>
      <c r="I68" s="16">
        <v>206</v>
      </c>
      <c r="J68" s="16">
        <v>268</v>
      </c>
      <c r="K68" s="16">
        <v>163</v>
      </c>
      <c r="L68" s="16">
        <v>280</v>
      </c>
      <c r="M68" s="16">
        <v>142</v>
      </c>
      <c r="N68" s="16">
        <v>118</v>
      </c>
      <c r="O68" s="16">
        <v>1101</v>
      </c>
      <c r="P68" s="16">
        <v>272</v>
      </c>
    </row>
    <row r="69" spans="2:16" ht="15" customHeight="1" x14ac:dyDescent="0.15">
      <c r="B69" s="28"/>
      <c r="C69" s="85"/>
      <c r="D69" s="17">
        <v>100</v>
      </c>
      <c r="E69" s="18">
        <v>15.3</v>
      </c>
      <c r="F69" s="19">
        <v>8.8000000000000007</v>
      </c>
      <c r="G69" s="19">
        <v>11.6</v>
      </c>
      <c r="H69" s="19">
        <v>10.199999999999999</v>
      </c>
      <c r="I69" s="19">
        <v>8.8000000000000007</v>
      </c>
      <c r="J69" s="19">
        <v>11.4</v>
      </c>
      <c r="K69" s="19">
        <v>6.9</v>
      </c>
      <c r="L69" s="19">
        <v>11.9</v>
      </c>
      <c r="M69" s="19">
        <v>6</v>
      </c>
      <c r="N69" s="19">
        <v>5</v>
      </c>
      <c r="O69" s="19">
        <v>46.8</v>
      </c>
      <c r="P69" s="19">
        <v>11.6</v>
      </c>
    </row>
    <row r="70" spans="2:16" ht="15" customHeight="1" x14ac:dyDescent="0.15">
      <c r="B70" s="20" t="s">
        <v>85</v>
      </c>
      <c r="C70" s="88" t="s">
        <v>86</v>
      </c>
      <c r="D70" s="21">
        <v>2750</v>
      </c>
      <c r="E70" s="22">
        <v>310</v>
      </c>
      <c r="F70" s="23">
        <v>109</v>
      </c>
      <c r="G70" s="23">
        <v>229</v>
      </c>
      <c r="H70" s="23">
        <v>200</v>
      </c>
      <c r="I70" s="23">
        <v>269</v>
      </c>
      <c r="J70" s="23">
        <v>270</v>
      </c>
      <c r="K70" s="23">
        <v>130</v>
      </c>
      <c r="L70" s="23">
        <v>219</v>
      </c>
      <c r="M70" s="23">
        <v>207</v>
      </c>
      <c r="N70" s="23">
        <v>76</v>
      </c>
      <c r="O70" s="23">
        <v>1120</v>
      </c>
      <c r="P70" s="23">
        <v>594</v>
      </c>
    </row>
    <row r="71" spans="2:16" ht="15" customHeight="1" x14ac:dyDescent="0.15">
      <c r="B71" s="24"/>
      <c r="C71" s="89"/>
      <c r="D71" s="25">
        <v>100</v>
      </c>
      <c r="E71" s="26">
        <v>11.3</v>
      </c>
      <c r="F71" s="27">
        <v>4</v>
      </c>
      <c r="G71" s="27">
        <v>8.3000000000000007</v>
      </c>
      <c r="H71" s="27">
        <v>7.3</v>
      </c>
      <c r="I71" s="27">
        <v>9.8000000000000007</v>
      </c>
      <c r="J71" s="27">
        <v>9.8000000000000007</v>
      </c>
      <c r="K71" s="27">
        <v>4.7</v>
      </c>
      <c r="L71" s="27">
        <v>8</v>
      </c>
      <c r="M71" s="27">
        <v>7.5</v>
      </c>
      <c r="N71" s="27">
        <v>2.8</v>
      </c>
      <c r="O71" s="27">
        <v>40.700000000000003</v>
      </c>
      <c r="P71" s="27">
        <v>21.6</v>
      </c>
    </row>
    <row r="72" spans="2:16" ht="15" customHeight="1" x14ac:dyDescent="0.15">
      <c r="B72" s="24"/>
      <c r="C72" s="86" t="s">
        <v>87</v>
      </c>
      <c r="D72" s="14">
        <v>3000</v>
      </c>
      <c r="E72" s="15">
        <v>433</v>
      </c>
      <c r="F72" s="16">
        <v>126</v>
      </c>
      <c r="G72" s="16">
        <v>268</v>
      </c>
      <c r="H72" s="16">
        <v>260</v>
      </c>
      <c r="I72" s="16">
        <v>286</v>
      </c>
      <c r="J72" s="16">
        <v>315</v>
      </c>
      <c r="K72" s="16">
        <v>164</v>
      </c>
      <c r="L72" s="16">
        <v>313</v>
      </c>
      <c r="M72" s="16">
        <v>200</v>
      </c>
      <c r="N72" s="16">
        <v>81</v>
      </c>
      <c r="O72" s="16">
        <v>1291</v>
      </c>
      <c r="P72" s="16">
        <v>490</v>
      </c>
    </row>
    <row r="73" spans="2:16" ht="15" customHeight="1" x14ac:dyDescent="0.15">
      <c r="B73" s="24"/>
      <c r="C73" s="89"/>
      <c r="D73" s="25">
        <v>100</v>
      </c>
      <c r="E73" s="26">
        <v>14.4</v>
      </c>
      <c r="F73" s="27">
        <v>4.2</v>
      </c>
      <c r="G73" s="27">
        <v>8.9</v>
      </c>
      <c r="H73" s="27">
        <v>8.6999999999999993</v>
      </c>
      <c r="I73" s="27">
        <v>9.5</v>
      </c>
      <c r="J73" s="27">
        <v>10.5</v>
      </c>
      <c r="K73" s="27">
        <v>5.5</v>
      </c>
      <c r="L73" s="27">
        <v>10.4</v>
      </c>
      <c r="M73" s="27">
        <v>6.7</v>
      </c>
      <c r="N73" s="27">
        <v>2.7</v>
      </c>
      <c r="O73" s="27">
        <v>43</v>
      </c>
      <c r="P73" s="27">
        <v>16.3</v>
      </c>
    </row>
    <row r="74" spans="2:16" ht="15" customHeight="1" x14ac:dyDescent="0.15">
      <c r="B74" s="24"/>
      <c r="C74" s="86" t="s">
        <v>88</v>
      </c>
      <c r="D74" s="14">
        <v>3841</v>
      </c>
      <c r="E74" s="15">
        <v>674</v>
      </c>
      <c r="F74" s="16">
        <v>276</v>
      </c>
      <c r="G74" s="16">
        <v>342</v>
      </c>
      <c r="H74" s="16">
        <v>314</v>
      </c>
      <c r="I74" s="16">
        <v>364</v>
      </c>
      <c r="J74" s="16">
        <v>381</v>
      </c>
      <c r="K74" s="16">
        <v>200</v>
      </c>
      <c r="L74" s="16">
        <v>375</v>
      </c>
      <c r="M74" s="16">
        <v>190</v>
      </c>
      <c r="N74" s="16">
        <v>131</v>
      </c>
      <c r="O74" s="16">
        <v>1848</v>
      </c>
      <c r="P74" s="16">
        <v>577</v>
      </c>
    </row>
    <row r="75" spans="2:16" ht="15" customHeight="1" x14ac:dyDescent="0.15">
      <c r="B75" s="24"/>
      <c r="C75" s="89"/>
      <c r="D75" s="25">
        <v>100</v>
      </c>
      <c r="E75" s="26">
        <v>17.5</v>
      </c>
      <c r="F75" s="27">
        <v>7.2</v>
      </c>
      <c r="G75" s="27">
        <v>8.9</v>
      </c>
      <c r="H75" s="27">
        <v>8.1999999999999993</v>
      </c>
      <c r="I75" s="27">
        <v>9.5</v>
      </c>
      <c r="J75" s="27">
        <v>9.9</v>
      </c>
      <c r="K75" s="27">
        <v>5.2</v>
      </c>
      <c r="L75" s="27">
        <v>9.8000000000000007</v>
      </c>
      <c r="M75" s="27">
        <v>4.9000000000000004</v>
      </c>
      <c r="N75" s="27">
        <v>3.4</v>
      </c>
      <c r="O75" s="27">
        <v>48.1</v>
      </c>
      <c r="P75" s="27">
        <v>15</v>
      </c>
    </row>
    <row r="76" spans="2:16" ht="15" customHeight="1" x14ac:dyDescent="0.15">
      <c r="B76" s="24"/>
      <c r="C76" s="86" t="s">
        <v>89</v>
      </c>
      <c r="D76" s="14">
        <v>2817</v>
      </c>
      <c r="E76" s="15">
        <v>460</v>
      </c>
      <c r="F76" s="16">
        <v>211</v>
      </c>
      <c r="G76" s="16">
        <v>291</v>
      </c>
      <c r="H76" s="16">
        <v>217</v>
      </c>
      <c r="I76" s="16">
        <v>256</v>
      </c>
      <c r="J76" s="16">
        <v>273</v>
      </c>
      <c r="K76" s="16">
        <v>175</v>
      </c>
      <c r="L76" s="16">
        <v>277</v>
      </c>
      <c r="M76" s="16">
        <v>107</v>
      </c>
      <c r="N76" s="16">
        <v>95</v>
      </c>
      <c r="O76" s="16">
        <v>1394</v>
      </c>
      <c r="P76" s="16">
        <v>443</v>
      </c>
    </row>
    <row r="77" spans="2:16" ht="15" customHeight="1" x14ac:dyDescent="0.15">
      <c r="B77" s="24"/>
      <c r="C77" s="89"/>
      <c r="D77" s="25">
        <v>100</v>
      </c>
      <c r="E77" s="26">
        <v>16.3</v>
      </c>
      <c r="F77" s="27">
        <v>7.5</v>
      </c>
      <c r="G77" s="27">
        <v>10.3</v>
      </c>
      <c r="H77" s="27">
        <v>7.7</v>
      </c>
      <c r="I77" s="27">
        <v>9.1</v>
      </c>
      <c r="J77" s="27">
        <v>9.6999999999999993</v>
      </c>
      <c r="K77" s="27">
        <v>6.2</v>
      </c>
      <c r="L77" s="27">
        <v>9.8000000000000007</v>
      </c>
      <c r="M77" s="27">
        <v>3.8</v>
      </c>
      <c r="N77" s="27">
        <v>3.4</v>
      </c>
      <c r="O77" s="27">
        <v>49.5</v>
      </c>
      <c r="P77" s="27">
        <v>15.7</v>
      </c>
    </row>
    <row r="78" spans="2:16" ht="15" customHeight="1" x14ac:dyDescent="0.15">
      <c r="B78" s="24"/>
      <c r="C78" s="86" t="s">
        <v>90</v>
      </c>
      <c r="D78" s="14">
        <v>1623</v>
      </c>
      <c r="E78" s="15">
        <v>215</v>
      </c>
      <c r="F78" s="16">
        <v>124</v>
      </c>
      <c r="G78" s="16">
        <v>141</v>
      </c>
      <c r="H78" s="16">
        <v>105</v>
      </c>
      <c r="I78" s="16">
        <v>121</v>
      </c>
      <c r="J78" s="16">
        <v>112</v>
      </c>
      <c r="K78" s="16">
        <v>105</v>
      </c>
      <c r="L78" s="16">
        <v>146</v>
      </c>
      <c r="M78" s="16">
        <v>43</v>
      </c>
      <c r="N78" s="16">
        <v>83</v>
      </c>
      <c r="O78" s="16">
        <v>803</v>
      </c>
      <c r="P78" s="16">
        <v>333</v>
      </c>
    </row>
    <row r="79" spans="2:16" ht="15" customHeight="1" x14ac:dyDescent="0.15">
      <c r="B79" s="24"/>
      <c r="C79" s="89"/>
      <c r="D79" s="25">
        <v>100</v>
      </c>
      <c r="E79" s="26">
        <v>13.2</v>
      </c>
      <c r="F79" s="27">
        <v>7.6</v>
      </c>
      <c r="G79" s="27">
        <v>8.6999999999999993</v>
      </c>
      <c r="H79" s="27">
        <v>6.5</v>
      </c>
      <c r="I79" s="27">
        <v>7.5</v>
      </c>
      <c r="J79" s="27">
        <v>6.9</v>
      </c>
      <c r="K79" s="27">
        <v>6.5</v>
      </c>
      <c r="L79" s="27">
        <v>9</v>
      </c>
      <c r="M79" s="27">
        <v>2.6</v>
      </c>
      <c r="N79" s="27">
        <v>5.0999999999999996</v>
      </c>
      <c r="O79" s="27">
        <v>49.5</v>
      </c>
      <c r="P79" s="27">
        <v>20.5</v>
      </c>
    </row>
    <row r="80" spans="2:16" ht="15" customHeight="1" x14ac:dyDescent="0.15">
      <c r="B80" s="24"/>
      <c r="C80" s="86" t="s">
        <v>91</v>
      </c>
      <c r="D80" s="14">
        <v>1008</v>
      </c>
      <c r="E80" s="15">
        <v>93</v>
      </c>
      <c r="F80" s="16">
        <v>60</v>
      </c>
      <c r="G80" s="16">
        <v>66</v>
      </c>
      <c r="H80" s="16">
        <v>52</v>
      </c>
      <c r="I80" s="16">
        <v>45</v>
      </c>
      <c r="J80" s="16">
        <v>68</v>
      </c>
      <c r="K80" s="16">
        <v>95</v>
      </c>
      <c r="L80" s="16">
        <v>78</v>
      </c>
      <c r="M80" s="16">
        <v>22</v>
      </c>
      <c r="N80" s="16">
        <v>41</v>
      </c>
      <c r="O80" s="16">
        <v>468</v>
      </c>
      <c r="P80" s="16">
        <v>276</v>
      </c>
    </row>
    <row r="81" spans="2:16" ht="15" customHeight="1" x14ac:dyDescent="0.15">
      <c r="B81" s="24"/>
      <c r="C81" s="89"/>
      <c r="D81" s="25">
        <v>100</v>
      </c>
      <c r="E81" s="26">
        <v>9.1999999999999993</v>
      </c>
      <c r="F81" s="27">
        <v>6</v>
      </c>
      <c r="G81" s="27">
        <v>6.5</v>
      </c>
      <c r="H81" s="27">
        <v>5.2</v>
      </c>
      <c r="I81" s="27">
        <v>4.5</v>
      </c>
      <c r="J81" s="27">
        <v>6.7</v>
      </c>
      <c r="K81" s="27">
        <v>9.4</v>
      </c>
      <c r="L81" s="27">
        <v>7.7</v>
      </c>
      <c r="M81" s="27">
        <v>2.2000000000000002</v>
      </c>
      <c r="N81" s="27">
        <v>4.0999999999999996</v>
      </c>
      <c r="O81" s="27">
        <v>46.4</v>
      </c>
      <c r="P81" s="27">
        <v>27.4</v>
      </c>
    </row>
    <row r="82" spans="2:16" ht="15" customHeight="1" x14ac:dyDescent="0.15">
      <c r="B82" s="24"/>
      <c r="C82" s="86" t="s">
        <v>92</v>
      </c>
      <c r="D82" s="14">
        <v>602</v>
      </c>
      <c r="E82" s="15">
        <v>46</v>
      </c>
      <c r="F82" s="16">
        <v>37</v>
      </c>
      <c r="G82" s="16">
        <v>46</v>
      </c>
      <c r="H82" s="16">
        <v>30</v>
      </c>
      <c r="I82" s="16">
        <v>32</v>
      </c>
      <c r="J82" s="16">
        <v>36</v>
      </c>
      <c r="K82" s="16">
        <v>68</v>
      </c>
      <c r="L82" s="16">
        <v>50</v>
      </c>
      <c r="M82" s="16">
        <v>17</v>
      </c>
      <c r="N82" s="16">
        <v>31</v>
      </c>
      <c r="O82" s="16">
        <v>260</v>
      </c>
      <c r="P82" s="16">
        <v>193</v>
      </c>
    </row>
    <row r="83" spans="2:16" ht="15" customHeight="1" x14ac:dyDescent="0.15">
      <c r="B83" s="24"/>
      <c r="C83" s="86"/>
      <c r="D83" s="34">
        <v>100</v>
      </c>
      <c r="E83" s="35">
        <v>7.6</v>
      </c>
      <c r="F83" s="36">
        <v>6.1</v>
      </c>
      <c r="G83" s="36">
        <v>7.6</v>
      </c>
      <c r="H83" s="36">
        <v>5</v>
      </c>
      <c r="I83" s="36">
        <v>5.3</v>
      </c>
      <c r="J83" s="36">
        <v>6</v>
      </c>
      <c r="K83" s="36">
        <v>11.3</v>
      </c>
      <c r="L83" s="36">
        <v>8.3000000000000007</v>
      </c>
      <c r="M83" s="36">
        <v>2.8</v>
      </c>
      <c r="N83" s="36">
        <v>5.0999999999999996</v>
      </c>
      <c r="O83" s="36">
        <v>43.2</v>
      </c>
      <c r="P83" s="36">
        <v>32.1</v>
      </c>
    </row>
    <row r="84" spans="2:16" ht="15" customHeight="1" x14ac:dyDescent="0.15">
      <c r="B84" s="20" t="s">
        <v>93</v>
      </c>
      <c r="C84" s="87" t="s">
        <v>94</v>
      </c>
      <c r="D84" s="21">
        <v>3427</v>
      </c>
      <c r="E84" s="22">
        <v>401</v>
      </c>
      <c r="F84" s="23">
        <v>141</v>
      </c>
      <c r="G84" s="23">
        <v>290</v>
      </c>
      <c r="H84" s="23">
        <v>271</v>
      </c>
      <c r="I84" s="23">
        <v>315</v>
      </c>
      <c r="J84" s="23">
        <v>352</v>
      </c>
      <c r="K84" s="23">
        <v>222</v>
      </c>
      <c r="L84" s="23">
        <v>285</v>
      </c>
      <c r="M84" s="23">
        <v>212</v>
      </c>
      <c r="N84" s="23">
        <v>104</v>
      </c>
      <c r="O84" s="23">
        <v>1526</v>
      </c>
      <c r="P84" s="23">
        <v>631</v>
      </c>
    </row>
    <row r="85" spans="2:16" ht="15" customHeight="1" x14ac:dyDescent="0.15">
      <c r="B85" s="24" t="s">
        <v>573</v>
      </c>
      <c r="C85" s="84"/>
      <c r="D85" s="25">
        <v>100</v>
      </c>
      <c r="E85" s="26">
        <v>11.7</v>
      </c>
      <c r="F85" s="27">
        <v>4.0999999999999996</v>
      </c>
      <c r="G85" s="27">
        <v>8.5</v>
      </c>
      <c r="H85" s="27">
        <v>7.9</v>
      </c>
      <c r="I85" s="27">
        <v>9.1999999999999993</v>
      </c>
      <c r="J85" s="27">
        <v>10.3</v>
      </c>
      <c r="K85" s="27">
        <v>6.5</v>
      </c>
      <c r="L85" s="27">
        <v>8.3000000000000007</v>
      </c>
      <c r="M85" s="27">
        <v>6.2</v>
      </c>
      <c r="N85" s="27">
        <v>3</v>
      </c>
      <c r="O85" s="27">
        <v>44.5</v>
      </c>
      <c r="P85" s="27">
        <v>18.399999999999999</v>
      </c>
    </row>
    <row r="86" spans="2:16" ht="15" customHeight="1" x14ac:dyDescent="0.15">
      <c r="B86" s="24" t="s">
        <v>431</v>
      </c>
      <c r="C86" s="82" t="s">
        <v>481</v>
      </c>
      <c r="D86" s="14">
        <v>3344</v>
      </c>
      <c r="E86" s="15">
        <v>505</v>
      </c>
      <c r="F86" s="16">
        <v>186</v>
      </c>
      <c r="G86" s="16">
        <v>281</v>
      </c>
      <c r="H86" s="16">
        <v>258</v>
      </c>
      <c r="I86" s="16">
        <v>315</v>
      </c>
      <c r="J86" s="16">
        <v>325</v>
      </c>
      <c r="K86" s="16">
        <v>204</v>
      </c>
      <c r="L86" s="16">
        <v>310</v>
      </c>
      <c r="M86" s="16">
        <v>194</v>
      </c>
      <c r="N86" s="16">
        <v>94</v>
      </c>
      <c r="O86" s="16">
        <v>1519</v>
      </c>
      <c r="P86" s="16">
        <v>568</v>
      </c>
    </row>
    <row r="87" spans="2:16" ht="15" customHeight="1" x14ac:dyDescent="0.15">
      <c r="B87" s="24"/>
      <c r="C87" s="84"/>
      <c r="D87" s="25">
        <v>100</v>
      </c>
      <c r="E87" s="26">
        <v>15.1</v>
      </c>
      <c r="F87" s="27">
        <v>5.6</v>
      </c>
      <c r="G87" s="27">
        <v>8.4</v>
      </c>
      <c r="H87" s="27">
        <v>7.7</v>
      </c>
      <c r="I87" s="27">
        <v>9.4</v>
      </c>
      <c r="J87" s="27">
        <v>9.6999999999999993</v>
      </c>
      <c r="K87" s="27">
        <v>6.1</v>
      </c>
      <c r="L87" s="27">
        <v>9.3000000000000007</v>
      </c>
      <c r="M87" s="27">
        <v>5.8</v>
      </c>
      <c r="N87" s="27">
        <v>2.8</v>
      </c>
      <c r="O87" s="27">
        <v>45.4</v>
      </c>
      <c r="P87" s="27">
        <v>17</v>
      </c>
    </row>
    <row r="88" spans="2:16" ht="15" customHeight="1" x14ac:dyDescent="0.15">
      <c r="B88" s="24"/>
      <c r="C88" s="83" t="s">
        <v>513</v>
      </c>
      <c r="D88" s="29">
        <v>2063</v>
      </c>
      <c r="E88" s="30">
        <v>364</v>
      </c>
      <c r="F88" s="31">
        <v>133</v>
      </c>
      <c r="G88" s="31">
        <v>185</v>
      </c>
      <c r="H88" s="31">
        <v>156</v>
      </c>
      <c r="I88" s="31">
        <v>186</v>
      </c>
      <c r="J88" s="31">
        <v>190</v>
      </c>
      <c r="K88" s="31">
        <v>117</v>
      </c>
      <c r="L88" s="31">
        <v>195</v>
      </c>
      <c r="M88" s="31">
        <v>110</v>
      </c>
      <c r="N88" s="31">
        <v>58</v>
      </c>
      <c r="O88" s="31">
        <v>993</v>
      </c>
      <c r="P88" s="31">
        <v>300</v>
      </c>
    </row>
    <row r="89" spans="2:16" ht="15" customHeight="1" x14ac:dyDescent="0.15">
      <c r="B89" s="24"/>
      <c r="C89" s="84"/>
      <c r="D89" s="25">
        <v>100</v>
      </c>
      <c r="E89" s="26">
        <v>17.600000000000001</v>
      </c>
      <c r="F89" s="27">
        <v>6.4</v>
      </c>
      <c r="G89" s="27">
        <v>9</v>
      </c>
      <c r="H89" s="27">
        <v>7.6</v>
      </c>
      <c r="I89" s="27">
        <v>9</v>
      </c>
      <c r="J89" s="27">
        <v>9.1999999999999993</v>
      </c>
      <c r="K89" s="27">
        <v>5.7</v>
      </c>
      <c r="L89" s="27">
        <v>9.5</v>
      </c>
      <c r="M89" s="27">
        <v>5.3</v>
      </c>
      <c r="N89" s="27">
        <v>2.8</v>
      </c>
      <c r="O89" s="27">
        <v>48.1</v>
      </c>
      <c r="P89" s="27">
        <v>14.5</v>
      </c>
    </row>
    <row r="90" spans="2:16" ht="15" customHeight="1" x14ac:dyDescent="0.15">
      <c r="B90" s="24"/>
      <c r="C90" s="82" t="s">
        <v>489</v>
      </c>
      <c r="D90" s="14">
        <v>3201</v>
      </c>
      <c r="E90" s="15">
        <v>517</v>
      </c>
      <c r="F90" s="16">
        <v>242</v>
      </c>
      <c r="G90" s="16">
        <v>301</v>
      </c>
      <c r="H90" s="16">
        <v>245</v>
      </c>
      <c r="I90" s="16">
        <v>281</v>
      </c>
      <c r="J90" s="16">
        <v>304</v>
      </c>
      <c r="K90" s="16">
        <v>175</v>
      </c>
      <c r="L90" s="16">
        <v>347</v>
      </c>
      <c r="M90" s="16">
        <v>155</v>
      </c>
      <c r="N90" s="16">
        <v>130</v>
      </c>
      <c r="O90" s="16">
        <v>1544</v>
      </c>
      <c r="P90" s="16">
        <v>518</v>
      </c>
    </row>
    <row r="91" spans="2:16" ht="15" customHeight="1" x14ac:dyDescent="0.15">
      <c r="B91" s="24"/>
      <c r="C91" s="84"/>
      <c r="D91" s="25">
        <v>100</v>
      </c>
      <c r="E91" s="26">
        <v>16.2</v>
      </c>
      <c r="F91" s="27">
        <v>7.6</v>
      </c>
      <c r="G91" s="27">
        <v>9.4</v>
      </c>
      <c r="H91" s="27">
        <v>7.7</v>
      </c>
      <c r="I91" s="27">
        <v>8.8000000000000007</v>
      </c>
      <c r="J91" s="27">
        <v>9.5</v>
      </c>
      <c r="K91" s="27">
        <v>5.5</v>
      </c>
      <c r="L91" s="27">
        <v>10.8</v>
      </c>
      <c r="M91" s="27">
        <v>4.8</v>
      </c>
      <c r="N91" s="27">
        <v>4.0999999999999996</v>
      </c>
      <c r="O91" s="27">
        <v>48.2</v>
      </c>
      <c r="P91" s="27">
        <v>16.2</v>
      </c>
    </row>
    <row r="92" spans="2:16" ht="15" customHeight="1" x14ac:dyDescent="0.15">
      <c r="B92" s="24"/>
      <c r="C92" s="82" t="s">
        <v>488</v>
      </c>
      <c r="D92" s="14">
        <v>1503</v>
      </c>
      <c r="E92" s="15">
        <v>236</v>
      </c>
      <c r="F92" s="16">
        <v>134</v>
      </c>
      <c r="G92" s="16">
        <v>155</v>
      </c>
      <c r="H92" s="16">
        <v>123</v>
      </c>
      <c r="I92" s="16">
        <v>128</v>
      </c>
      <c r="J92" s="16">
        <v>131</v>
      </c>
      <c r="K92" s="16">
        <v>108</v>
      </c>
      <c r="L92" s="16">
        <v>170</v>
      </c>
      <c r="M92" s="16">
        <v>60</v>
      </c>
      <c r="N92" s="16">
        <v>81</v>
      </c>
      <c r="O92" s="16">
        <v>663</v>
      </c>
      <c r="P92" s="16">
        <v>304</v>
      </c>
    </row>
    <row r="93" spans="2:16" ht="15" customHeight="1" x14ac:dyDescent="0.15">
      <c r="B93" s="24"/>
      <c r="C93" s="84"/>
      <c r="D93" s="25">
        <v>100</v>
      </c>
      <c r="E93" s="26">
        <v>15.7</v>
      </c>
      <c r="F93" s="27">
        <v>8.9</v>
      </c>
      <c r="G93" s="27">
        <v>10.3</v>
      </c>
      <c r="H93" s="27">
        <v>8.1999999999999993</v>
      </c>
      <c r="I93" s="27">
        <v>8.5</v>
      </c>
      <c r="J93" s="27">
        <v>8.6999999999999993</v>
      </c>
      <c r="K93" s="27">
        <v>7.2</v>
      </c>
      <c r="L93" s="27">
        <v>11.3</v>
      </c>
      <c r="M93" s="27">
        <v>4</v>
      </c>
      <c r="N93" s="27">
        <v>5.4</v>
      </c>
      <c r="O93" s="27">
        <v>44.1</v>
      </c>
      <c r="P93" s="27">
        <v>20.2</v>
      </c>
    </row>
    <row r="94" spans="2:16" ht="15" customHeight="1" x14ac:dyDescent="0.15">
      <c r="B94" s="24"/>
      <c r="C94" s="82" t="s">
        <v>457</v>
      </c>
      <c r="D94" s="14">
        <v>330</v>
      </c>
      <c r="E94" s="15">
        <v>37</v>
      </c>
      <c r="F94" s="16">
        <v>17</v>
      </c>
      <c r="G94" s="16">
        <v>23</v>
      </c>
      <c r="H94" s="16">
        <v>18</v>
      </c>
      <c r="I94" s="16">
        <v>19</v>
      </c>
      <c r="J94" s="16">
        <v>29</v>
      </c>
      <c r="K94" s="16">
        <v>20</v>
      </c>
      <c r="L94" s="16">
        <v>26</v>
      </c>
      <c r="M94" s="16">
        <v>8</v>
      </c>
      <c r="N94" s="16">
        <v>15</v>
      </c>
      <c r="O94" s="16">
        <v>166</v>
      </c>
      <c r="P94" s="16">
        <v>74</v>
      </c>
    </row>
    <row r="95" spans="2:16" ht="15" customHeight="1" x14ac:dyDescent="0.15">
      <c r="B95" s="24"/>
      <c r="C95" s="82"/>
      <c r="D95" s="34">
        <v>100</v>
      </c>
      <c r="E95" s="35">
        <v>11.2</v>
      </c>
      <c r="F95" s="36">
        <v>5.2</v>
      </c>
      <c r="G95" s="36">
        <v>7</v>
      </c>
      <c r="H95" s="36">
        <v>5.5</v>
      </c>
      <c r="I95" s="36">
        <v>5.8</v>
      </c>
      <c r="J95" s="36">
        <v>8.8000000000000007</v>
      </c>
      <c r="K95" s="36">
        <v>6.1</v>
      </c>
      <c r="L95" s="36">
        <v>7.9</v>
      </c>
      <c r="M95" s="36">
        <v>2.4</v>
      </c>
      <c r="N95" s="36">
        <v>4.5</v>
      </c>
      <c r="O95" s="36">
        <v>50.3</v>
      </c>
      <c r="P95" s="36">
        <v>22.4</v>
      </c>
    </row>
    <row r="96" spans="2:16" ht="15" customHeight="1" x14ac:dyDescent="0.15">
      <c r="B96" s="24"/>
      <c r="C96" s="83" t="s">
        <v>465</v>
      </c>
      <c r="D96" s="29">
        <v>359</v>
      </c>
      <c r="E96" s="30">
        <v>30</v>
      </c>
      <c r="F96" s="31">
        <v>18</v>
      </c>
      <c r="G96" s="31">
        <v>23</v>
      </c>
      <c r="H96" s="31">
        <v>16</v>
      </c>
      <c r="I96" s="31">
        <v>18</v>
      </c>
      <c r="J96" s="31">
        <v>17</v>
      </c>
      <c r="K96" s="31">
        <v>23</v>
      </c>
      <c r="L96" s="31">
        <v>29</v>
      </c>
      <c r="M96" s="31">
        <v>11</v>
      </c>
      <c r="N96" s="31">
        <v>26</v>
      </c>
      <c r="O96" s="31">
        <v>162</v>
      </c>
      <c r="P96" s="31">
        <v>105</v>
      </c>
    </row>
    <row r="97" spans="2:16" ht="15" customHeight="1" x14ac:dyDescent="0.15">
      <c r="B97" s="24"/>
      <c r="C97" s="84"/>
      <c r="D97" s="25">
        <v>100</v>
      </c>
      <c r="E97" s="26">
        <v>8.4</v>
      </c>
      <c r="F97" s="27">
        <v>5</v>
      </c>
      <c r="G97" s="27">
        <v>6.4</v>
      </c>
      <c r="H97" s="27">
        <v>4.5</v>
      </c>
      <c r="I97" s="27">
        <v>5</v>
      </c>
      <c r="J97" s="27">
        <v>4.7</v>
      </c>
      <c r="K97" s="27">
        <v>6.4</v>
      </c>
      <c r="L97" s="27">
        <v>8.1</v>
      </c>
      <c r="M97" s="27">
        <v>3.1</v>
      </c>
      <c r="N97" s="27">
        <v>7.2</v>
      </c>
      <c r="O97" s="27">
        <v>45.1</v>
      </c>
      <c r="P97" s="27">
        <v>29.2</v>
      </c>
    </row>
    <row r="98" spans="2:16" ht="15" customHeight="1" x14ac:dyDescent="0.15">
      <c r="B98" s="24"/>
      <c r="C98" s="82" t="s">
        <v>495</v>
      </c>
      <c r="D98" s="14">
        <v>47</v>
      </c>
      <c r="E98" s="15">
        <v>6</v>
      </c>
      <c r="F98" s="16">
        <v>2</v>
      </c>
      <c r="G98" s="16">
        <v>2</v>
      </c>
      <c r="H98" s="16">
        <v>2</v>
      </c>
      <c r="I98" s="16">
        <v>1</v>
      </c>
      <c r="J98" s="16">
        <v>2</v>
      </c>
      <c r="K98" s="16">
        <v>3</v>
      </c>
      <c r="L98" s="16">
        <v>3</v>
      </c>
      <c r="M98" s="16">
        <v>1</v>
      </c>
      <c r="N98" s="16">
        <v>1</v>
      </c>
      <c r="O98" s="16">
        <v>16</v>
      </c>
      <c r="P98" s="16">
        <v>20</v>
      </c>
    </row>
    <row r="99" spans="2:16" ht="15" customHeight="1" x14ac:dyDescent="0.15">
      <c r="B99" s="24"/>
      <c r="C99" s="84"/>
      <c r="D99" s="25">
        <v>100</v>
      </c>
      <c r="E99" s="26">
        <v>12.8</v>
      </c>
      <c r="F99" s="27">
        <v>4.3</v>
      </c>
      <c r="G99" s="27">
        <v>4.3</v>
      </c>
      <c r="H99" s="27">
        <v>4.3</v>
      </c>
      <c r="I99" s="27">
        <v>2.1</v>
      </c>
      <c r="J99" s="27">
        <v>4.3</v>
      </c>
      <c r="K99" s="27">
        <v>6.4</v>
      </c>
      <c r="L99" s="27">
        <v>6.4</v>
      </c>
      <c r="M99" s="27">
        <v>2.1</v>
      </c>
      <c r="N99" s="27">
        <v>2.1</v>
      </c>
      <c r="O99" s="27">
        <v>34</v>
      </c>
      <c r="P99" s="27">
        <v>42.6</v>
      </c>
    </row>
    <row r="100" spans="2:16" ht="15" customHeight="1" x14ac:dyDescent="0.15">
      <c r="B100" s="24"/>
      <c r="C100" s="82" t="s">
        <v>96</v>
      </c>
      <c r="D100" s="14">
        <v>52</v>
      </c>
      <c r="E100" s="15">
        <v>6</v>
      </c>
      <c r="F100" s="16">
        <v>3</v>
      </c>
      <c r="G100" s="16">
        <v>4</v>
      </c>
      <c r="H100" s="16">
        <v>2</v>
      </c>
      <c r="I100" s="16">
        <v>4</v>
      </c>
      <c r="J100" s="16">
        <v>3</v>
      </c>
      <c r="K100" s="16">
        <v>2</v>
      </c>
      <c r="L100" s="16">
        <v>4</v>
      </c>
      <c r="M100" s="16">
        <v>2</v>
      </c>
      <c r="N100" s="16">
        <v>0</v>
      </c>
      <c r="O100" s="16">
        <v>34</v>
      </c>
      <c r="P100" s="16">
        <v>4</v>
      </c>
    </row>
    <row r="101" spans="2:16" ht="15" customHeight="1" x14ac:dyDescent="0.15">
      <c r="B101" s="28"/>
      <c r="C101" s="85"/>
      <c r="D101" s="17">
        <v>100</v>
      </c>
      <c r="E101" s="18">
        <v>11.5</v>
      </c>
      <c r="F101" s="19">
        <v>5.8</v>
      </c>
      <c r="G101" s="19">
        <v>7.7</v>
      </c>
      <c r="H101" s="19">
        <v>3.8</v>
      </c>
      <c r="I101" s="19">
        <v>7.7</v>
      </c>
      <c r="J101" s="19">
        <v>5.8</v>
      </c>
      <c r="K101" s="19">
        <v>3.8</v>
      </c>
      <c r="L101" s="19">
        <v>7.7</v>
      </c>
      <c r="M101" s="19">
        <v>3.8</v>
      </c>
      <c r="N101" s="19">
        <v>0</v>
      </c>
      <c r="O101" s="19">
        <v>65.400000000000006</v>
      </c>
      <c r="P101" s="19">
        <v>7.7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1691" priority="3103" rank="1"/>
  </conditionalFormatting>
  <conditionalFormatting sqref="E11:P11">
    <cfRule type="top10" dxfId="1690" priority="3104" rank="1"/>
  </conditionalFormatting>
  <conditionalFormatting sqref="E13:P13">
    <cfRule type="top10" dxfId="1689" priority="3105" rank="1"/>
  </conditionalFormatting>
  <conditionalFormatting sqref="E15:P15">
    <cfRule type="top10" dxfId="1688" priority="3106" rank="1"/>
  </conditionalFormatting>
  <conditionalFormatting sqref="E17:P17">
    <cfRule type="top10" dxfId="1687" priority="3107" rank="1"/>
  </conditionalFormatting>
  <conditionalFormatting sqref="E19:P19">
    <cfRule type="top10" dxfId="1686" priority="3108" rank="1"/>
  </conditionalFormatting>
  <conditionalFormatting sqref="E21:P21">
    <cfRule type="top10" dxfId="1685" priority="3109" rank="1"/>
  </conditionalFormatting>
  <conditionalFormatting sqref="E23:P23">
    <cfRule type="top10" dxfId="1684" priority="3110" rank="1"/>
  </conditionalFormatting>
  <conditionalFormatting sqref="E25:P25">
    <cfRule type="top10" dxfId="1683" priority="3111" rank="1"/>
  </conditionalFormatting>
  <conditionalFormatting sqref="E27:P27">
    <cfRule type="top10" dxfId="1682" priority="3112" rank="1"/>
  </conditionalFormatting>
  <conditionalFormatting sqref="E29:P29">
    <cfRule type="top10" dxfId="1681" priority="3113" rank="1"/>
  </conditionalFormatting>
  <conditionalFormatting sqref="E31:P31">
    <cfRule type="top10" dxfId="1680" priority="3114" rank="1"/>
  </conditionalFormatting>
  <conditionalFormatting sqref="E33:P33">
    <cfRule type="top10" dxfId="1679" priority="3115" rank="1"/>
  </conditionalFormatting>
  <conditionalFormatting sqref="E35:P35">
    <cfRule type="top10" dxfId="1678" priority="3116" rank="1"/>
  </conditionalFormatting>
  <conditionalFormatting sqref="E37:P37">
    <cfRule type="top10" dxfId="1677" priority="3117" rank="1"/>
  </conditionalFormatting>
  <conditionalFormatting sqref="E39:P39">
    <cfRule type="top10" dxfId="1676" priority="3118" rank="1"/>
  </conditionalFormatting>
  <conditionalFormatting sqref="E41:P41">
    <cfRule type="top10" dxfId="1675" priority="3119" rank="1"/>
  </conditionalFormatting>
  <conditionalFormatting sqref="E43:P43">
    <cfRule type="top10" dxfId="1674" priority="3120" rank="1"/>
  </conditionalFormatting>
  <conditionalFormatting sqref="E45:P45">
    <cfRule type="top10" dxfId="1673" priority="3121" rank="1"/>
  </conditionalFormatting>
  <conditionalFormatting sqref="E47:P47">
    <cfRule type="top10" dxfId="1672" priority="3122" rank="1"/>
  </conditionalFormatting>
  <conditionalFormatting sqref="E49:P49">
    <cfRule type="top10" dxfId="1671" priority="3123" rank="1"/>
  </conditionalFormatting>
  <conditionalFormatting sqref="E51:P51">
    <cfRule type="top10" dxfId="1670" priority="3124" rank="1"/>
  </conditionalFormatting>
  <conditionalFormatting sqref="E53:P53">
    <cfRule type="top10" dxfId="1669" priority="3125" rank="1"/>
  </conditionalFormatting>
  <conditionalFormatting sqref="E55:P55">
    <cfRule type="top10" dxfId="1668" priority="3126" rank="1"/>
  </conditionalFormatting>
  <conditionalFormatting sqref="E57:P57">
    <cfRule type="top10" dxfId="1667" priority="3127" rank="1"/>
  </conditionalFormatting>
  <conditionalFormatting sqref="E59:P59">
    <cfRule type="top10" dxfId="1666" priority="3128" rank="1"/>
  </conditionalFormatting>
  <conditionalFormatting sqref="E61:P61">
    <cfRule type="top10" dxfId="1665" priority="3129" rank="1"/>
  </conditionalFormatting>
  <conditionalFormatting sqref="E63:P63">
    <cfRule type="top10" dxfId="1664" priority="3130" rank="1"/>
  </conditionalFormatting>
  <conditionalFormatting sqref="E65:P65">
    <cfRule type="top10" dxfId="1663" priority="3131" rank="1"/>
  </conditionalFormatting>
  <conditionalFormatting sqref="E67:P67">
    <cfRule type="top10" dxfId="1662" priority="3132" rank="1"/>
  </conditionalFormatting>
  <conditionalFormatting sqref="E69:P69">
    <cfRule type="top10" dxfId="1661" priority="3133" rank="1"/>
  </conditionalFormatting>
  <conditionalFormatting sqref="E71:P71">
    <cfRule type="top10" dxfId="1660" priority="3134" rank="1"/>
  </conditionalFormatting>
  <conditionalFormatting sqref="E73:P73">
    <cfRule type="top10" dxfId="1659" priority="3135" rank="1"/>
  </conditionalFormatting>
  <conditionalFormatting sqref="E75:P75">
    <cfRule type="top10" dxfId="1658" priority="3136" rank="1"/>
  </conditionalFormatting>
  <conditionalFormatting sqref="E77:P77">
    <cfRule type="top10" dxfId="1657" priority="3137" rank="1"/>
  </conditionalFormatting>
  <conditionalFormatting sqref="E79:P79">
    <cfRule type="top10" dxfId="1656" priority="3138" rank="1"/>
  </conditionalFormatting>
  <conditionalFormatting sqref="E81:P81">
    <cfRule type="top10" dxfId="1655" priority="3139" rank="1"/>
  </conditionalFormatting>
  <conditionalFormatting sqref="E83:P83">
    <cfRule type="top10" dxfId="1654" priority="3140" rank="1"/>
  </conditionalFormatting>
  <conditionalFormatting sqref="E85:P85">
    <cfRule type="top10" dxfId="1653" priority="3141" rank="1"/>
  </conditionalFormatting>
  <conditionalFormatting sqref="E87:P87">
    <cfRule type="top10" dxfId="1652" priority="3142" rank="1"/>
  </conditionalFormatting>
  <conditionalFormatting sqref="E89:P89">
    <cfRule type="top10" dxfId="1651" priority="3143" rank="1"/>
  </conditionalFormatting>
  <conditionalFormatting sqref="E91:P91">
    <cfRule type="top10" dxfId="1650" priority="3144" rank="1"/>
  </conditionalFormatting>
  <conditionalFormatting sqref="E93:P93">
    <cfRule type="top10" dxfId="1649" priority="3145" rank="1"/>
  </conditionalFormatting>
  <conditionalFormatting sqref="E95:P95">
    <cfRule type="top10" dxfId="1648" priority="3146" rank="1"/>
  </conditionalFormatting>
  <conditionalFormatting sqref="E97:P97">
    <cfRule type="top10" dxfId="1647" priority="3147" rank="1"/>
  </conditionalFormatting>
  <conditionalFormatting sqref="E99:P99">
    <cfRule type="top10" dxfId="1646" priority="3148" rank="1"/>
  </conditionalFormatting>
  <conditionalFormatting sqref="E101:P101">
    <cfRule type="top10" dxfId="1645" priority="314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892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286</v>
      </c>
      <c r="F7" s="69" t="s">
        <v>287</v>
      </c>
      <c r="G7" s="69" t="s">
        <v>288</v>
      </c>
      <c r="H7" s="68" t="s">
        <v>289</v>
      </c>
      <c r="I7" s="69" t="s">
        <v>290</v>
      </c>
      <c r="J7" s="69" t="s">
        <v>291</v>
      </c>
      <c r="K7" s="69" t="s">
        <v>292</v>
      </c>
      <c r="L7" s="69" t="s">
        <v>293</v>
      </c>
      <c r="M7" s="69" t="s">
        <v>294</v>
      </c>
      <c r="N7" s="69" t="s">
        <v>4</v>
      </c>
      <c r="O7" s="69" t="s">
        <v>295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2576</v>
      </c>
      <c r="F8" s="16">
        <v>1852</v>
      </c>
      <c r="G8" s="16">
        <v>2439</v>
      </c>
      <c r="H8" s="16">
        <v>2110</v>
      </c>
      <c r="I8" s="16">
        <v>2213</v>
      </c>
      <c r="J8" s="16">
        <v>2880</v>
      </c>
      <c r="K8" s="16">
        <v>2605</v>
      </c>
      <c r="L8" s="16">
        <v>2788</v>
      </c>
      <c r="M8" s="16">
        <v>1036</v>
      </c>
      <c r="N8" s="16">
        <v>429</v>
      </c>
      <c r="O8" s="16">
        <v>5210</v>
      </c>
      <c r="P8" s="16">
        <v>3161</v>
      </c>
    </row>
    <row r="9" spans="2:24" ht="15" customHeight="1" x14ac:dyDescent="0.15">
      <c r="B9" s="93"/>
      <c r="C9" s="91"/>
      <c r="D9" s="17">
        <v>100</v>
      </c>
      <c r="E9" s="18">
        <v>16.2</v>
      </c>
      <c r="F9" s="19">
        <v>11.6</v>
      </c>
      <c r="G9" s="19">
        <v>15.3</v>
      </c>
      <c r="H9" s="19">
        <v>13.3</v>
      </c>
      <c r="I9" s="19">
        <v>13.9</v>
      </c>
      <c r="J9" s="19">
        <v>18.100000000000001</v>
      </c>
      <c r="K9" s="19">
        <v>16.399999999999999</v>
      </c>
      <c r="L9" s="19">
        <v>17.5</v>
      </c>
      <c r="M9" s="19">
        <v>6.5</v>
      </c>
      <c r="N9" s="19">
        <v>2.7</v>
      </c>
      <c r="O9" s="19">
        <v>32.700000000000003</v>
      </c>
      <c r="P9" s="19">
        <v>19.899999999999999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756</v>
      </c>
      <c r="F10" s="23">
        <v>550</v>
      </c>
      <c r="G10" s="23">
        <v>692</v>
      </c>
      <c r="H10" s="23">
        <v>602</v>
      </c>
      <c r="I10" s="23">
        <v>619</v>
      </c>
      <c r="J10" s="23">
        <v>880</v>
      </c>
      <c r="K10" s="23">
        <v>893</v>
      </c>
      <c r="L10" s="23">
        <v>782</v>
      </c>
      <c r="M10" s="23">
        <v>285</v>
      </c>
      <c r="N10" s="23">
        <v>158</v>
      </c>
      <c r="O10" s="23">
        <v>1662</v>
      </c>
      <c r="P10" s="23">
        <v>1018</v>
      </c>
    </row>
    <row r="11" spans="2:24" ht="15" customHeight="1" x14ac:dyDescent="0.15">
      <c r="B11" s="24"/>
      <c r="C11" s="89"/>
      <c r="D11" s="25">
        <v>100</v>
      </c>
      <c r="E11" s="26">
        <v>15.3</v>
      </c>
      <c r="F11" s="27">
        <v>11.1</v>
      </c>
      <c r="G11" s="27">
        <v>14</v>
      </c>
      <c r="H11" s="27">
        <v>12.2</v>
      </c>
      <c r="I11" s="27">
        <v>12.5</v>
      </c>
      <c r="J11" s="27">
        <v>17.8</v>
      </c>
      <c r="K11" s="27">
        <v>18.100000000000001</v>
      </c>
      <c r="L11" s="27">
        <v>15.8</v>
      </c>
      <c r="M11" s="27">
        <v>5.8</v>
      </c>
      <c r="N11" s="27">
        <v>3.2</v>
      </c>
      <c r="O11" s="27">
        <v>33.6</v>
      </c>
      <c r="P11" s="27">
        <v>20.6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1809</v>
      </c>
      <c r="F12" s="16">
        <v>1294</v>
      </c>
      <c r="G12" s="16">
        <v>1738</v>
      </c>
      <c r="H12" s="16">
        <v>1496</v>
      </c>
      <c r="I12" s="16">
        <v>1583</v>
      </c>
      <c r="J12" s="16">
        <v>1983</v>
      </c>
      <c r="K12" s="16">
        <v>1695</v>
      </c>
      <c r="L12" s="16">
        <v>1982</v>
      </c>
      <c r="M12" s="16">
        <v>748</v>
      </c>
      <c r="N12" s="16">
        <v>266</v>
      </c>
      <c r="O12" s="16">
        <v>3490</v>
      </c>
      <c r="P12" s="16">
        <v>2118</v>
      </c>
    </row>
    <row r="13" spans="2:24" ht="15" customHeight="1" x14ac:dyDescent="0.15">
      <c r="B13" s="28"/>
      <c r="C13" s="91"/>
      <c r="D13" s="17">
        <v>100</v>
      </c>
      <c r="E13" s="18">
        <v>16.7</v>
      </c>
      <c r="F13" s="19">
        <v>11.9</v>
      </c>
      <c r="G13" s="19">
        <v>16</v>
      </c>
      <c r="H13" s="19">
        <v>13.8</v>
      </c>
      <c r="I13" s="19">
        <v>14.6</v>
      </c>
      <c r="J13" s="19">
        <v>18.3</v>
      </c>
      <c r="K13" s="19">
        <v>15.6</v>
      </c>
      <c r="L13" s="19">
        <v>18.3</v>
      </c>
      <c r="M13" s="19">
        <v>6.9</v>
      </c>
      <c r="N13" s="19">
        <v>2.5</v>
      </c>
      <c r="O13" s="19">
        <v>32.200000000000003</v>
      </c>
      <c r="P13" s="19">
        <v>19.5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40</v>
      </c>
      <c r="F14" s="23">
        <v>39</v>
      </c>
      <c r="G14" s="23">
        <v>45</v>
      </c>
      <c r="H14" s="23">
        <v>38</v>
      </c>
      <c r="I14" s="23">
        <v>36</v>
      </c>
      <c r="J14" s="23">
        <v>60</v>
      </c>
      <c r="K14" s="23">
        <v>62</v>
      </c>
      <c r="L14" s="23">
        <v>44</v>
      </c>
      <c r="M14" s="23">
        <v>13</v>
      </c>
      <c r="N14" s="23">
        <v>12</v>
      </c>
      <c r="O14" s="23">
        <v>122</v>
      </c>
      <c r="P14" s="23">
        <v>85</v>
      </c>
    </row>
    <row r="15" spans="2:24" ht="15" customHeight="1" x14ac:dyDescent="0.15">
      <c r="B15" s="24"/>
      <c r="C15" s="84"/>
      <c r="D15" s="25">
        <v>100</v>
      </c>
      <c r="E15" s="26">
        <v>11.3</v>
      </c>
      <c r="F15" s="27">
        <v>11</v>
      </c>
      <c r="G15" s="27">
        <v>12.7</v>
      </c>
      <c r="H15" s="27">
        <v>10.8</v>
      </c>
      <c r="I15" s="27">
        <v>10.199999999999999</v>
      </c>
      <c r="J15" s="27">
        <v>17</v>
      </c>
      <c r="K15" s="27">
        <v>17.600000000000001</v>
      </c>
      <c r="L15" s="27">
        <v>12.5</v>
      </c>
      <c r="M15" s="27">
        <v>3.7</v>
      </c>
      <c r="N15" s="27">
        <v>3.4</v>
      </c>
      <c r="O15" s="27">
        <v>34.6</v>
      </c>
      <c r="P15" s="27">
        <v>24.1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92</v>
      </c>
      <c r="F16" s="31">
        <v>77</v>
      </c>
      <c r="G16" s="31">
        <v>90</v>
      </c>
      <c r="H16" s="31">
        <v>69</v>
      </c>
      <c r="I16" s="31">
        <v>77</v>
      </c>
      <c r="J16" s="31">
        <v>106</v>
      </c>
      <c r="K16" s="31">
        <v>105</v>
      </c>
      <c r="L16" s="31">
        <v>71</v>
      </c>
      <c r="M16" s="31">
        <v>27</v>
      </c>
      <c r="N16" s="31">
        <v>19</v>
      </c>
      <c r="O16" s="31">
        <v>210</v>
      </c>
      <c r="P16" s="31">
        <v>125</v>
      </c>
    </row>
    <row r="17" spans="2:16" ht="15" customHeight="1" x14ac:dyDescent="0.15">
      <c r="B17" s="24"/>
      <c r="C17" s="84"/>
      <c r="D17" s="25">
        <v>100</v>
      </c>
      <c r="E17" s="26">
        <v>14.8</v>
      </c>
      <c r="F17" s="27">
        <v>12.4</v>
      </c>
      <c r="G17" s="27">
        <v>14.5</v>
      </c>
      <c r="H17" s="27">
        <v>11.1</v>
      </c>
      <c r="I17" s="27">
        <v>12.4</v>
      </c>
      <c r="J17" s="27">
        <v>17.100000000000001</v>
      </c>
      <c r="K17" s="27">
        <v>16.899999999999999</v>
      </c>
      <c r="L17" s="27">
        <v>11.5</v>
      </c>
      <c r="M17" s="27">
        <v>4.4000000000000004</v>
      </c>
      <c r="N17" s="27">
        <v>3.1</v>
      </c>
      <c r="O17" s="27">
        <v>33.9</v>
      </c>
      <c r="P17" s="27">
        <v>20.2</v>
      </c>
    </row>
    <row r="18" spans="2:16" ht="15" customHeight="1" x14ac:dyDescent="0.15">
      <c r="B18" s="24"/>
      <c r="C18" s="82" t="s">
        <v>411</v>
      </c>
      <c r="D18" s="14">
        <v>922</v>
      </c>
      <c r="E18" s="15">
        <v>109</v>
      </c>
      <c r="F18" s="16">
        <v>99</v>
      </c>
      <c r="G18" s="16">
        <v>133</v>
      </c>
      <c r="H18" s="16">
        <v>103</v>
      </c>
      <c r="I18" s="16">
        <v>116</v>
      </c>
      <c r="J18" s="16">
        <v>127</v>
      </c>
      <c r="K18" s="16">
        <v>147</v>
      </c>
      <c r="L18" s="16">
        <v>117</v>
      </c>
      <c r="M18" s="16">
        <v>43</v>
      </c>
      <c r="N18" s="16">
        <v>28</v>
      </c>
      <c r="O18" s="16">
        <v>312</v>
      </c>
      <c r="P18" s="16">
        <v>211</v>
      </c>
    </row>
    <row r="19" spans="2:16" ht="15" customHeight="1" x14ac:dyDescent="0.15">
      <c r="B19" s="24"/>
      <c r="C19" s="84"/>
      <c r="D19" s="25">
        <v>100</v>
      </c>
      <c r="E19" s="26">
        <v>11.8</v>
      </c>
      <c r="F19" s="27">
        <v>10.7</v>
      </c>
      <c r="G19" s="27">
        <v>14.4</v>
      </c>
      <c r="H19" s="27">
        <v>11.2</v>
      </c>
      <c r="I19" s="27">
        <v>12.6</v>
      </c>
      <c r="J19" s="27">
        <v>13.8</v>
      </c>
      <c r="K19" s="27">
        <v>15.9</v>
      </c>
      <c r="L19" s="27">
        <v>12.7</v>
      </c>
      <c r="M19" s="27">
        <v>4.7</v>
      </c>
      <c r="N19" s="27">
        <v>3</v>
      </c>
      <c r="O19" s="27">
        <v>33.799999999999997</v>
      </c>
      <c r="P19" s="27">
        <v>22.9</v>
      </c>
    </row>
    <row r="20" spans="2:16" ht="15" customHeight="1" x14ac:dyDescent="0.15">
      <c r="B20" s="24"/>
      <c r="C20" s="82" t="s">
        <v>412</v>
      </c>
      <c r="D20" s="14">
        <v>1616</v>
      </c>
      <c r="E20" s="15">
        <v>226</v>
      </c>
      <c r="F20" s="16">
        <v>166</v>
      </c>
      <c r="G20" s="16">
        <v>233</v>
      </c>
      <c r="H20" s="16">
        <v>202</v>
      </c>
      <c r="I20" s="16">
        <v>210</v>
      </c>
      <c r="J20" s="16">
        <v>276</v>
      </c>
      <c r="K20" s="16">
        <v>278</v>
      </c>
      <c r="L20" s="16">
        <v>254</v>
      </c>
      <c r="M20" s="16">
        <v>91</v>
      </c>
      <c r="N20" s="16">
        <v>48</v>
      </c>
      <c r="O20" s="16">
        <v>533</v>
      </c>
      <c r="P20" s="16">
        <v>349</v>
      </c>
    </row>
    <row r="21" spans="2:16" ht="15" customHeight="1" x14ac:dyDescent="0.15">
      <c r="B21" s="24"/>
      <c r="C21" s="84"/>
      <c r="D21" s="25">
        <v>100</v>
      </c>
      <c r="E21" s="26">
        <v>14</v>
      </c>
      <c r="F21" s="27">
        <v>10.3</v>
      </c>
      <c r="G21" s="27">
        <v>14.4</v>
      </c>
      <c r="H21" s="27">
        <v>12.5</v>
      </c>
      <c r="I21" s="27">
        <v>13</v>
      </c>
      <c r="J21" s="27">
        <v>17.100000000000001</v>
      </c>
      <c r="K21" s="27">
        <v>17.2</v>
      </c>
      <c r="L21" s="27">
        <v>15.7</v>
      </c>
      <c r="M21" s="27">
        <v>5.6</v>
      </c>
      <c r="N21" s="27">
        <v>3</v>
      </c>
      <c r="O21" s="27">
        <v>33</v>
      </c>
      <c r="P21" s="27">
        <v>21.6</v>
      </c>
    </row>
    <row r="22" spans="2:16" ht="15" customHeight="1" x14ac:dyDescent="0.15">
      <c r="B22" s="24"/>
      <c r="C22" s="82" t="s">
        <v>413</v>
      </c>
      <c r="D22" s="14">
        <v>3140</v>
      </c>
      <c r="E22" s="15">
        <v>528</v>
      </c>
      <c r="F22" s="16">
        <v>379</v>
      </c>
      <c r="G22" s="16">
        <v>500</v>
      </c>
      <c r="H22" s="16">
        <v>462</v>
      </c>
      <c r="I22" s="16">
        <v>481</v>
      </c>
      <c r="J22" s="16">
        <v>662</v>
      </c>
      <c r="K22" s="16">
        <v>600</v>
      </c>
      <c r="L22" s="16">
        <v>566</v>
      </c>
      <c r="M22" s="16">
        <v>238</v>
      </c>
      <c r="N22" s="16">
        <v>63</v>
      </c>
      <c r="O22" s="16">
        <v>931</v>
      </c>
      <c r="P22" s="16">
        <v>622</v>
      </c>
    </row>
    <row r="23" spans="2:16" ht="15" customHeight="1" x14ac:dyDescent="0.15">
      <c r="B23" s="24"/>
      <c r="C23" s="84"/>
      <c r="D23" s="25">
        <v>100</v>
      </c>
      <c r="E23" s="26">
        <v>16.8</v>
      </c>
      <c r="F23" s="27">
        <v>12.1</v>
      </c>
      <c r="G23" s="27">
        <v>15.9</v>
      </c>
      <c r="H23" s="27">
        <v>14.7</v>
      </c>
      <c r="I23" s="27">
        <v>15.3</v>
      </c>
      <c r="J23" s="27">
        <v>21.1</v>
      </c>
      <c r="K23" s="27">
        <v>19.100000000000001</v>
      </c>
      <c r="L23" s="27">
        <v>18</v>
      </c>
      <c r="M23" s="27">
        <v>7.6</v>
      </c>
      <c r="N23" s="27">
        <v>2</v>
      </c>
      <c r="O23" s="27">
        <v>29.6</v>
      </c>
      <c r="P23" s="27">
        <v>19.8</v>
      </c>
    </row>
    <row r="24" spans="2:16" ht="15" customHeight="1" x14ac:dyDescent="0.15">
      <c r="B24" s="24"/>
      <c r="C24" s="82" t="s">
        <v>414</v>
      </c>
      <c r="D24" s="14">
        <v>4506</v>
      </c>
      <c r="E24" s="15">
        <v>773</v>
      </c>
      <c r="F24" s="16">
        <v>519</v>
      </c>
      <c r="G24" s="16">
        <v>723</v>
      </c>
      <c r="H24" s="16">
        <v>618</v>
      </c>
      <c r="I24" s="16">
        <v>676</v>
      </c>
      <c r="J24" s="16">
        <v>863</v>
      </c>
      <c r="K24" s="16">
        <v>732</v>
      </c>
      <c r="L24" s="16">
        <v>856</v>
      </c>
      <c r="M24" s="16">
        <v>317</v>
      </c>
      <c r="N24" s="16">
        <v>114</v>
      </c>
      <c r="O24" s="16">
        <v>1409</v>
      </c>
      <c r="P24" s="16">
        <v>834</v>
      </c>
    </row>
    <row r="25" spans="2:16" ht="15" customHeight="1" x14ac:dyDescent="0.15">
      <c r="B25" s="24"/>
      <c r="C25" s="84"/>
      <c r="D25" s="25">
        <v>100</v>
      </c>
      <c r="E25" s="26">
        <v>17.2</v>
      </c>
      <c r="F25" s="27">
        <v>11.5</v>
      </c>
      <c r="G25" s="27">
        <v>16</v>
      </c>
      <c r="H25" s="27">
        <v>13.7</v>
      </c>
      <c r="I25" s="27">
        <v>15</v>
      </c>
      <c r="J25" s="27">
        <v>19.2</v>
      </c>
      <c r="K25" s="27">
        <v>16.2</v>
      </c>
      <c r="L25" s="27">
        <v>19</v>
      </c>
      <c r="M25" s="27">
        <v>7</v>
      </c>
      <c r="N25" s="27">
        <v>2.5</v>
      </c>
      <c r="O25" s="27">
        <v>31.3</v>
      </c>
      <c r="P25" s="27">
        <v>18.5</v>
      </c>
    </row>
    <row r="26" spans="2:16" ht="15" customHeight="1" x14ac:dyDescent="0.15">
      <c r="B26" s="24"/>
      <c r="C26" s="82" t="s">
        <v>415</v>
      </c>
      <c r="D26" s="14">
        <v>4438</v>
      </c>
      <c r="E26" s="15">
        <v>750</v>
      </c>
      <c r="F26" s="16">
        <v>539</v>
      </c>
      <c r="G26" s="16">
        <v>667</v>
      </c>
      <c r="H26" s="16">
        <v>571</v>
      </c>
      <c r="I26" s="16">
        <v>572</v>
      </c>
      <c r="J26" s="16">
        <v>734</v>
      </c>
      <c r="K26" s="16">
        <v>627</v>
      </c>
      <c r="L26" s="16">
        <v>816</v>
      </c>
      <c r="M26" s="16">
        <v>289</v>
      </c>
      <c r="N26" s="16">
        <v>133</v>
      </c>
      <c r="O26" s="16">
        <v>1571</v>
      </c>
      <c r="P26" s="16">
        <v>882</v>
      </c>
    </row>
    <row r="27" spans="2:16" ht="15" customHeight="1" x14ac:dyDescent="0.15">
      <c r="B27" s="28"/>
      <c r="C27" s="85"/>
      <c r="D27" s="17">
        <v>100</v>
      </c>
      <c r="E27" s="18">
        <v>16.899999999999999</v>
      </c>
      <c r="F27" s="19">
        <v>12.1</v>
      </c>
      <c r="G27" s="19">
        <v>15</v>
      </c>
      <c r="H27" s="19">
        <v>12.9</v>
      </c>
      <c r="I27" s="19">
        <v>12.9</v>
      </c>
      <c r="J27" s="19">
        <v>16.5</v>
      </c>
      <c r="K27" s="19">
        <v>14.1</v>
      </c>
      <c r="L27" s="19">
        <v>18.399999999999999</v>
      </c>
      <c r="M27" s="19">
        <v>6.5</v>
      </c>
      <c r="N27" s="19">
        <v>3</v>
      </c>
      <c r="O27" s="19">
        <v>35.4</v>
      </c>
      <c r="P27" s="19">
        <v>19.899999999999999</v>
      </c>
    </row>
    <row r="28" spans="2:16" ht="15" customHeight="1" x14ac:dyDescent="0.15">
      <c r="B28" s="20" t="s">
        <v>61</v>
      </c>
      <c r="C28" s="82" t="s">
        <v>62</v>
      </c>
      <c r="D28" s="14">
        <v>5666</v>
      </c>
      <c r="E28" s="15">
        <v>1245</v>
      </c>
      <c r="F28" s="16">
        <v>836</v>
      </c>
      <c r="G28" s="16">
        <v>1248</v>
      </c>
      <c r="H28" s="16">
        <v>1053</v>
      </c>
      <c r="I28" s="16">
        <v>1213</v>
      </c>
      <c r="J28" s="16">
        <v>1264</v>
      </c>
      <c r="K28" s="16">
        <v>958</v>
      </c>
      <c r="L28" s="16">
        <v>1353</v>
      </c>
      <c r="M28" s="16">
        <v>438</v>
      </c>
      <c r="N28" s="16">
        <v>138</v>
      </c>
      <c r="O28" s="16">
        <v>1499</v>
      </c>
      <c r="P28" s="16">
        <v>891</v>
      </c>
    </row>
    <row r="29" spans="2:16" ht="15" customHeight="1" x14ac:dyDescent="0.15">
      <c r="B29" s="24"/>
      <c r="C29" s="84"/>
      <c r="D29" s="25">
        <v>100</v>
      </c>
      <c r="E29" s="26">
        <v>22</v>
      </c>
      <c r="F29" s="27">
        <v>14.8</v>
      </c>
      <c r="G29" s="27">
        <v>22</v>
      </c>
      <c r="H29" s="27">
        <v>18.600000000000001</v>
      </c>
      <c r="I29" s="27">
        <v>21.4</v>
      </c>
      <c r="J29" s="27">
        <v>22.3</v>
      </c>
      <c r="K29" s="27">
        <v>16.899999999999999</v>
      </c>
      <c r="L29" s="27">
        <v>23.9</v>
      </c>
      <c r="M29" s="27">
        <v>7.7</v>
      </c>
      <c r="N29" s="27">
        <v>2.4</v>
      </c>
      <c r="O29" s="27">
        <v>26.5</v>
      </c>
      <c r="P29" s="27">
        <v>15.7</v>
      </c>
    </row>
    <row r="30" spans="2:16" ht="15" customHeight="1" x14ac:dyDescent="0.15">
      <c r="B30" s="24"/>
      <c r="C30" s="82" t="s">
        <v>63</v>
      </c>
      <c r="D30" s="14">
        <v>3924</v>
      </c>
      <c r="E30" s="15">
        <v>624</v>
      </c>
      <c r="F30" s="16">
        <v>505</v>
      </c>
      <c r="G30" s="16">
        <v>617</v>
      </c>
      <c r="H30" s="16">
        <v>553</v>
      </c>
      <c r="I30" s="16">
        <v>551</v>
      </c>
      <c r="J30" s="16">
        <v>752</v>
      </c>
      <c r="K30" s="16">
        <v>732</v>
      </c>
      <c r="L30" s="16">
        <v>605</v>
      </c>
      <c r="M30" s="16">
        <v>220</v>
      </c>
      <c r="N30" s="16">
        <v>91</v>
      </c>
      <c r="O30" s="16">
        <v>1253</v>
      </c>
      <c r="P30" s="16">
        <v>766</v>
      </c>
    </row>
    <row r="31" spans="2:16" ht="15" customHeight="1" x14ac:dyDescent="0.15">
      <c r="B31" s="24"/>
      <c r="C31" s="84"/>
      <c r="D31" s="25">
        <v>100</v>
      </c>
      <c r="E31" s="26">
        <v>15.9</v>
      </c>
      <c r="F31" s="27">
        <v>12.9</v>
      </c>
      <c r="G31" s="27">
        <v>15.7</v>
      </c>
      <c r="H31" s="27">
        <v>14.1</v>
      </c>
      <c r="I31" s="27">
        <v>14</v>
      </c>
      <c r="J31" s="27">
        <v>19.2</v>
      </c>
      <c r="K31" s="27">
        <v>18.7</v>
      </c>
      <c r="L31" s="27">
        <v>15.4</v>
      </c>
      <c r="M31" s="27">
        <v>5.6</v>
      </c>
      <c r="N31" s="27">
        <v>2.2999999999999998</v>
      </c>
      <c r="O31" s="27">
        <v>31.9</v>
      </c>
      <c r="P31" s="27">
        <v>19.5</v>
      </c>
    </row>
    <row r="32" spans="2:16" ht="15" customHeight="1" x14ac:dyDescent="0.15">
      <c r="B32" s="24"/>
      <c r="C32" s="83" t="s">
        <v>64</v>
      </c>
      <c r="D32" s="29">
        <v>306</v>
      </c>
      <c r="E32" s="30">
        <v>33</v>
      </c>
      <c r="F32" s="31">
        <v>29</v>
      </c>
      <c r="G32" s="31">
        <v>29</v>
      </c>
      <c r="H32" s="31">
        <v>27</v>
      </c>
      <c r="I32" s="31">
        <v>27</v>
      </c>
      <c r="J32" s="31">
        <v>45</v>
      </c>
      <c r="K32" s="31">
        <v>51</v>
      </c>
      <c r="L32" s="31">
        <v>36</v>
      </c>
      <c r="M32" s="31">
        <v>10</v>
      </c>
      <c r="N32" s="31">
        <v>13</v>
      </c>
      <c r="O32" s="31">
        <v>110</v>
      </c>
      <c r="P32" s="31">
        <v>74</v>
      </c>
    </row>
    <row r="33" spans="2:16" ht="15" customHeight="1" x14ac:dyDescent="0.15">
      <c r="B33" s="24"/>
      <c r="C33" s="84"/>
      <c r="D33" s="25">
        <v>100</v>
      </c>
      <c r="E33" s="26">
        <v>10.8</v>
      </c>
      <c r="F33" s="27">
        <v>9.5</v>
      </c>
      <c r="G33" s="27">
        <v>9.5</v>
      </c>
      <c r="H33" s="27">
        <v>8.8000000000000007</v>
      </c>
      <c r="I33" s="27">
        <v>8.8000000000000007</v>
      </c>
      <c r="J33" s="27">
        <v>14.7</v>
      </c>
      <c r="K33" s="27">
        <v>16.7</v>
      </c>
      <c r="L33" s="27">
        <v>11.8</v>
      </c>
      <c r="M33" s="27">
        <v>3.3</v>
      </c>
      <c r="N33" s="27">
        <v>4.2</v>
      </c>
      <c r="O33" s="27">
        <v>35.9</v>
      </c>
      <c r="P33" s="27">
        <v>24.2</v>
      </c>
    </row>
    <row r="34" spans="2:16" ht="15" customHeight="1" x14ac:dyDescent="0.15">
      <c r="B34" s="24"/>
      <c r="C34" s="82" t="s">
        <v>65</v>
      </c>
      <c r="D34" s="14">
        <v>3042</v>
      </c>
      <c r="E34" s="15">
        <v>378</v>
      </c>
      <c r="F34" s="16">
        <v>233</v>
      </c>
      <c r="G34" s="16">
        <v>269</v>
      </c>
      <c r="H34" s="16">
        <v>226</v>
      </c>
      <c r="I34" s="16">
        <v>201</v>
      </c>
      <c r="J34" s="16">
        <v>415</v>
      </c>
      <c r="K34" s="16">
        <v>458</v>
      </c>
      <c r="L34" s="16">
        <v>425</v>
      </c>
      <c r="M34" s="16">
        <v>221</v>
      </c>
      <c r="N34" s="16">
        <v>74</v>
      </c>
      <c r="O34" s="16">
        <v>1307</v>
      </c>
      <c r="P34" s="16">
        <v>536</v>
      </c>
    </row>
    <row r="35" spans="2:16" ht="15" customHeight="1" x14ac:dyDescent="0.15">
      <c r="B35" s="24"/>
      <c r="C35" s="84"/>
      <c r="D35" s="25">
        <v>100</v>
      </c>
      <c r="E35" s="26">
        <v>12.4</v>
      </c>
      <c r="F35" s="27">
        <v>7.7</v>
      </c>
      <c r="G35" s="27">
        <v>8.8000000000000007</v>
      </c>
      <c r="H35" s="27">
        <v>7.4</v>
      </c>
      <c r="I35" s="27">
        <v>6.6</v>
      </c>
      <c r="J35" s="27">
        <v>13.6</v>
      </c>
      <c r="K35" s="27">
        <v>15.1</v>
      </c>
      <c r="L35" s="27">
        <v>14</v>
      </c>
      <c r="M35" s="27">
        <v>7.3</v>
      </c>
      <c r="N35" s="27">
        <v>2.4</v>
      </c>
      <c r="O35" s="27">
        <v>43</v>
      </c>
      <c r="P35" s="27">
        <v>17.600000000000001</v>
      </c>
    </row>
    <row r="36" spans="2:16" ht="15" customHeight="1" x14ac:dyDescent="0.15">
      <c r="B36" s="32"/>
      <c r="C36" s="82" t="s">
        <v>408</v>
      </c>
      <c r="D36" s="14">
        <v>2409</v>
      </c>
      <c r="E36" s="15">
        <v>254</v>
      </c>
      <c r="F36" s="16">
        <v>213</v>
      </c>
      <c r="G36" s="16">
        <v>230</v>
      </c>
      <c r="H36" s="16">
        <v>216</v>
      </c>
      <c r="I36" s="16">
        <v>181</v>
      </c>
      <c r="J36" s="16">
        <v>346</v>
      </c>
      <c r="K36" s="16">
        <v>354</v>
      </c>
      <c r="L36" s="16">
        <v>319</v>
      </c>
      <c r="M36" s="16">
        <v>136</v>
      </c>
      <c r="N36" s="16">
        <v>99</v>
      </c>
      <c r="O36" s="16">
        <v>946</v>
      </c>
      <c r="P36" s="16">
        <v>561</v>
      </c>
    </row>
    <row r="37" spans="2:16" ht="15" customHeight="1" x14ac:dyDescent="0.15">
      <c r="B37" s="33"/>
      <c r="C37" s="82"/>
      <c r="D37" s="34">
        <v>100</v>
      </c>
      <c r="E37" s="35">
        <v>10.5</v>
      </c>
      <c r="F37" s="36">
        <v>8.8000000000000007</v>
      </c>
      <c r="G37" s="36">
        <v>9.5</v>
      </c>
      <c r="H37" s="36">
        <v>9</v>
      </c>
      <c r="I37" s="36">
        <v>7.5</v>
      </c>
      <c r="J37" s="36">
        <v>14.4</v>
      </c>
      <c r="K37" s="36">
        <v>14.7</v>
      </c>
      <c r="L37" s="36">
        <v>13.2</v>
      </c>
      <c r="M37" s="36">
        <v>5.6</v>
      </c>
      <c r="N37" s="36">
        <v>4.0999999999999996</v>
      </c>
      <c r="O37" s="36">
        <v>39.299999999999997</v>
      </c>
      <c r="P37" s="36">
        <v>23.3</v>
      </c>
    </row>
    <row r="38" spans="2:16" ht="15" customHeight="1" x14ac:dyDescent="0.15">
      <c r="B38" s="20" t="s">
        <v>66</v>
      </c>
      <c r="C38" s="88" t="s">
        <v>67</v>
      </c>
      <c r="D38" s="21">
        <v>1258</v>
      </c>
      <c r="E38" s="22">
        <v>144</v>
      </c>
      <c r="F38" s="23">
        <v>73</v>
      </c>
      <c r="G38" s="23">
        <v>115</v>
      </c>
      <c r="H38" s="23">
        <v>129</v>
      </c>
      <c r="I38" s="23">
        <v>133</v>
      </c>
      <c r="J38" s="23">
        <v>142</v>
      </c>
      <c r="K38" s="23">
        <v>124</v>
      </c>
      <c r="L38" s="23">
        <v>154</v>
      </c>
      <c r="M38" s="23">
        <v>67</v>
      </c>
      <c r="N38" s="23">
        <v>21</v>
      </c>
      <c r="O38" s="23">
        <v>439</v>
      </c>
      <c r="P38" s="23">
        <v>328</v>
      </c>
    </row>
    <row r="39" spans="2:16" ht="15" customHeight="1" x14ac:dyDescent="0.15">
      <c r="B39" s="24"/>
      <c r="C39" s="89"/>
      <c r="D39" s="25">
        <v>100</v>
      </c>
      <c r="E39" s="26">
        <v>11.4</v>
      </c>
      <c r="F39" s="27">
        <v>5.8</v>
      </c>
      <c r="G39" s="27">
        <v>9.1</v>
      </c>
      <c r="H39" s="27">
        <v>10.3</v>
      </c>
      <c r="I39" s="27">
        <v>10.6</v>
      </c>
      <c r="J39" s="27">
        <v>11.3</v>
      </c>
      <c r="K39" s="27">
        <v>9.9</v>
      </c>
      <c r="L39" s="27">
        <v>12.2</v>
      </c>
      <c r="M39" s="27">
        <v>5.3</v>
      </c>
      <c r="N39" s="27">
        <v>1.7</v>
      </c>
      <c r="O39" s="27">
        <v>34.9</v>
      </c>
      <c r="P39" s="27">
        <v>26.1</v>
      </c>
    </row>
    <row r="40" spans="2:16" ht="15" customHeight="1" x14ac:dyDescent="0.15">
      <c r="B40" s="24"/>
      <c r="C40" s="90" t="s">
        <v>68</v>
      </c>
      <c r="D40" s="14">
        <v>1359</v>
      </c>
      <c r="E40" s="15">
        <v>208</v>
      </c>
      <c r="F40" s="16">
        <v>123</v>
      </c>
      <c r="G40" s="16">
        <v>225</v>
      </c>
      <c r="H40" s="16">
        <v>195</v>
      </c>
      <c r="I40" s="16">
        <v>222</v>
      </c>
      <c r="J40" s="16">
        <v>270</v>
      </c>
      <c r="K40" s="16">
        <v>207</v>
      </c>
      <c r="L40" s="16">
        <v>195</v>
      </c>
      <c r="M40" s="16">
        <v>89</v>
      </c>
      <c r="N40" s="16">
        <v>27</v>
      </c>
      <c r="O40" s="16">
        <v>344</v>
      </c>
      <c r="P40" s="16">
        <v>335</v>
      </c>
    </row>
    <row r="41" spans="2:16" ht="15" customHeight="1" x14ac:dyDescent="0.15">
      <c r="B41" s="24"/>
      <c r="C41" s="89"/>
      <c r="D41" s="25">
        <v>100</v>
      </c>
      <c r="E41" s="26">
        <v>15.3</v>
      </c>
      <c r="F41" s="27">
        <v>9.1</v>
      </c>
      <c r="G41" s="27">
        <v>16.600000000000001</v>
      </c>
      <c r="H41" s="27">
        <v>14.3</v>
      </c>
      <c r="I41" s="27">
        <v>16.3</v>
      </c>
      <c r="J41" s="27">
        <v>19.899999999999999</v>
      </c>
      <c r="K41" s="27">
        <v>15.2</v>
      </c>
      <c r="L41" s="27">
        <v>14.3</v>
      </c>
      <c r="M41" s="27">
        <v>6.5</v>
      </c>
      <c r="N41" s="27">
        <v>2</v>
      </c>
      <c r="O41" s="27">
        <v>25.3</v>
      </c>
      <c r="P41" s="27">
        <v>24.7</v>
      </c>
    </row>
    <row r="42" spans="2:16" ht="15" customHeight="1" x14ac:dyDescent="0.15">
      <c r="B42" s="24"/>
      <c r="C42" s="86" t="s">
        <v>69</v>
      </c>
      <c r="D42" s="14">
        <v>12636</v>
      </c>
      <c r="E42" s="15">
        <v>2177</v>
      </c>
      <c r="F42" s="16">
        <v>1610</v>
      </c>
      <c r="G42" s="16">
        <v>2046</v>
      </c>
      <c r="H42" s="16">
        <v>1730</v>
      </c>
      <c r="I42" s="16">
        <v>1800</v>
      </c>
      <c r="J42" s="16">
        <v>2396</v>
      </c>
      <c r="K42" s="16">
        <v>2220</v>
      </c>
      <c r="L42" s="16">
        <v>2390</v>
      </c>
      <c r="M42" s="16">
        <v>864</v>
      </c>
      <c r="N42" s="16">
        <v>372</v>
      </c>
      <c r="O42" s="16">
        <v>4318</v>
      </c>
      <c r="P42" s="16">
        <v>2110</v>
      </c>
    </row>
    <row r="43" spans="2:16" ht="15" customHeight="1" x14ac:dyDescent="0.15">
      <c r="B43" s="28"/>
      <c r="C43" s="91"/>
      <c r="D43" s="17">
        <v>100</v>
      </c>
      <c r="E43" s="18">
        <v>17.2</v>
      </c>
      <c r="F43" s="19">
        <v>12.7</v>
      </c>
      <c r="G43" s="19">
        <v>16.2</v>
      </c>
      <c r="H43" s="19">
        <v>13.7</v>
      </c>
      <c r="I43" s="19">
        <v>14.2</v>
      </c>
      <c r="J43" s="19">
        <v>19</v>
      </c>
      <c r="K43" s="19">
        <v>17.600000000000001</v>
      </c>
      <c r="L43" s="19">
        <v>18.899999999999999</v>
      </c>
      <c r="M43" s="19">
        <v>6.8</v>
      </c>
      <c r="N43" s="19">
        <v>2.9</v>
      </c>
      <c r="O43" s="19">
        <v>34.200000000000003</v>
      </c>
      <c r="P43" s="19">
        <v>16.7</v>
      </c>
    </row>
    <row r="44" spans="2:16" ht="15" customHeight="1" x14ac:dyDescent="0.15">
      <c r="B44" s="20" t="s">
        <v>70</v>
      </c>
      <c r="C44" s="88" t="s">
        <v>507</v>
      </c>
      <c r="D44" s="21">
        <v>567</v>
      </c>
      <c r="E44" s="22">
        <v>70</v>
      </c>
      <c r="F44" s="23">
        <v>42</v>
      </c>
      <c r="G44" s="23">
        <v>57</v>
      </c>
      <c r="H44" s="23">
        <v>44</v>
      </c>
      <c r="I44" s="23">
        <v>45</v>
      </c>
      <c r="J44" s="23">
        <v>64</v>
      </c>
      <c r="K44" s="23">
        <v>59</v>
      </c>
      <c r="L44" s="23">
        <v>89</v>
      </c>
      <c r="M44" s="23">
        <v>43</v>
      </c>
      <c r="N44" s="23">
        <v>13</v>
      </c>
      <c r="O44" s="23">
        <v>252</v>
      </c>
      <c r="P44" s="23">
        <v>102</v>
      </c>
    </row>
    <row r="45" spans="2:16" ht="15" customHeight="1" x14ac:dyDescent="0.15">
      <c r="B45" s="24"/>
      <c r="C45" s="89"/>
      <c r="D45" s="25">
        <v>100</v>
      </c>
      <c r="E45" s="26">
        <v>12.3</v>
      </c>
      <c r="F45" s="27">
        <v>7.4</v>
      </c>
      <c r="G45" s="27">
        <v>10.1</v>
      </c>
      <c r="H45" s="27">
        <v>7.8</v>
      </c>
      <c r="I45" s="27">
        <v>7.9</v>
      </c>
      <c r="J45" s="27">
        <v>11.3</v>
      </c>
      <c r="K45" s="27">
        <v>10.4</v>
      </c>
      <c r="L45" s="27">
        <v>15.7</v>
      </c>
      <c r="M45" s="27">
        <v>7.6</v>
      </c>
      <c r="N45" s="27">
        <v>2.2999999999999998</v>
      </c>
      <c r="O45" s="27">
        <v>44.4</v>
      </c>
      <c r="P45" s="27">
        <v>18</v>
      </c>
    </row>
    <row r="46" spans="2:16" ht="15" customHeight="1" x14ac:dyDescent="0.15">
      <c r="B46" s="24"/>
      <c r="C46" s="86" t="s">
        <v>449</v>
      </c>
      <c r="D46" s="14">
        <v>8280</v>
      </c>
      <c r="E46" s="15">
        <v>1272</v>
      </c>
      <c r="F46" s="16">
        <v>849</v>
      </c>
      <c r="G46" s="16">
        <v>1111</v>
      </c>
      <c r="H46" s="16">
        <v>991</v>
      </c>
      <c r="I46" s="16">
        <v>1017</v>
      </c>
      <c r="J46" s="16">
        <v>1376</v>
      </c>
      <c r="K46" s="16">
        <v>1223</v>
      </c>
      <c r="L46" s="16">
        <v>1434</v>
      </c>
      <c r="M46" s="16">
        <v>584</v>
      </c>
      <c r="N46" s="16">
        <v>206</v>
      </c>
      <c r="O46" s="16">
        <v>3044</v>
      </c>
      <c r="P46" s="16">
        <v>1442</v>
      </c>
    </row>
    <row r="47" spans="2:16" ht="15" customHeight="1" x14ac:dyDescent="0.15">
      <c r="B47" s="24"/>
      <c r="C47" s="89"/>
      <c r="D47" s="25">
        <v>100</v>
      </c>
      <c r="E47" s="26">
        <v>15.4</v>
      </c>
      <c r="F47" s="27">
        <v>10.3</v>
      </c>
      <c r="G47" s="27">
        <v>13.4</v>
      </c>
      <c r="H47" s="27">
        <v>12</v>
      </c>
      <c r="I47" s="27">
        <v>12.3</v>
      </c>
      <c r="J47" s="27">
        <v>16.600000000000001</v>
      </c>
      <c r="K47" s="27">
        <v>14.8</v>
      </c>
      <c r="L47" s="27">
        <v>17.3</v>
      </c>
      <c r="M47" s="27">
        <v>7.1</v>
      </c>
      <c r="N47" s="27">
        <v>2.5</v>
      </c>
      <c r="O47" s="27">
        <v>36.799999999999997</v>
      </c>
      <c r="P47" s="27">
        <v>17.399999999999999</v>
      </c>
    </row>
    <row r="48" spans="2:16" ht="15" customHeight="1" x14ac:dyDescent="0.15">
      <c r="B48" s="24"/>
      <c r="C48" s="86" t="s">
        <v>450</v>
      </c>
      <c r="D48" s="14">
        <v>4863</v>
      </c>
      <c r="E48" s="15">
        <v>899</v>
      </c>
      <c r="F48" s="16">
        <v>685</v>
      </c>
      <c r="G48" s="16">
        <v>893</v>
      </c>
      <c r="H48" s="16">
        <v>770</v>
      </c>
      <c r="I48" s="16">
        <v>824</v>
      </c>
      <c r="J48" s="16">
        <v>1028</v>
      </c>
      <c r="K48" s="16">
        <v>915</v>
      </c>
      <c r="L48" s="16">
        <v>903</v>
      </c>
      <c r="M48" s="16">
        <v>310</v>
      </c>
      <c r="N48" s="16">
        <v>145</v>
      </c>
      <c r="O48" s="16">
        <v>1431</v>
      </c>
      <c r="P48" s="16">
        <v>885</v>
      </c>
    </row>
    <row r="49" spans="2:16" ht="15" customHeight="1" x14ac:dyDescent="0.15">
      <c r="B49" s="24"/>
      <c r="C49" s="89"/>
      <c r="D49" s="25">
        <v>100</v>
      </c>
      <c r="E49" s="26">
        <v>18.5</v>
      </c>
      <c r="F49" s="27">
        <v>14.1</v>
      </c>
      <c r="G49" s="27">
        <v>18.399999999999999</v>
      </c>
      <c r="H49" s="27">
        <v>15.8</v>
      </c>
      <c r="I49" s="27">
        <v>16.899999999999999</v>
      </c>
      <c r="J49" s="27">
        <v>21.1</v>
      </c>
      <c r="K49" s="27">
        <v>18.8</v>
      </c>
      <c r="L49" s="27">
        <v>18.600000000000001</v>
      </c>
      <c r="M49" s="27">
        <v>6.4</v>
      </c>
      <c r="N49" s="27">
        <v>3</v>
      </c>
      <c r="O49" s="27">
        <v>29.4</v>
      </c>
      <c r="P49" s="27">
        <v>18.2</v>
      </c>
    </row>
    <row r="50" spans="2:16" ht="15" customHeight="1" x14ac:dyDescent="0.15">
      <c r="B50" s="24"/>
      <c r="C50" s="86" t="s">
        <v>451</v>
      </c>
      <c r="D50" s="14">
        <v>1583</v>
      </c>
      <c r="E50" s="15">
        <v>300</v>
      </c>
      <c r="F50" s="16">
        <v>241</v>
      </c>
      <c r="G50" s="16">
        <v>326</v>
      </c>
      <c r="H50" s="16">
        <v>263</v>
      </c>
      <c r="I50" s="16">
        <v>280</v>
      </c>
      <c r="J50" s="16">
        <v>355</v>
      </c>
      <c r="K50" s="16">
        <v>366</v>
      </c>
      <c r="L50" s="16">
        <v>308</v>
      </c>
      <c r="M50" s="16">
        <v>82</v>
      </c>
      <c r="N50" s="16">
        <v>52</v>
      </c>
      <c r="O50" s="16">
        <v>414</v>
      </c>
      <c r="P50" s="16">
        <v>323</v>
      </c>
    </row>
    <row r="51" spans="2:16" ht="15" customHeight="1" x14ac:dyDescent="0.15">
      <c r="B51" s="28"/>
      <c r="C51" s="91"/>
      <c r="D51" s="17">
        <v>100</v>
      </c>
      <c r="E51" s="18">
        <v>19</v>
      </c>
      <c r="F51" s="19">
        <v>15.2</v>
      </c>
      <c r="G51" s="19">
        <v>20.6</v>
      </c>
      <c r="H51" s="19">
        <v>16.600000000000001</v>
      </c>
      <c r="I51" s="19">
        <v>17.7</v>
      </c>
      <c r="J51" s="19">
        <v>22.4</v>
      </c>
      <c r="K51" s="19">
        <v>23.1</v>
      </c>
      <c r="L51" s="19">
        <v>19.5</v>
      </c>
      <c r="M51" s="19">
        <v>5.2</v>
      </c>
      <c r="N51" s="19">
        <v>3.3</v>
      </c>
      <c r="O51" s="19">
        <v>26.2</v>
      </c>
      <c r="P51" s="19">
        <v>20.399999999999999</v>
      </c>
    </row>
    <row r="52" spans="2:16" ht="15" customHeight="1" x14ac:dyDescent="0.15">
      <c r="B52" s="20" t="s">
        <v>75</v>
      </c>
      <c r="C52" s="87" t="s">
        <v>76</v>
      </c>
      <c r="D52" s="21">
        <v>2981</v>
      </c>
      <c r="E52" s="22">
        <v>402</v>
      </c>
      <c r="F52" s="23">
        <v>304</v>
      </c>
      <c r="G52" s="23">
        <v>395</v>
      </c>
      <c r="H52" s="23">
        <v>344</v>
      </c>
      <c r="I52" s="23">
        <v>390</v>
      </c>
      <c r="J52" s="23">
        <v>521</v>
      </c>
      <c r="K52" s="23">
        <v>446</v>
      </c>
      <c r="L52" s="23">
        <v>444</v>
      </c>
      <c r="M52" s="23">
        <v>148</v>
      </c>
      <c r="N52" s="23">
        <v>68</v>
      </c>
      <c r="O52" s="23">
        <v>968</v>
      </c>
      <c r="P52" s="23">
        <v>699</v>
      </c>
    </row>
    <row r="53" spans="2:16" ht="15" customHeight="1" x14ac:dyDescent="0.15">
      <c r="B53" s="24"/>
      <c r="C53" s="84"/>
      <c r="D53" s="25">
        <v>100</v>
      </c>
      <c r="E53" s="26">
        <v>13.5</v>
      </c>
      <c r="F53" s="27">
        <v>10.199999999999999</v>
      </c>
      <c r="G53" s="27">
        <v>13.3</v>
      </c>
      <c r="H53" s="27">
        <v>11.5</v>
      </c>
      <c r="I53" s="27">
        <v>13.1</v>
      </c>
      <c r="J53" s="27">
        <v>17.5</v>
      </c>
      <c r="K53" s="27">
        <v>15</v>
      </c>
      <c r="L53" s="27">
        <v>14.9</v>
      </c>
      <c r="M53" s="27">
        <v>5</v>
      </c>
      <c r="N53" s="27">
        <v>2.2999999999999998</v>
      </c>
      <c r="O53" s="27">
        <v>32.5</v>
      </c>
      <c r="P53" s="27">
        <v>23.4</v>
      </c>
    </row>
    <row r="54" spans="2:16" ht="15" customHeight="1" x14ac:dyDescent="0.15">
      <c r="B54" s="24"/>
      <c r="C54" s="83" t="s">
        <v>77</v>
      </c>
      <c r="D54" s="29">
        <v>1946</v>
      </c>
      <c r="E54" s="30">
        <v>402</v>
      </c>
      <c r="F54" s="31">
        <v>187</v>
      </c>
      <c r="G54" s="31">
        <v>295</v>
      </c>
      <c r="H54" s="31">
        <v>255</v>
      </c>
      <c r="I54" s="31">
        <v>267</v>
      </c>
      <c r="J54" s="31">
        <v>350</v>
      </c>
      <c r="K54" s="31">
        <v>326</v>
      </c>
      <c r="L54" s="31">
        <v>343</v>
      </c>
      <c r="M54" s="31">
        <v>115</v>
      </c>
      <c r="N54" s="31">
        <v>41</v>
      </c>
      <c r="O54" s="31">
        <v>774</v>
      </c>
      <c r="P54" s="31">
        <v>208</v>
      </c>
    </row>
    <row r="55" spans="2:16" ht="15" customHeight="1" x14ac:dyDescent="0.15">
      <c r="B55" s="24"/>
      <c r="C55" s="84"/>
      <c r="D55" s="25">
        <v>100</v>
      </c>
      <c r="E55" s="26">
        <v>20.7</v>
      </c>
      <c r="F55" s="27">
        <v>9.6</v>
      </c>
      <c r="G55" s="27">
        <v>15.2</v>
      </c>
      <c r="H55" s="27">
        <v>13.1</v>
      </c>
      <c r="I55" s="27">
        <v>13.7</v>
      </c>
      <c r="J55" s="27">
        <v>18</v>
      </c>
      <c r="K55" s="27">
        <v>16.8</v>
      </c>
      <c r="L55" s="27">
        <v>17.600000000000001</v>
      </c>
      <c r="M55" s="27">
        <v>5.9</v>
      </c>
      <c r="N55" s="27">
        <v>2.1</v>
      </c>
      <c r="O55" s="27">
        <v>39.799999999999997</v>
      </c>
      <c r="P55" s="27">
        <v>10.7</v>
      </c>
    </row>
    <row r="56" spans="2:16" ht="15" customHeight="1" x14ac:dyDescent="0.15">
      <c r="B56" s="24"/>
      <c r="C56" s="82" t="s">
        <v>78</v>
      </c>
      <c r="D56" s="14">
        <v>854</v>
      </c>
      <c r="E56" s="15">
        <v>151</v>
      </c>
      <c r="F56" s="16">
        <v>123</v>
      </c>
      <c r="G56" s="16">
        <v>157</v>
      </c>
      <c r="H56" s="16">
        <v>155</v>
      </c>
      <c r="I56" s="16">
        <v>149</v>
      </c>
      <c r="J56" s="16">
        <v>188</v>
      </c>
      <c r="K56" s="16">
        <v>181</v>
      </c>
      <c r="L56" s="16">
        <v>173</v>
      </c>
      <c r="M56" s="16">
        <v>62</v>
      </c>
      <c r="N56" s="16">
        <v>14</v>
      </c>
      <c r="O56" s="16">
        <v>245</v>
      </c>
      <c r="P56" s="16">
        <v>172</v>
      </c>
    </row>
    <row r="57" spans="2:16" ht="15" customHeight="1" x14ac:dyDescent="0.15">
      <c r="B57" s="24"/>
      <c r="C57" s="84"/>
      <c r="D57" s="25">
        <v>100</v>
      </c>
      <c r="E57" s="26">
        <v>17.7</v>
      </c>
      <c r="F57" s="27">
        <v>14.4</v>
      </c>
      <c r="G57" s="27">
        <v>18.399999999999999</v>
      </c>
      <c r="H57" s="27">
        <v>18.100000000000001</v>
      </c>
      <c r="I57" s="27">
        <v>17.399999999999999</v>
      </c>
      <c r="J57" s="27">
        <v>22</v>
      </c>
      <c r="K57" s="27">
        <v>21.2</v>
      </c>
      <c r="L57" s="27">
        <v>20.3</v>
      </c>
      <c r="M57" s="27">
        <v>7.3</v>
      </c>
      <c r="N57" s="27">
        <v>1.6</v>
      </c>
      <c r="O57" s="27">
        <v>28.7</v>
      </c>
      <c r="P57" s="27">
        <v>20.100000000000001</v>
      </c>
    </row>
    <row r="58" spans="2:16" ht="15" customHeight="1" x14ac:dyDescent="0.15">
      <c r="B58" s="24"/>
      <c r="C58" s="82" t="s">
        <v>79</v>
      </c>
      <c r="D58" s="14">
        <v>1311</v>
      </c>
      <c r="E58" s="15">
        <v>193</v>
      </c>
      <c r="F58" s="16">
        <v>157</v>
      </c>
      <c r="G58" s="16">
        <v>196</v>
      </c>
      <c r="H58" s="16">
        <v>184</v>
      </c>
      <c r="I58" s="16">
        <v>197</v>
      </c>
      <c r="J58" s="16">
        <v>244</v>
      </c>
      <c r="K58" s="16">
        <v>214</v>
      </c>
      <c r="L58" s="16">
        <v>224</v>
      </c>
      <c r="M58" s="16">
        <v>83</v>
      </c>
      <c r="N58" s="16">
        <v>36</v>
      </c>
      <c r="O58" s="16">
        <v>452</v>
      </c>
      <c r="P58" s="16">
        <v>228</v>
      </c>
    </row>
    <row r="59" spans="2:16" ht="15" customHeight="1" x14ac:dyDescent="0.15">
      <c r="B59" s="24"/>
      <c r="C59" s="84"/>
      <c r="D59" s="25">
        <v>100</v>
      </c>
      <c r="E59" s="26">
        <v>14.7</v>
      </c>
      <c r="F59" s="27">
        <v>12</v>
      </c>
      <c r="G59" s="27">
        <v>15</v>
      </c>
      <c r="H59" s="27">
        <v>14</v>
      </c>
      <c r="I59" s="27">
        <v>15</v>
      </c>
      <c r="J59" s="27">
        <v>18.600000000000001</v>
      </c>
      <c r="K59" s="27">
        <v>16.3</v>
      </c>
      <c r="L59" s="27">
        <v>17.100000000000001</v>
      </c>
      <c r="M59" s="27">
        <v>6.3</v>
      </c>
      <c r="N59" s="27">
        <v>2.7</v>
      </c>
      <c r="O59" s="27">
        <v>34.5</v>
      </c>
      <c r="P59" s="27">
        <v>17.399999999999999</v>
      </c>
    </row>
    <row r="60" spans="2:16" ht="15" customHeight="1" x14ac:dyDescent="0.15">
      <c r="B60" s="24"/>
      <c r="C60" s="82" t="s">
        <v>80</v>
      </c>
      <c r="D60" s="14">
        <v>1783</v>
      </c>
      <c r="E60" s="15">
        <v>257</v>
      </c>
      <c r="F60" s="16">
        <v>186</v>
      </c>
      <c r="G60" s="16">
        <v>283</v>
      </c>
      <c r="H60" s="16">
        <v>239</v>
      </c>
      <c r="I60" s="16">
        <v>291</v>
      </c>
      <c r="J60" s="16">
        <v>321</v>
      </c>
      <c r="K60" s="16">
        <v>295</v>
      </c>
      <c r="L60" s="16">
        <v>315</v>
      </c>
      <c r="M60" s="16">
        <v>100</v>
      </c>
      <c r="N60" s="16">
        <v>42</v>
      </c>
      <c r="O60" s="16">
        <v>426</v>
      </c>
      <c r="P60" s="16">
        <v>511</v>
      </c>
    </row>
    <row r="61" spans="2:16" ht="15" customHeight="1" x14ac:dyDescent="0.15">
      <c r="B61" s="24"/>
      <c r="C61" s="84"/>
      <c r="D61" s="25">
        <v>100</v>
      </c>
      <c r="E61" s="26">
        <v>14.4</v>
      </c>
      <c r="F61" s="27">
        <v>10.4</v>
      </c>
      <c r="G61" s="27">
        <v>15.9</v>
      </c>
      <c r="H61" s="27">
        <v>13.4</v>
      </c>
      <c r="I61" s="27">
        <v>16.3</v>
      </c>
      <c r="J61" s="27">
        <v>18</v>
      </c>
      <c r="K61" s="27">
        <v>16.5</v>
      </c>
      <c r="L61" s="27">
        <v>17.7</v>
      </c>
      <c r="M61" s="27">
        <v>5.6</v>
      </c>
      <c r="N61" s="27">
        <v>2.4</v>
      </c>
      <c r="O61" s="27">
        <v>23.9</v>
      </c>
      <c r="P61" s="27">
        <v>28.7</v>
      </c>
    </row>
    <row r="62" spans="2:16" ht="15" customHeight="1" x14ac:dyDescent="0.15">
      <c r="B62" s="24"/>
      <c r="C62" s="82" t="s">
        <v>81</v>
      </c>
      <c r="D62" s="14">
        <v>1234</v>
      </c>
      <c r="E62" s="15">
        <v>197</v>
      </c>
      <c r="F62" s="16">
        <v>122</v>
      </c>
      <c r="G62" s="16">
        <v>142</v>
      </c>
      <c r="H62" s="16">
        <v>130</v>
      </c>
      <c r="I62" s="16">
        <v>127</v>
      </c>
      <c r="J62" s="16">
        <v>180</v>
      </c>
      <c r="K62" s="16">
        <v>172</v>
      </c>
      <c r="L62" s="16">
        <v>201</v>
      </c>
      <c r="M62" s="16">
        <v>74</v>
      </c>
      <c r="N62" s="16">
        <v>24</v>
      </c>
      <c r="O62" s="16">
        <v>541</v>
      </c>
      <c r="P62" s="16">
        <v>138</v>
      </c>
    </row>
    <row r="63" spans="2:16" ht="15" customHeight="1" x14ac:dyDescent="0.15">
      <c r="B63" s="24"/>
      <c r="C63" s="84"/>
      <c r="D63" s="25">
        <v>100</v>
      </c>
      <c r="E63" s="26">
        <v>16</v>
      </c>
      <c r="F63" s="27">
        <v>9.9</v>
      </c>
      <c r="G63" s="27">
        <v>11.5</v>
      </c>
      <c r="H63" s="27">
        <v>10.5</v>
      </c>
      <c r="I63" s="27">
        <v>10.3</v>
      </c>
      <c r="J63" s="27">
        <v>14.6</v>
      </c>
      <c r="K63" s="27">
        <v>13.9</v>
      </c>
      <c r="L63" s="27">
        <v>16.3</v>
      </c>
      <c r="M63" s="27">
        <v>6</v>
      </c>
      <c r="N63" s="27">
        <v>1.9</v>
      </c>
      <c r="O63" s="27">
        <v>43.8</v>
      </c>
      <c r="P63" s="27">
        <v>11.2</v>
      </c>
    </row>
    <row r="64" spans="2:16" ht="15" customHeight="1" x14ac:dyDescent="0.15">
      <c r="B64" s="24"/>
      <c r="C64" s="82" t="s">
        <v>82</v>
      </c>
      <c r="D64" s="14">
        <v>2253</v>
      </c>
      <c r="E64" s="15">
        <v>395</v>
      </c>
      <c r="F64" s="16">
        <v>296</v>
      </c>
      <c r="G64" s="16">
        <v>368</v>
      </c>
      <c r="H64" s="16">
        <v>326</v>
      </c>
      <c r="I64" s="16">
        <v>337</v>
      </c>
      <c r="J64" s="16">
        <v>444</v>
      </c>
      <c r="K64" s="16">
        <v>414</v>
      </c>
      <c r="L64" s="16">
        <v>442</v>
      </c>
      <c r="M64" s="16">
        <v>164</v>
      </c>
      <c r="N64" s="16">
        <v>57</v>
      </c>
      <c r="O64" s="16">
        <v>737</v>
      </c>
      <c r="P64" s="16">
        <v>395</v>
      </c>
    </row>
    <row r="65" spans="2:16" ht="15" customHeight="1" x14ac:dyDescent="0.15">
      <c r="B65" s="24"/>
      <c r="C65" s="84"/>
      <c r="D65" s="25">
        <v>100</v>
      </c>
      <c r="E65" s="26">
        <v>17.5</v>
      </c>
      <c r="F65" s="27">
        <v>13.1</v>
      </c>
      <c r="G65" s="27">
        <v>16.3</v>
      </c>
      <c r="H65" s="27">
        <v>14.5</v>
      </c>
      <c r="I65" s="27">
        <v>15</v>
      </c>
      <c r="J65" s="27">
        <v>19.7</v>
      </c>
      <c r="K65" s="27">
        <v>18.399999999999999</v>
      </c>
      <c r="L65" s="27">
        <v>19.600000000000001</v>
      </c>
      <c r="M65" s="27">
        <v>7.3</v>
      </c>
      <c r="N65" s="27">
        <v>2.5</v>
      </c>
      <c r="O65" s="27">
        <v>32.700000000000003</v>
      </c>
      <c r="P65" s="27">
        <v>17.5</v>
      </c>
    </row>
    <row r="66" spans="2:16" ht="15" customHeight="1" x14ac:dyDescent="0.15">
      <c r="B66" s="24"/>
      <c r="C66" s="82" t="s">
        <v>83</v>
      </c>
      <c r="D66" s="14">
        <v>1209</v>
      </c>
      <c r="E66" s="15">
        <v>132</v>
      </c>
      <c r="F66" s="16">
        <v>127</v>
      </c>
      <c r="G66" s="16">
        <v>169</v>
      </c>
      <c r="H66" s="16">
        <v>133</v>
      </c>
      <c r="I66" s="16">
        <v>137</v>
      </c>
      <c r="J66" s="16">
        <v>158</v>
      </c>
      <c r="K66" s="16">
        <v>148</v>
      </c>
      <c r="L66" s="16">
        <v>155</v>
      </c>
      <c r="M66" s="16">
        <v>69</v>
      </c>
      <c r="N66" s="16">
        <v>26</v>
      </c>
      <c r="O66" s="16">
        <v>299</v>
      </c>
      <c r="P66" s="16">
        <v>492</v>
      </c>
    </row>
    <row r="67" spans="2:16" ht="15" customHeight="1" x14ac:dyDescent="0.15">
      <c r="B67" s="24"/>
      <c r="C67" s="84"/>
      <c r="D67" s="25">
        <v>100</v>
      </c>
      <c r="E67" s="26">
        <v>10.9</v>
      </c>
      <c r="F67" s="27">
        <v>10.5</v>
      </c>
      <c r="G67" s="27">
        <v>14</v>
      </c>
      <c r="H67" s="27">
        <v>11</v>
      </c>
      <c r="I67" s="27">
        <v>11.3</v>
      </c>
      <c r="J67" s="27">
        <v>13.1</v>
      </c>
      <c r="K67" s="27">
        <v>12.2</v>
      </c>
      <c r="L67" s="27">
        <v>12.8</v>
      </c>
      <c r="M67" s="27">
        <v>5.7</v>
      </c>
      <c r="N67" s="27">
        <v>2.2000000000000002</v>
      </c>
      <c r="O67" s="27">
        <v>24.7</v>
      </c>
      <c r="P67" s="27">
        <v>40.700000000000003</v>
      </c>
    </row>
    <row r="68" spans="2:16" ht="15" customHeight="1" x14ac:dyDescent="0.15">
      <c r="B68" s="24"/>
      <c r="C68" s="82" t="s">
        <v>84</v>
      </c>
      <c r="D68" s="14">
        <v>2351</v>
      </c>
      <c r="E68" s="15">
        <v>447</v>
      </c>
      <c r="F68" s="16">
        <v>350</v>
      </c>
      <c r="G68" s="16">
        <v>434</v>
      </c>
      <c r="H68" s="16">
        <v>344</v>
      </c>
      <c r="I68" s="16">
        <v>318</v>
      </c>
      <c r="J68" s="16">
        <v>474</v>
      </c>
      <c r="K68" s="16">
        <v>409</v>
      </c>
      <c r="L68" s="16">
        <v>491</v>
      </c>
      <c r="M68" s="16">
        <v>221</v>
      </c>
      <c r="N68" s="16">
        <v>121</v>
      </c>
      <c r="O68" s="16">
        <v>768</v>
      </c>
      <c r="P68" s="16">
        <v>318</v>
      </c>
    </row>
    <row r="69" spans="2:16" ht="15" customHeight="1" x14ac:dyDescent="0.15">
      <c r="B69" s="28"/>
      <c r="C69" s="85"/>
      <c r="D69" s="17">
        <v>100</v>
      </c>
      <c r="E69" s="18">
        <v>19</v>
      </c>
      <c r="F69" s="19">
        <v>14.9</v>
      </c>
      <c r="G69" s="19">
        <v>18.5</v>
      </c>
      <c r="H69" s="19">
        <v>14.6</v>
      </c>
      <c r="I69" s="19">
        <v>13.5</v>
      </c>
      <c r="J69" s="19">
        <v>20.2</v>
      </c>
      <c r="K69" s="19">
        <v>17.399999999999999</v>
      </c>
      <c r="L69" s="19">
        <v>20.9</v>
      </c>
      <c r="M69" s="19">
        <v>9.4</v>
      </c>
      <c r="N69" s="19">
        <v>5.0999999999999996</v>
      </c>
      <c r="O69" s="19">
        <v>32.700000000000003</v>
      </c>
      <c r="P69" s="19">
        <v>13.5</v>
      </c>
    </row>
    <row r="70" spans="2:16" ht="15" customHeight="1" x14ac:dyDescent="0.15">
      <c r="B70" s="20" t="s">
        <v>85</v>
      </c>
      <c r="C70" s="88" t="s">
        <v>86</v>
      </c>
      <c r="D70" s="21">
        <v>2750</v>
      </c>
      <c r="E70" s="22">
        <v>402</v>
      </c>
      <c r="F70" s="23">
        <v>301</v>
      </c>
      <c r="G70" s="23">
        <v>482</v>
      </c>
      <c r="H70" s="23">
        <v>428</v>
      </c>
      <c r="I70" s="23">
        <v>465</v>
      </c>
      <c r="J70" s="23">
        <v>521</v>
      </c>
      <c r="K70" s="23">
        <v>451</v>
      </c>
      <c r="L70" s="23">
        <v>461</v>
      </c>
      <c r="M70" s="23">
        <v>213</v>
      </c>
      <c r="N70" s="23">
        <v>51</v>
      </c>
      <c r="O70" s="23">
        <v>757</v>
      </c>
      <c r="P70" s="23">
        <v>579</v>
      </c>
    </row>
    <row r="71" spans="2:16" ht="15" customHeight="1" x14ac:dyDescent="0.15">
      <c r="B71" s="24"/>
      <c r="C71" s="89"/>
      <c r="D71" s="25">
        <v>100</v>
      </c>
      <c r="E71" s="26">
        <v>14.6</v>
      </c>
      <c r="F71" s="27">
        <v>10.9</v>
      </c>
      <c r="G71" s="27">
        <v>17.5</v>
      </c>
      <c r="H71" s="27">
        <v>15.6</v>
      </c>
      <c r="I71" s="27">
        <v>16.899999999999999</v>
      </c>
      <c r="J71" s="27">
        <v>18.899999999999999</v>
      </c>
      <c r="K71" s="27">
        <v>16.399999999999999</v>
      </c>
      <c r="L71" s="27">
        <v>16.8</v>
      </c>
      <c r="M71" s="27">
        <v>7.7</v>
      </c>
      <c r="N71" s="27">
        <v>1.9</v>
      </c>
      <c r="O71" s="27">
        <v>27.5</v>
      </c>
      <c r="P71" s="27">
        <v>21.1</v>
      </c>
    </row>
    <row r="72" spans="2:16" ht="15" customHeight="1" x14ac:dyDescent="0.15">
      <c r="B72" s="24"/>
      <c r="C72" s="86" t="s">
        <v>87</v>
      </c>
      <c r="D72" s="14">
        <v>3000</v>
      </c>
      <c r="E72" s="15">
        <v>529</v>
      </c>
      <c r="F72" s="16">
        <v>349</v>
      </c>
      <c r="G72" s="16">
        <v>562</v>
      </c>
      <c r="H72" s="16">
        <v>487</v>
      </c>
      <c r="I72" s="16">
        <v>533</v>
      </c>
      <c r="J72" s="16">
        <v>662</v>
      </c>
      <c r="K72" s="16">
        <v>543</v>
      </c>
      <c r="L72" s="16">
        <v>520</v>
      </c>
      <c r="M72" s="16">
        <v>228</v>
      </c>
      <c r="N72" s="16">
        <v>71</v>
      </c>
      <c r="O72" s="16">
        <v>913</v>
      </c>
      <c r="P72" s="16">
        <v>485</v>
      </c>
    </row>
    <row r="73" spans="2:16" ht="15" customHeight="1" x14ac:dyDescent="0.15">
      <c r="B73" s="24"/>
      <c r="C73" s="89"/>
      <c r="D73" s="25">
        <v>100</v>
      </c>
      <c r="E73" s="26">
        <v>17.600000000000001</v>
      </c>
      <c r="F73" s="27">
        <v>11.6</v>
      </c>
      <c r="G73" s="27">
        <v>18.7</v>
      </c>
      <c r="H73" s="27">
        <v>16.2</v>
      </c>
      <c r="I73" s="27">
        <v>17.8</v>
      </c>
      <c r="J73" s="27">
        <v>22.1</v>
      </c>
      <c r="K73" s="27">
        <v>18.100000000000001</v>
      </c>
      <c r="L73" s="27">
        <v>17.3</v>
      </c>
      <c r="M73" s="27">
        <v>7.6</v>
      </c>
      <c r="N73" s="27">
        <v>2.4</v>
      </c>
      <c r="O73" s="27">
        <v>30.4</v>
      </c>
      <c r="P73" s="27">
        <v>16.2</v>
      </c>
    </row>
    <row r="74" spans="2:16" ht="15" customHeight="1" x14ac:dyDescent="0.15">
      <c r="B74" s="24"/>
      <c r="C74" s="86" t="s">
        <v>88</v>
      </c>
      <c r="D74" s="14">
        <v>3841</v>
      </c>
      <c r="E74" s="15">
        <v>714</v>
      </c>
      <c r="F74" s="16">
        <v>510</v>
      </c>
      <c r="G74" s="16">
        <v>598</v>
      </c>
      <c r="H74" s="16">
        <v>549</v>
      </c>
      <c r="I74" s="16">
        <v>537</v>
      </c>
      <c r="J74" s="16">
        <v>717</v>
      </c>
      <c r="K74" s="16">
        <v>572</v>
      </c>
      <c r="L74" s="16">
        <v>767</v>
      </c>
      <c r="M74" s="16">
        <v>273</v>
      </c>
      <c r="N74" s="16">
        <v>102</v>
      </c>
      <c r="O74" s="16">
        <v>1290</v>
      </c>
      <c r="P74" s="16">
        <v>652</v>
      </c>
    </row>
    <row r="75" spans="2:16" ht="15" customHeight="1" x14ac:dyDescent="0.15">
      <c r="B75" s="24"/>
      <c r="C75" s="89"/>
      <c r="D75" s="25">
        <v>100</v>
      </c>
      <c r="E75" s="26">
        <v>18.600000000000001</v>
      </c>
      <c r="F75" s="27">
        <v>13.3</v>
      </c>
      <c r="G75" s="27">
        <v>15.6</v>
      </c>
      <c r="H75" s="27">
        <v>14.3</v>
      </c>
      <c r="I75" s="27">
        <v>14</v>
      </c>
      <c r="J75" s="27">
        <v>18.7</v>
      </c>
      <c r="K75" s="27">
        <v>14.9</v>
      </c>
      <c r="L75" s="27">
        <v>20</v>
      </c>
      <c r="M75" s="27">
        <v>7.1</v>
      </c>
      <c r="N75" s="27">
        <v>2.7</v>
      </c>
      <c r="O75" s="27">
        <v>33.6</v>
      </c>
      <c r="P75" s="27">
        <v>17</v>
      </c>
    </row>
    <row r="76" spans="2:16" ht="15" customHeight="1" x14ac:dyDescent="0.15">
      <c r="B76" s="24"/>
      <c r="C76" s="86" t="s">
        <v>89</v>
      </c>
      <c r="D76" s="14">
        <v>2817</v>
      </c>
      <c r="E76" s="15">
        <v>511</v>
      </c>
      <c r="F76" s="16">
        <v>366</v>
      </c>
      <c r="G76" s="16">
        <v>439</v>
      </c>
      <c r="H76" s="16">
        <v>356</v>
      </c>
      <c r="I76" s="16">
        <v>372</v>
      </c>
      <c r="J76" s="16">
        <v>493</v>
      </c>
      <c r="K76" s="16">
        <v>456</v>
      </c>
      <c r="L76" s="16">
        <v>537</v>
      </c>
      <c r="M76" s="16">
        <v>167</v>
      </c>
      <c r="N76" s="16">
        <v>64</v>
      </c>
      <c r="O76" s="16">
        <v>1008</v>
      </c>
      <c r="P76" s="16">
        <v>494</v>
      </c>
    </row>
    <row r="77" spans="2:16" ht="15" customHeight="1" x14ac:dyDescent="0.15">
      <c r="B77" s="24"/>
      <c r="C77" s="89"/>
      <c r="D77" s="25">
        <v>100</v>
      </c>
      <c r="E77" s="26">
        <v>18.100000000000001</v>
      </c>
      <c r="F77" s="27">
        <v>13</v>
      </c>
      <c r="G77" s="27">
        <v>15.6</v>
      </c>
      <c r="H77" s="27">
        <v>12.6</v>
      </c>
      <c r="I77" s="27">
        <v>13.2</v>
      </c>
      <c r="J77" s="27">
        <v>17.5</v>
      </c>
      <c r="K77" s="27">
        <v>16.2</v>
      </c>
      <c r="L77" s="27">
        <v>19.100000000000001</v>
      </c>
      <c r="M77" s="27">
        <v>5.9</v>
      </c>
      <c r="N77" s="27">
        <v>2.2999999999999998</v>
      </c>
      <c r="O77" s="27">
        <v>35.799999999999997</v>
      </c>
      <c r="P77" s="27">
        <v>17.5</v>
      </c>
    </row>
    <row r="78" spans="2:16" ht="15" customHeight="1" x14ac:dyDescent="0.15">
      <c r="B78" s="24"/>
      <c r="C78" s="86" t="s">
        <v>90</v>
      </c>
      <c r="D78" s="14">
        <v>1623</v>
      </c>
      <c r="E78" s="15">
        <v>230</v>
      </c>
      <c r="F78" s="16">
        <v>177</v>
      </c>
      <c r="G78" s="16">
        <v>199</v>
      </c>
      <c r="H78" s="16">
        <v>152</v>
      </c>
      <c r="I78" s="16">
        <v>176</v>
      </c>
      <c r="J78" s="16">
        <v>261</v>
      </c>
      <c r="K78" s="16">
        <v>266</v>
      </c>
      <c r="L78" s="16">
        <v>250</v>
      </c>
      <c r="M78" s="16">
        <v>75</v>
      </c>
      <c r="N78" s="16">
        <v>62</v>
      </c>
      <c r="O78" s="16">
        <v>607</v>
      </c>
      <c r="P78" s="16">
        <v>371</v>
      </c>
    </row>
    <row r="79" spans="2:16" ht="15" customHeight="1" x14ac:dyDescent="0.15">
      <c r="B79" s="24"/>
      <c r="C79" s="89"/>
      <c r="D79" s="25">
        <v>100</v>
      </c>
      <c r="E79" s="26">
        <v>14.2</v>
      </c>
      <c r="F79" s="27">
        <v>10.9</v>
      </c>
      <c r="G79" s="27">
        <v>12.3</v>
      </c>
      <c r="H79" s="27">
        <v>9.4</v>
      </c>
      <c r="I79" s="27">
        <v>10.8</v>
      </c>
      <c r="J79" s="27">
        <v>16.100000000000001</v>
      </c>
      <c r="K79" s="27">
        <v>16.399999999999999</v>
      </c>
      <c r="L79" s="27">
        <v>15.4</v>
      </c>
      <c r="M79" s="27">
        <v>4.5999999999999996</v>
      </c>
      <c r="N79" s="27">
        <v>3.8</v>
      </c>
      <c r="O79" s="27">
        <v>37.4</v>
      </c>
      <c r="P79" s="27">
        <v>22.9</v>
      </c>
    </row>
    <row r="80" spans="2:16" ht="15" customHeight="1" x14ac:dyDescent="0.15">
      <c r="B80" s="24"/>
      <c r="C80" s="86" t="s">
        <v>91</v>
      </c>
      <c r="D80" s="14">
        <v>1008</v>
      </c>
      <c r="E80" s="15">
        <v>98</v>
      </c>
      <c r="F80" s="16">
        <v>71</v>
      </c>
      <c r="G80" s="16">
        <v>79</v>
      </c>
      <c r="H80" s="16">
        <v>64</v>
      </c>
      <c r="I80" s="16">
        <v>57</v>
      </c>
      <c r="J80" s="16">
        <v>112</v>
      </c>
      <c r="K80" s="16">
        <v>168</v>
      </c>
      <c r="L80" s="16">
        <v>135</v>
      </c>
      <c r="M80" s="16">
        <v>38</v>
      </c>
      <c r="N80" s="16">
        <v>45</v>
      </c>
      <c r="O80" s="16">
        <v>356</v>
      </c>
      <c r="P80" s="16">
        <v>301</v>
      </c>
    </row>
    <row r="81" spans="2:16" ht="15" customHeight="1" x14ac:dyDescent="0.15">
      <c r="B81" s="24"/>
      <c r="C81" s="89"/>
      <c r="D81" s="25">
        <v>100</v>
      </c>
      <c r="E81" s="26">
        <v>9.6999999999999993</v>
      </c>
      <c r="F81" s="27">
        <v>7</v>
      </c>
      <c r="G81" s="27">
        <v>7.8</v>
      </c>
      <c r="H81" s="27">
        <v>6.3</v>
      </c>
      <c r="I81" s="27">
        <v>5.7</v>
      </c>
      <c r="J81" s="27">
        <v>11.1</v>
      </c>
      <c r="K81" s="27">
        <v>16.7</v>
      </c>
      <c r="L81" s="27">
        <v>13.4</v>
      </c>
      <c r="M81" s="27">
        <v>3.8</v>
      </c>
      <c r="N81" s="27">
        <v>4.5</v>
      </c>
      <c r="O81" s="27">
        <v>35.299999999999997</v>
      </c>
      <c r="P81" s="27">
        <v>29.9</v>
      </c>
    </row>
    <row r="82" spans="2:16" ht="15" customHeight="1" x14ac:dyDescent="0.15">
      <c r="B82" s="24"/>
      <c r="C82" s="86" t="s">
        <v>92</v>
      </c>
      <c r="D82" s="14">
        <v>602</v>
      </c>
      <c r="E82" s="15">
        <v>55</v>
      </c>
      <c r="F82" s="16">
        <v>42</v>
      </c>
      <c r="G82" s="16">
        <v>35</v>
      </c>
      <c r="H82" s="16">
        <v>35</v>
      </c>
      <c r="I82" s="16">
        <v>35</v>
      </c>
      <c r="J82" s="16">
        <v>51</v>
      </c>
      <c r="K82" s="16">
        <v>99</v>
      </c>
      <c r="L82" s="16">
        <v>68</v>
      </c>
      <c r="M82" s="16">
        <v>17</v>
      </c>
      <c r="N82" s="16">
        <v>27</v>
      </c>
      <c r="O82" s="16">
        <v>189</v>
      </c>
      <c r="P82" s="16">
        <v>214</v>
      </c>
    </row>
    <row r="83" spans="2:16" ht="15" customHeight="1" x14ac:dyDescent="0.15">
      <c r="B83" s="24"/>
      <c r="C83" s="86"/>
      <c r="D83" s="34">
        <v>100</v>
      </c>
      <c r="E83" s="35">
        <v>9.1</v>
      </c>
      <c r="F83" s="36">
        <v>7</v>
      </c>
      <c r="G83" s="36">
        <v>5.8</v>
      </c>
      <c r="H83" s="36">
        <v>5.8</v>
      </c>
      <c r="I83" s="36">
        <v>5.8</v>
      </c>
      <c r="J83" s="36">
        <v>8.5</v>
      </c>
      <c r="K83" s="36">
        <v>16.399999999999999</v>
      </c>
      <c r="L83" s="36">
        <v>11.3</v>
      </c>
      <c r="M83" s="36">
        <v>2.8</v>
      </c>
      <c r="N83" s="36">
        <v>4.5</v>
      </c>
      <c r="O83" s="36">
        <v>31.4</v>
      </c>
      <c r="P83" s="36">
        <v>35.5</v>
      </c>
    </row>
    <row r="84" spans="2:16" ht="15" customHeight="1" x14ac:dyDescent="0.15">
      <c r="B84" s="20" t="s">
        <v>93</v>
      </c>
      <c r="C84" s="87" t="s">
        <v>94</v>
      </c>
      <c r="D84" s="21">
        <v>3427</v>
      </c>
      <c r="E84" s="22">
        <v>515</v>
      </c>
      <c r="F84" s="23">
        <v>377</v>
      </c>
      <c r="G84" s="23">
        <v>598</v>
      </c>
      <c r="H84" s="23">
        <v>491</v>
      </c>
      <c r="I84" s="23">
        <v>565</v>
      </c>
      <c r="J84" s="23">
        <v>663</v>
      </c>
      <c r="K84" s="23">
        <v>623</v>
      </c>
      <c r="L84" s="23">
        <v>547</v>
      </c>
      <c r="M84" s="23">
        <v>233</v>
      </c>
      <c r="N84" s="23">
        <v>82</v>
      </c>
      <c r="O84" s="23">
        <v>1068</v>
      </c>
      <c r="P84" s="23">
        <v>644</v>
      </c>
    </row>
    <row r="85" spans="2:16" ht="15" customHeight="1" x14ac:dyDescent="0.15">
      <c r="B85" s="24" t="s">
        <v>107</v>
      </c>
      <c r="C85" s="84"/>
      <c r="D85" s="25">
        <v>100</v>
      </c>
      <c r="E85" s="26">
        <v>15</v>
      </c>
      <c r="F85" s="27">
        <v>11</v>
      </c>
      <c r="G85" s="27">
        <v>17.399999999999999</v>
      </c>
      <c r="H85" s="27">
        <v>14.3</v>
      </c>
      <c r="I85" s="27">
        <v>16.5</v>
      </c>
      <c r="J85" s="27">
        <v>19.3</v>
      </c>
      <c r="K85" s="27">
        <v>18.2</v>
      </c>
      <c r="L85" s="27">
        <v>16</v>
      </c>
      <c r="M85" s="27">
        <v>6.8</v>
      </c>
      <c r="N85" s="27">
        <v>2.4</v>
      </c>
      <c r="O85" s="27">
        <v>31.2</v>
      </c>
      <c r="P85" s="27">
        <v>18.8</v>
      </c>
    </row>
    <row r="86" spans="2:16" ht="15" customHeight="1" x14ac:dyDescent="0.15">
      <c r="B86" s="24" t="s">
        <v>110</v>
      </c>
      <c r="C86" s="82" t="s">
        <v>497</v>
      </c>
      <c r="D86" s="14">
        <v>3344</v>
      </c>
      <c r="E86" s="15">
        <v>619</v>
      </c>
      <c r="F86" s="16">
        <v>415</v>
      </c>
      <c r="G86" s="16">
        <v>585</v>
      </c>
      <c r="H86" s="16">
        <v>501</v>
      </c>
      <c r="I86" s="16">
        <v>521</v>
      </c>
      <c r="J86" s="16">
        <v>680</v>
      </c>
      <c r="K86" s="16">
        <v>631</v>
      </c>
      <c r="L86" s="16">
        <v>585</v>
      </c>
      <c r="M86" s="16">
        <v>257</v>
      </c>
      <c r="N86" s="16">
        <v>71</v>
      </c>
      <c r="O86" s="16">
        <v>1080</v>
      </c>
      <c r="P86" s="16">
        <v>570</v>
      </c>
    </row>
    <row r="87" spans="2:16" ht="15" customHeight="1" x14ac:dyDescent="0.15">
      <c r="B87" s="24"/>
      <c r="C87" s="84"/>
      <c r="D87" s="25">
        <v>100</v>
      </c>
      <c r="E87" s="26">
        <v>18.5</v>
      </c>
      <c r="F87" s="27">
        <v>12.4</v>
      </c>
      <c r="G87" s="27">
        <v>17.5</v>
      </c>
      <c r="H87" s="27">
        <v>15</v>
      </c>
      <c r="I87" s="27">
        <v>15.6</v>
      </c>
      <c r="J87" s="27">
        <v>20.3</v>
      </c>
      <c r="K87" s="27">
        <v>18.899999999999999</v>
      </c>
      <c r="L87" s="27">
        <v>17.5</v>
      </c>
      <c r="M87" s="27">
        <v>7.7</v>
      </c>
      <c r="N87" s="27">
        <v>2.1</v>
      </c>
      <c r="O87" s="27">
        <v>32.299999999999997</v>
      </c>
      <c r="P87" s="27">
        <v>17</v>
      </c>
    </row>
    <row r="88" spans="2:16" ht="15" customHeight="1" x14ac:dyDescent="0.15">
      <c r="B88" s="24"/>
      <c r="C88" s="83" t="s">
        <v>106</v>
      </c>
      <c r="D88" s="29">
        <v>2063</v>
      </c>
      <c r="E88" s="30">
        <v>375</v>
      </c>
      <c r="F88" s="31">
        <v>250</v>
      </c>
      <c r="G88" s="31">
        <v>323</v>
      </c>
      <c r="H88" s="31">
        <v>281</v>
      </c>
      <c r="I88" s="31">
        <v>291</v>
      </c>
      <c r="J88" s="31">
        <v>403</v>
      </c>
      <c r="K88" s="31">
        <v>325</v>
      </c>
      <c r="L88" s="31">
        <v>405</v>
      </c>
      <c r="M88" s="31">
        <v>125</v>
      </c>
      <c r="N88" s="31">
        <v>48</v>
      </c>
      <c r="O88" s="31">
        <v>694</v>
      </c>
      <c r="P88" s="31">
        <v>320</v>
      </c>
    </row>
    <row r="89" spans="2:16" ht="15" customHeight="1" x14ac:dyDescent="0.15">
      <c r="B89" s="24"/>
      <c r="C89" s="84"/>
      <c r="D89" s="25">
        <v>100</v>
      </c>
      <c r="E89" s="26">
        <v>18.2</v>
      </c>
      <c r="F89" s="27">
        <v>12.1</v>
      </c>
      <c r="G89" s="27">
        <v>15.7</v>
      </c>
      <c r="H89" s="27">
        <v>13.6</v>
      </c>
      <c r="I89" s="27">
        <v>14.1</v>
      </c>
      <c r="J89" s="27">
        <v>19.5</v>
      </c>
      <c r="K89" s="27">
        <v>15.8</v>
      </c>
      <c r="L89" s="27">
        <v>19.600000000000001</v>
      </c>
      <c r="M89" s="27">
        <v>6.1</v>
      </c>
      <c r="N89" s="27">
        <v>2.2999999999999998</v>
      </c>
      <c r="O89" s="27">
        <v>33.6</v>
      </c>
      <c r="P89" s="27">
        <v>15.5</v>
      </c>
    </row>
    <row r="90" spans="2:16" ht="15" customHeight="1" x14ac:dyDescent="0.15">
      <c r="B90" s="24"/>
      <c r="C90" s="82" t="s">
        <v>489</v>
      </c>
      <c r="D90" s="14">
        <v>3201</v>
      </c>
      <c r="E90" s="15">
        <v>537</v>
      </c>
      <c r="F90" s="16">
        <v>392</v>
      </c>
      <c r="G90" s="16">
        <v>449</v>
      </c>
      <c r="H90" s="16">
        <v>412</v>
      </c>
      <c r="I90" s="16">
        <v>394</v>
      </c>
      <c r="J90" s="16">
        <v>562</v>
      </c>
      <c r="K90" s="16">
        <v>469</v>
      </c>
      <c r="L90" s="16">
        <v>638</v>
      </c>
      <c r="M90" s="16">
        <v>228</v>
      </c>
      <c r="N90" s="16">
        <v>111</v>
      </c>
      <c r="O90" s="16">
        <v>1114</v>
      </c>
      <c r="P90" s="16">
        <v>560</v>
      </c>
    </row>
    <row r="91" spans="2:16" ht="15" customHeight="1" x14ac:dyDescent="0.15">
      <c r="B91" s="24"/>
      <c r="C91" s="84"/>
      <c r="D91" s="25">
        <v>100</v>
      </c>
      <c r="E91" s="26">
        <v>16.8</v>
      </c>
      <c r="F91" s="27">
        <v>12.2</v>
      </c>
      <c r="G91" s="27">
        <v>14</v>
      </c>
      <c r="H91" s="27">
        <v>12.9</v>
      </c>
      <c r="I91" s="27">
        <v>12.3</v>
      </c>
      <c r="J91" s="27">
        <v>17.600000000000001</v>
      </c>
      <c r="K91" s="27">
        <v>14.7</v>
      </c>
      <c r="L91" s="27">
        <v>19.899999999999999</v>
      </c>
      <c r="M91" s="27">
        <v>7.1</v>
      </c>
      <c r="N91" s="27">
        <v>3.5</v>
      </c>
      <c r="O91" s="27">
        <v>34.799999999999997</v>
      </c>
      <c r="P91" s="27">
        <v>17.5</v>
      </c>
    </row>
    <row r="92" spans="2:16" ht="15" customHeight="1" x14ac:dyDescent="0.15">
      <c r="B92" s="24"/>
      <c r="C92" s="82" t="s">
        <v>105</v>
      </c>
      <c r="D92" s="14">
        <v>1503</v>
      </c>
      <c r="E92" s="15">
        <v>231</v>
      </c>
      <c r="F92" s="16">
        <v>172</v>
      </c>
      <c r="G92" s="16">
        <v>187</v>
      </c>
      <c r="H92" s="16">
        <v>167</v>
      </c>
      <c r="I92" s="16">
        <v>162</v>
      </c>
      <c r="J92" s="16">
        <v>217</v>
      </c>
      <c r="K92" s="16">
        <v>233</v>
      </c>
      <c r="L92" s="16">
        <v>291</v>
      </c>
      <c r="M92" s="16">
        <v>89</v>
      </c>
      <c r="N92" s="16">
        <v>58</v>
      </c>
      <c r="O92" s="16">
        <v>520</v>
      </c>
      <c r="P92" s="16">
        <v>349</v>
      </c>
    </row>
    <row r="93" spans="2:16" ht="15" customHeight="1" x14ac:dyDescent="0.15">
      <c r="B93" s="24"/>
      <c r="C93" s="84"/>
      <c r="D93" s="25">
        <v>100</v>
      </c>
      <c r="E93" s="26">
        <v>15.4</v>
      </c>
      <c r="F93" s="27">
        <v>11.4</v>
      </c>
      <c r="G93" s="27">
        <v>12.4</v>
      </c>
      <c r="H93" s="27">
        <v>11.1</v>
      </c>
      <c r="I93" s="27">
        <v>10.8</v>
      </c>
      <c r="J93" s="27">
        <v>14.4</v>
      </c>
      <c r="K93" s="27">
        <v>15.5</v>
      </c>
      <c r="L93" s="27">
        <v>19.399999999999999</v>
      </c>
      <c r="M93" s="27">
        <v>5.9</v>
      </c>
      <c r="N93" s="27">
        <v>3.9</v>
      </c>
      <c r="O93" s="27">
        <v>34.6</v>
      </c>
      <c r="P93" s="27">
        <v>23.2</v>
      </c>
    </row>
    <row r="94" spans="2:16" ht="15" customHeight="1" x14ac:dyDescent="0.15">
      <c r="B94" s="24"/>
      <c r="C94" s="82" t="s">
        <v>108</v>
      </c>
      <c r="D94" s="14">
        <v>330</v>
      </c>
      <c r="E94" s="15">
        <v>46</v>
      </c>
      <c r="F94" s="16">
        <v>25</v>
      </c>
      <c r="G94" s="16">
        <v>29</v>
      </c>
      <c r="H94" s="16">
        <v>34</v>
      </c>
      <c r="I94" s="16">
        <v>26</v>
      </c>
      <c r="J94" s="16">
        <v>48</v>
      </c>
      <c r="K94" s="16">
        <v>44</v>
      </c>
      <c r="L94" s="16">
        <v>47</v>
      </c>
      <c r="M94" s="16">
        <v>12</v>
      </c>
      <c r="N94" s="16">
        <v>11</v>
      </c>
      <c r="O94" s="16">
        <v>119</v>
      </c>
      <c r="P94" s="16">
        <v>83</v>
      </c>
    </row>
    <row r="95" spans="2:16" ht="15" customHeight="1" x14ac:dyDescent="0.15">
      <c r="B95" s="24"/>
      <c r="C95" s="82"/>
      <c r="D95" s="34">
        <v>100</v>
      </c>
      <c r="E95" s="35">
        <v>13.9</v>
      </c>
      <c r="F95" s="36">
        <v>7.6</v>
      </c>
      <c r="G95" s="36">
        <v>8.8000000000000007</v>
      </c>
      <c r="H95" s="36">
        <v>10.3</v>
      </c>
      <c r="I95" s="36">
        <v>7.9</v>
      </c>
      <c r="J95" s="36">
        <v>14.5</v>
      </c>
      <c r="K95" s="36">
        <v>13.3</v>
      </c>
      <c r="L95" s="36">
        <v>14.2</v>
      </c>
      <c r="M95" s="36">
        <v>3.6</v>
      </c>
      <c r="N95" s="36">
        <v>3.3</v>
      </c>
      <c r="O95" s="36">
        <v>36.1</v>
      </c>
      <c r="P95" s="36">
        <v>25.2</v>
      </c>
    </row>
    <row r="96" spans="2:16" ht="15" customHeight="1" x14ac:dyDescent="0.15">
      <c r="B96" s="24"/>
      <c r="C96" s="83" t="s">
        <v>490</v>
      </c>
      <c r="D96" s="29">
        <v>359</v>
      </c>
      <c r="E96" s="30">
        <v>36</v>
      </c>
      <c r="F96" s="31">
        <v>31</v>
      </c>
      <c r="G96" s="31">
        <v>29</v>
      </c>
      <c r="H96" s="31">
        <v>22</v>
      </c>
      <c r="I96" s="31">
        <v>23</v>
      </c>
      <c r="J96" s="31">
        <v>31</v>
      </c>
      <c r="K96" s="31">
        <v>42</v>
      </c>
      <c r="L96" s="31">
        <v>47</v>
      </c>
      <c r="M96" s="31">
        <v>13</v>
      </c>
      <c r="N96" s="31">
        <v>14</v>
      </c>
      <c r="O96" s="31">
        <v>118</v>
      </c>
      <c r="P96" s="31">
        <v>122</v>
      </c>
    </row>
    <row r="97" spans="2:16" ht="15" customHeight="1" x14ac:dyDescent="0.15">
      <c r="B97" s="24"/>
      <c r="C97" s="84"/>
      <c r="D97" s="25">
        <v>100</v>
      </c>
      <c r="E97" s="26">
        <v>10</v>
      </c>
      <c r="F97" s="27">
        <v>8.6</v>
      </c>
      <c r="G97" s="27">
        <v>8.1</v>
      </c>
      <c r="H97" s="27">
        <v>6.1</v>
      </c>
      <c r="I97" s="27">
        <v>6.4</v>
      </c>
      <c r="J97" s="27">
        <v>8.6</v>
      </c>
      <c r="K97" s="27">
        <v>11.7</v>
      </c>
      <c r="L97" s="27">
        <v>13.1</v>
      </c>
      <c r="M97" s="27">
        <v>3.6</v>
      </c>
      <c r="N97" s="27">
        <v>3.9</v>
      </c>
      <c r="O97" s="27">
        <v>32.9</v>
      </c>
      <c r="P97" s="27">
        <v>34</v>
      </c>
    </row>
    <row r="98" spans="2:16" ht="15" customHeight="1" x14ac:dyDescent="0.15">
      <c r="B98" s="24"/>
      <c r="C98" s="82" t="s">
        <v>474</v>
      </c>
      <c r="D98" s="14">
        <v>47</v>
      </c>
      <c r="E98" s="15">
        <v>7</v>
      </c>
      <c r="F98" s="16">
        <v>4</v>
      </c>
      <c r="G98" s="16">
        <v>7</v>
      </c>
      <c r="H98" s="16">
        <v>5</v>
      </c>
      <c r="I98" s="16">
        <v>5</v>
      </c>
      <c r="J98" s="16">
        <v>6</v>
      </c>
      <c r="K98" s="16">
        <v>4</v>
      </c>
      <c r="L98" s="16">
        <v>12</v>
      </c>
      <c r="M98" s="16">
        <v>3</v>
      </c>
      <c r="N98" s="16">
        <v>0</v>
      </c>
      <c r="O98" s="16">
        <v>13</v>
      </c>
      <c r="P98" s="16">
        <v>19</v>
      </c>
    </row>
    <row r="99" spans="2:16" ht="15" customHeight="1" x14ac:dyDescent="0.15">
      <c r="B99" s="24"/>
      <c r="C99" s="84"/>
      <c r="D99" s="25">
        <v>100</v>
      </c>
      <c r="E99" s="26">
        <v>14.9</v>
      </c>
      <c r="F99" s="27">
        <v>8.5</v>
      </c>
      <c r="G99" s="27">
        <v>14.9</v>
      </c>
      <c r="H99" s="27">
        <v>10.6</v>
      </c>
      <c r="I99" s="27">
        <v>10.6</v>
      </c>
      <c r="J99" s="27">
        <v>12.8</v>
      </c>
      <c r="K99" s="27">
        <v>8.5</v>
      </c>
      <c r="L99" s="27">
        <v>25.5</v>
      </c>
      <c r="M99" s="27">
        <v>6.4</v>
      </c>
      <c r="N99" s="27">
        <v>0</v>
      </c>
      <c r="O99" s="27">
        <v>27.7</v>
      </c>
      <c r="P99" s="27">
        <v>40.4</v>
      </c>
    </row>
    <row r="100" spans="2:16" ht="15" customHeight="1" x14ac:dyDescent="0.15">
      <c r="B100" s="24"/>
      <c r="C100" s="82" t="s">
        <v>96</v>
      </c>
      <c r="D100" s="14">
        <v>52</v>
      </c>
      <c r="E100" s="15">
        <v>11</v>
      </c>
      <c r="F100" s="16">
        <v>8</v>
      </c>
      <c r="G100" s="16">
        <v>7</v>
      </c>
      <c r="H100" s="16">
        <v>7</v>
      </c>
      <c r="I100" s="16">
        <v>8</v>
      </c>
      <c r="J100" s="16">
        <v>8</v>
      </c>
      <c r="K100" s="16">
        <v>7</v>
      </c>
      <c r="L100" s="16">
        <v>12</v>
      </c>
      <c r="M100" s="16">
        <v>2</v>
      </c>
      <c r="N100" s="16">
        <v>2</v>
      </c>
      <c r="O100" s="16">
        <v>23</v>
      </c>
      <c r="P100" s="16">
        <v>1</v>
      </c>
    </row>
    <row r="101" spans="2:16" ht="15" customHeight="1" x14ac:dyDescent="0.15">
      <c r="B101" s="28"/>
      <c r="C101" s="85"/>
      <c r="D101" s="17">
        <v>100</v>
      </c>
      <c r="E101" s="18">
        <v>21.2</v>
      </c>
      <c r="F101" s="19">
        <v>15.4</v>
      </c>
      <c r="G101" s="19">
        <v>13.5</v>
      </c>
      <c r="H101" s="19">
        <v>13.5</v>
      </c>
      <c r="I101" s="19">
        <v>15.4</v>
      </c>
      <c r="J101" s="19">
        <v>15.4</v>
      </c>
      <c r="K101" s="19">
        <v>13.5</v>
      </c>
      <c r="L101" s="19">
        <v>23.1</v>
      </c>
      <c r="M101" s="19">
        <v>3.8</v>
      </c>
      <c r="N101" s="19">
        <v>3.8</v>
      </c>
      <c r="O101" s="19">
        <v>44.2</v>
      </c>
      <c r="P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1644" priority="3150" rank="1"/>
  </conditionalFormatting>
  <conditionalFormatting sqref="E11:P11">
    <cfRule type="top10" dxfId="1643" priority="3151" rank="1"/>
  </conditionalFormatting>
  <conditionalFormatting sqref="E13:P13">
    <cfRule type="top10" dxfId="1642" priority="3152" rank="1"/>
  </conditionalFormatting>
  <conditionalFormatting sqref="E15:P15">
    <cfRule type="top10" dxfId="1641" priority="3153" rank="1"/>
  </conditionalFormatting>
  <conditionalFormatting sqref="E17:P17">
    <cfRule type="top10" dxfId="1640" priority="3154" rank="1"/>
  </conditionalFormatting>
  <conditionalFormatting sqref="E19:P19">
    <cfRule type="top10" dxfId="1639" priority="3155" rank="1"/>
  </conditionalFormatting>
  <conditionalFormatting sqref="E21:P21">
    <cfRule type="top10" dxfId="1638" priority="3156" rank="1"/>
  </conditionalFormatting>
  <conditionalFormatting sqref="E23:P23">
    <cfRule type="top10" dxfId="1637" priority="3157" rank="1"/>
  </conditionalFormatting>
  <conditionalFormatting sqref="E25:P25">
    <cfRule type="top10" dxfId="1636" priority="3158" rank="1"/>
  </conditionalFormatting>
  <conditionalFormatting sqref="E27:P27">
    <cfRule type="top10" dxfId="1635" priority="3159" rank="1"/>
  </conditionalFormatting>
  <conditionalFormatting sqref="E29:P29">
    <cfRule type="top10" dxfId="1634" priority="3160" rank="1"/>
  </conditionalFormatting>
  <conditionalFormatting sqref="E31:P31">
    <cfRule type="top10" dxfId="1633" priority="3161" rank="1"/>
  </conditionalFormatting>
  <conditionalFormatting sqref="E33:P33">
    <cfRule type="top10" dxfId="1632" priority="3162" rank="1"/>
  </conditionalFormatting>
  <conditionalFormatting sqref="E35:P35">
    <cfRule type="top10" dxfId="1631" priority="3163" rank="1"/>
  </conditionalFormatting>
  <conditionalFormatting sqref="E37:P37">
    <cfRule type="top10" dxfId="1630" priority="3164" rank="1"/>
  </conditionalFormatting>
  <conditionalFormatting sqref="E39:P39">
    <cfRule type="top10" dxfId="1629" priority="3165" rank="1"/>
  </conditionalFormatting>
  <conditionalFormatting sqref="E41:P41">
    <cfRule type="top10" dxfId="1628" priority="3166" rank="1"/>
  </conditionalFormatting>
  <conditionalFormatting sqref="E43:P43">
    <cfRule type="top10" dxfId="1627" priority="3167" rank="1"/>
  </conditionalFormatting>
  <conditionalFormatting sqref="E45:P45">
    <cfRule type="top10" dxfId="1626" priority="3168" rank="1"/>
  </conditionalFormatting>
  <conditionalFormatting sqref="E47:P47">
    <cfRule type="top10" dxfId="1625" priority="3169" rank="1"/>
  </conditionalFormatting>
  <conditionalFormatting sqref="E49:P49">
    <cfRule type="top10" dxfId="1624" priority="3170" rank="1"/>
  </conditionalFormatting>
  <conditionalFormatting sqref="E51:P51">
    <cfRule type="top10" dxfId="1623" priority="3171" rank="1"/>
  </conditionalFormatting>
  <conditionalFormatting sqref="E53:P53">
    <cfRule type="top10" dxfId="1622" priority="3172" rank="1"/>
  </conditionalFormatting>
  <conditionalFormatting sqref="E55:P55">
    <cfRule type="top10" dxfId="1621" priority="3173" rank="1"/>
  </conditionalFormatting>
  <conditionalFormatting sqref="E57:P57">
    <cfRule type="top10" dxfId="1620" priority="3174" rank="1"/>
  </conditionalFormatting>
  <conditionalFormatting sqref="E59:P59">
    <cfRule type="top10" dxfId="1619" priority="3175" rank="1"/>
  </conditionalFormatting>
  <conditionalFormatting sqref="E61:P61">
    <cfRule type="top10" dxfId="1618" priority="3176" rank="1"/>
  </conditionalFormatting>
  <conditionalFormatting sqref="E63:P63">
    <cfRule type="top10" dxfId="1617" priority="3177" rank="1"/>
  </conditionalFormatting>
  <conditionalFormatting sqref="E65:P65">
    <cfRule type="top10" dxfId="1616" priority="3178" rank="1"/>
  </conditionalFormatting>
  <conditionalFormatting sqref="E67:P67">
    <cfRule type="top10" dxfId="1615" priority="3179" rank="1"/>
  </conditionalFormatting>
  <conditionalFormatting sqref="E69:P69">
    <cfRule type="top10" dxfId="1614" priority="3180" rank="1"/>
  </conditionalFormatting>
  <conditionalFormatting sqref="E71:P71">
    <cfRule type="top10" dxfId="1613" priority="3181" rank="1"/>
  </conditionalFormatting>
  <conditionalFormatting sqref="E73:P73">
    <cfRule type="top10" dxfId="1612" priority="3182" rank="1"/>
  </conditionalFormatting>
  <conditionalFormatting sqref="E75:P75">
    <cfRule type="top10" dxfId="1611" priority="3183" rank="1"/>
  </conditionalFormatting>
  <conditionalFormatting sqref="E77:P77">
    <cfRule type="top10" dxfId="1610" priority="3184" rank="1"/>
  </conditionalFormatting>
  <conditionalFormatting sqref="E79:P79">
    <cfRule type="top10" dxfId="1609" priority="3185" rank="1"/>
  </conditionalFormatting>
  <conditionalFormatting sqref="E81:P81">
    <cfRule type="top10" dxfId="1608" priority="3186" rank="1"/>
  </conditionalFormatting>
  <conditionalFormatting sqref="E83:P83">
    <cfRule type="top10" dxfId="1607" priority="3187" rank="1"/>
  </conditionalFormatting>
  <conditionalFormatting sqref="E85:P85">
    <cfRule type="top10" dxfId="1606" priority="3188" rank="1"/>
  </conditionalFormatting>
  <conditionalFormatting sqref="E87:P87">
    <cfRule type="top10" dxfId="1605" priority="3189" rank="1"/>
  </conditionalFormatting>
  <conditionalFormatting sqref="E89:P89">
    <cfRule type="top10" dxfId="1604" priority="3190" rank="1"/>
  </conditionalFormatting>
  <conditionalFormatting sqref="E91:P91">
    <cfRule type="top10" dxfId="1603" priority="3191" rank="1"/>
  </conditionalFormatting>
  <conditionalFormatting sqref="E93:P93">
    <cfRule type="top10" dxfId="1602" priority="3192" rank="1"/>
  </conditionalFormatting>
  <conditionalFormatting sqref="E95:P95">
    <cfRule type="top10" dxfId="1601" priority="3193" rank="1"/>
  </conditionalFormatting>
  <conditionalFormatting sqref="E97:P97">
    <cfRule type="top10" dxfId="1600" priority="3194" rank="1"/>
  </conditionalFormatting>
  <conditionalFormatting sqref="E99:P99">
    <cfRule type="top10" dxfId="1599" priority="3195" rank="1"/>
  </conditionalFormatting>
  <conditionalFormatting sqref="E101:P101">
    <cfRule type="top10" dxfId="1598" priority="319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84" width="8.625" style="1" customWidth="1"/>
    <col min="8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893</v>
      </c>
    </row>
    <row r="4" spans="2:24" x14ac:dyDescent="0.15">
      <c r="B4" s="1" t="s">
        <v>844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  <c r="R5" s="37"/>
      <c r="S5" s="37"/>
      <c r="T5" s="37"/>
      <c r="U5" s="37"/>
      <c r="V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41</v>
      </c>
      <c r="F7" s="69" t="s">
        <v>273</v>
      </c>
      <c r="G7" s="69" t="s">
        <v>274</v>
      </c>
      <c r="H7" s="68" t="s">
        <v>275</v>
      </c>
      <c r="I7" s="69" t="s">
        <v>276</v>
      </c>
      <c r="J7" s="69" t="s">
        <v>701</v>
      </c>
      <c r="K7" s="69" t="s">
        <v>277</v>
      </c>
      <c r="L7" s="69" t="s">
        <v>278</v>
      </c>
      <c r="M7" s="69" t="s">
        <v>279</v>
      </c>
      <c r="N7" s="69" t="s">
        <v>280</v>
      </c>
      <c r="O7" s="69" t="s">
        <v>281</v>
      </c>
      <c r="P7" s="69" t="s">
        <v>282</v>
      </c>
      <c r="Q7" s="69" t="s">
        <v>283</v>
      </c>
      <c r="R7" s="69" t="s">
        <v>4</v>
      </c>
      <c r="S7" s="69" t="s">
        <v>284</v>
      </c>
      <c r="T7" s="69" t="s">
        <v>285</v>
      </c>
      <c r="U7" s="69" t="s">
        <v>115</v>
      </c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2601</v>
      </c>
      <c r="F8" s="16">
        <v>2798</v>
      </c>
      <c r="G8" s="16">
        <v>600</v>
      </c>
      <c r="H8" s="16">
        <v>1240</v>
      </c>
      <c r="I8" s="16">
        <v>399</v>
      </c>
      <c r="J8" s="16">
        <v>3438</v>
      </c>
      <c r="K8" s="16">
        <v>461</v>
      </c>
      <c r="L8" s="16">
        <v>2022</v>
      </c>
      <c r="M8" s="16">
        <v>3993</v>
      </c>
      <c r="N8" s="16">
        <v>562</v>
      </c>
      <c r="O8" s="16">
        <v>225</v>
      </c>
      <c r="P8" s="16">
        <v>2023</v>
      </c>
      <c r="Q8" s="16">
        <v>3447</v>
      </c>
      <c r="R8" s="16">
        <v>1710</v>
      </c>
      <c r="S8" s="16">
        <v>684</v>
      </c>
      <c r="T8" s="16">
        <v>389</v>
      </c>
      <c r="U8" s="16">
        <v>1732</v>
      </c>
    </row>
    <row r="9" spans="2:24" ht="15" customHeight="1" x14ac:dyDescent="0.15">
      <c r="B9" s="93"/>
      <c r="C9" s="91"/>
      <c r="D9" s="17">
        <v>100</v>
      </c>
      <c r="E9" s="18">
        <v>16.3</v>
      </c>
      <c r="F9" s="19">
        <v>17.600000000000001</v>
      </c>
      <c r="G9" s="19">
        <v>3.8</v>
      </c>
      <c r="H9" s="19">
        <v>7.8</v>
      </c>
      <c r="I9" s="19">
        <v>2.5</v>
      </c>
      <c r="J9" s="19">
        <v>21.6</v>
      </c>
      <c r="K9" s="19">
        <v>2.9</v>
      </c>
      <c r="L9" s="19">
        <v>12.7</v>
      </c>
      <c r="M9" s="19">
        <v>25.1</v>
      </c>
      <c r="N9" s="19">
        <v>3.5</v>
      </c>
      <c r="O9" s="19">
        <v>1.4</v>
      </c>
      <c r="P9" s="19">
        <v>12.7</v>
      </c>
      <c r="Q9" s="19">
        <v>21.6</v>
      </c>
      <c r="R9" s="19">
        <v>10.7</v>
      </c>
      <c r="S9" s="19">
        <v>4.3</v>
      </c>
      <c r="T9" s="19">
        <v>2.4</v>
      </c>
      <c r="U9" s="19">
        <v>10.9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1248</v>
      </c>
      <c r="F10" s="23">
        <v>879</v>
      </c>
      <c r="G10" s="23">
        <v>304</v>
      </c>
      <c r="H10" s="23">
        <v>544</v>
      </c>
      <c r="I10" s="23">
        <v>179</v>
      </c>
      <c r="J10" s="23">
        <v>537</v>
      </c>
      <c r="K10" s="23">
        <v>66</v>
      </c>
      <c r="L10" s="23">
        <v>343</v>
      </c>
      <c r="M10" s="23">
        <v>1118</v>
      </c>
      <c r="N10" s="23">
        <v>215</v>
      </c>
      <c r="O10" s="23">
        <v>97</v>
      </c>
      <c r="P10" s="23">
        <v>799</v>
      </c>
      <c r="Q10" s="23">
        <v>979</v>
      </c>
      <c r="R10" s="23">
        <v>531</v>
      </c>
      <c r="S10" s="23">
        <v>165</v>
      </c>
      <c r="T10" s="23">
        <v>126</v>
      </c>
      <c r="U10" s="23">
        <v>561</v>
      </c>
    </row>
    <row r="11" spans="2:24" ht="15" customHeight="1" x14ac:dyDescent="0.15">
      <c r="B11" s="24"/>
      <c r="C11" s="89"/>
      <c r="D11" s="25">
        <v>100</v>
      </c>
      <c r="E11" s="26">
        <v>25.2</v>
      </c>
      <c r="F11" s="27">
        <v>17.8</v>
      </c>
      <c r="G11" s="27">
        <v>6.1</v>
      </c>
      <c r="H11" s="27">
        <v>11</v>
      </c>
      <c r="I11" s="27">
        <v>3.6</v>
      </c>
      <c r="J11" s="27">
        <v>10.9</v>
      </c>
      <c r="K11" s="27">
        <v>1.3</v>
      </c>
      <c r="L11" s="27">
        <v>6.9</v>
      </c>
      <c r="M11" s="27">
        <v>22.6</v>
      </c>
      <c r="N11" s="27">
        <v>4.3</v>
      </c>
      <c r="O11" s="27">
        <v>2</v>
      </c>
      <c r="P11" s="27">
        <v>16.2</v>
      </c>
      <c r="Q11" s="27">
        <v>19.8</v>
      </c>
      <c r="R11" s="27">
        <v>10.7</v>
      </c>
      <c r="S11" s="27">
        <v>3.3</v>
      </c>
      <c r="T11" s="27">
        <v>2.5</v>
      </c>
      <c r="U11" s="27">
        <v>11.3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1332</v>
      </c>
      <c r="F12" s="16">
        <v>1897</v>
      </c>
      <c r="G12" s="16">
        <v>290</v>
      </c>
      <c r="H12" s="16">
        <v>685</v>
      </c>
      <c r="I12" s="16">
        <v>214</v>
      </c>
      <c r="J12" s="16">
        <v>2872</v>
      </c>
      <c r="K12" s="16">
        <v>392</v>
      </c>
      <c r="L12" s="16">
        <v>1660</v>
      </c>
      <c r="M12" s="16">
        <v>2845</v>
      </c>
      <c r="N12" s="16">
        <v>345</v>
      </c>
      <c r="O12" s="16">
        <v>125</v>
      </c>
      <c r="P12" s="16">
        <v>1205</v>
      </c>
      <c r="Q12" s="16">
        <v>2442</v>
      </c>
      <c r="R12" s="16">
        <v>1168</v>
      </c>
      <c r="S12" s="16">
        <v>514</v>
      </c>
      <c r="T12" s="16">
        <v>260</v>
      </c>
      <c r="U12" s="16">
        <v>1146</v>
      </c>
    </row>
    <row r="13" spans="2:24" ht="15" customHeight="1" x14ac:dyDescent="0.15">
      <c r="B13" s="28"/>
      <c r="C13" s="91"/>
      <c r="D13" s="17">
        <v>100</v>
      </c>
      <c r="E13" s="18">
        <v>12.3</v>
      </c>
      <c r="F13" s="19">
        <v>17.5</v>
      </c>
      <c r="G13" s="19">
        <v>2.7</v>
      </c>
      <c r="H13" s="19">
        <v>6.3</v>
      </c>
      <c r="I13" s="19">
        <v>2</v>
      </c>
      <c r="J13" s="19">
        <v>26.5</v>
      </c>
      <c r="K13" s="19">
        <v>3.6</v>
      </c>
      <c r="L13" s="19">
        <v>15.3</v>
      </c>
      <c r="M13" s="19">
        <v>26.2</v>
      </c>
      <c r="N13" s="19">
        <v>3.2</v>
      </c>
      <c r="O13" s="19">
        <v>1.2</v>
      </c>
      <c r="P13" s="19">
        <v>11.1</v>
      </c>
      <c r="Q13" s="19">
        <v>22.5</v>
      </c>
      <c r="R13" s="19">
        <v>10.8</v>
      </c>
      <c r="S13" s="19">
        <v>4.7</v>
      </c>
      <c r="T13" s="19">
        <v>2.4</v>
      </c>
      <c r="U13" s="19">
        <v>10.6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160</v>
      </c>
      <c r="F14" s="23">
        <v>27</v>
      </c>
      <c r="G14" s="23">
        <v>14</v>
      </c>
      <c r="H14" s="23">
        <v>16</v>
      </c>
      <c r="I14" s="23">
        <v>25</v>
      </c>
      <c r="J14" s="23">
        <v>25</v>
      </c>
      <c r="K14" s="23">
        <v>12</v>
      </c>
      <c r="L14" s="23">
        <v>20</v>
      </c>
      <c r="M14" s="23">
        <v>29</v>
      </c>
      <c r="N14" s="23">
        <v>16</v>
      </c>
      <c r="O14" s="23">
        <v>28</v>
      </c>
      <c r="P14" s="23">
        <v>69</v>
      </c>
      <c r="Q14" s="23">
        <v>50</v>
      </c>
      <c r="R14" s="23">
        <v>42</v>
      </c>
      <c r="S14" s="23">
        <v>10</v>
      </c>
      <c r="T14" s="23">
        <v>6</v>
      </c>
      <c r="U14" s="23">
        <v>38</v>
      </c>
    </row>
    <row r="15" spans="2:24" ht="15" customHeight="1" x14ac:dyDescent="0.15">
      <c r="B15" s="24"/>
      <c r="C15" s="84"/>
      <c r="D15" s="25">
        <v>100</v>
      </c>
      <c r="E15" s="26">
        <v>45.3</v>
      </c>
      <c r="F15" s="27">
        <v>7.6</v>
      </c>
      <c r="G15" s="27">
        <v>4</v>
      </c>
      <c r="H15" s="27">
        <v>4.5</v>
      </c>
      <c r="I15" s="27">
        <v>7.1</v>
      </c>
      <c r="J15" s="27">
        <v>7.1</v>
      </c>
      <c r="K15" s="27">
        <v>3.4</v>
      </c>
      <c r="L15" s="27">
        <v>5.7</v>
      </c>
      <c r="M15" s="27">
        <v>8.1999999999999993</v>
      </c>
      <c r="N15" s="27">
        <v>4.5</v>
      </c>
      <c r="O15" s="27">
        <v>7.9</v>
      </c>
      <c r="P15" s="27">
        <v>19.5</v>
      </c>
      <c r="Q15" s="27">
        <v>14.2</v>
      </c>
      <c r="R15" s="27">
        <v>11.9</v>
      </c>
      <c r="S15" s="27">
        <v>2.8</v>
      </c>
      <c r="T15" s="27">
        <v>1.7</v>
      </c>
      <c r="U15" s="27">
        <v>10.8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222</v>
      </c>
      <c r="F16" s="31">
        <v>55</v>
      </c>
      <c r="G16" s="31">
        <v>35</v>
      </c>
      <c r="H16" s="31">
        <v>39</v>
      </c>
      <c r="I16" s="31">
        <v>39</v>
      </c>
      <c r="J16" s="31">
        <v>59</v>
      </c>
      <c r="K16" s="31">
        <v>26</v>
      </c>
      <c r="L16" s="31">
        <v>31</v>
      </c>
      <c r="M16" s="31">
        <v>59</v>
      </c>
      <c r="N16" s="31">
        <v>44</v>
      </c>
      <c r="O16" s="31">
        <v>32</v>
      </c>
      <c r="P16" s="31">
        <v>129</v>
      </c>
      <c r="Q16" s="31">
        <v>91</v>
      </c>
      <c r="R16" s="31">
        <v>74</v>
      </c>
      <c r="S16" s="31">
        <v>15</v>
      </c>
      <c r="T16" s="31">
        <v>11</v>
      </c>
      <c r="U16" s="31">
        <v>62</v>
      </c>
    </row>
    <row r="17" spans="2:21" ht="15" customHeight="1" x14ac:dyDescent="0.15">
      <c r="B17" s="24"/>
      <c r="C17" s="84"/>
      <c r="D17" s="25">
        <v>100</v>
      </c>
      <c r="E17" s="26">
        <v>35.799999999999997</v>
      </c>
      <c r="F17" s="27">
        <v>8.9</v>
      </c>
      <c r="G17" s="27">
        <v>5.6</v>
      </c>
      <c r="H17" s="27">
        <v>6.3</v>
      </c>
      <c r="I17" s="27">
        <v>6.3</v>
      </c>
      <c r="J17" s="27">
        <v>9.5</v>
      </c>
      <c r="K17" s="27">
        <v>4.2</v>
      </c>
      <c r="L17" s="27">
        <v>5</v>
      </c>
      <c r="M17" s="27">
        <v>9.5</v>
      </c>
      <c r="N17" s="27">
        <v>7.1</v>
      </c>
      <c r="O17" s="27">
        <v>5.2</v>
      </c>
      <c r="P17" s="27">
        <v>20.8</v>
      </c>
      <c r="Q17" s="27">
        <v>14.7</v>
      </c>
      <c r="R17" s="27">
        <v>11.9</v>
      </c>
      <c r="S17" s="27">
        <v>2.4</v>
      </c>
      <c r="T17" s="27">
        <v>1.8</v>
      </c>
      <c r="U17" s="27">
        <v>10</v>
      </c>
    </row>
    <row r="18" spans="2:21" ht="15" customHeight="1" x14ac:dyDescent="0.15">
      <c r="B18" s="24"/>
      <c r="C18" s="82" t="s">
        <v>411</v>
      </c>
      <c r="D18" s="14">
        <v>922</v>
      </c>
      <c r="E18" s="15">
        <v>285</v>
      </c>
      <c r="F18" s="16">
        <v>99</v>
      </c>
      <c r="G18" s="16">
        <v>47</v>
      </c>
      <c r="H18" s="16">
        <v>59</v>
      </c>
      <c r="I18" s="16">
        <v>38</v>
      </c>
      <c r="J18" s="16">
        <v>129</v>
      </c>
      <c r="K18" s="16">
        <v>38</v>
      </c>
      <c r="L18" s="16">
        <v>64</v>
      </c>
      <c r="M18" s="16">
        <v>109</v>
      </c>
      <c r="N18" s="16">
        <v>78</v>
      </c>
      <c r="O18" s="16">
        <v>27</v>
      </c>
      <c r="P18" s="16">
        <v>165</v>
      </c>
      <c r="Q18" s="16">
        <v>136</v>
      </c>
      <c r="R18" s="16">
        <v>123</v>
      </c>
      <c r="S18" s="16">
        <v>23</v>
      </c>
      <c r="T18" s="16">
        <v>20</v>
      </c>
      <c r="U18" s="16">
        <v>104</v>
      </c>
    </row>
    <row r="19" spans="2:21" ht="15" customHeight="1" x14ac:dyDescent="0.15">
      <c r="B19" s="24"/>
      <c r="C19" s="84"/>
      <c r="D19" s="25">
        <v>100</v>
      </c>
      <c r="E19" s="26">
        <v>30.9</v>
      </c>
      <c r="F19" s="27">
        <v>10.7</v>
      </c>
      <c r="G19" s="27">
        <v>5.0999999999999996</v>
      </c>
      <c r="H19" s="27">
        <v>6.4</v>
      </c>
      <c r="I19" s="27">
        <v>4.0999999999999996</v>
      </c>
      <c r="J19" s="27">
        <v>14</v>
      </c>
      <c r="K19" s="27">
        <v>4.0999999999999996</v>
      </c>
      <c r="L19" s="27">
        <v>6.9</v>
      </c>
      <c r="M19" s="27">
        <v>11.8</v>
      </c>
      <c r="N19" s="27">
        <v>8.5</v>
      </c>
      <c r="O19" s="27">
        <v>2.9</v>
      </c>
      <c r="P19" s="27">
        <v>17.899999999999999</v>
      </c>
      <c r="Q19" s="27">
        <v>14.8</v>
      </c>
      <c r="R19" s="27">
        <v>13.3</v>
      </c>
      <c r="S19" s="27">
        <v>2.5</v>
      </c>
      <c r="T19" s="27">
        <v>2.2000000000000002</v>
      </c>
      <c r="U19" s="27">
        <v>11.3</v>
      </c>
    </row>
    <row r="20" spans="2:21" ht="15" customHeight="1" x14ac:dyDescent="0.15">
      <c r="B20" s="24"/>
      <c r="C20" s="82" t="s">
        <v>412</v>
      </c>
      <c r="D20" s="14">
        <v>1616</v>
      </c>
      <c r="E20" s="15">
        <v>352</v>
      </c>
      <c r="F20" s="16">
        <v>226</v>
      </c>
      <c r="G20" s="16">
        <v>84</v>
      </c>
      <c r="H20" s="16">
        <v>125</v>
      </c>
      <c r="I20" s="16">
        <v>42</v>
      </c>
      <c r="J20" s="16">
        <v>299</v>
      </c>
      <c r="K20" s="16">
        <v>72</v>
      </c>
      <c r="L20" s="16">
        <v>159</v>
      </c>
      <c r="M20" s="16">
        <v>341</v>
      </c>
      <c r="N20" s="16">
        <v>109</v>
      </c>
      <c r="O20" s="16">
        <v>38</v>
      </c>
      <c r="P20" s="16">
        <v>270</v>
      </c>
      <c r="Q20" s="16">
        <v>262</v>
      </c>
      <c r="R20" s="16">
        <v>163</v>
      </c>
      <c r="S20" s="16">
        <v>49</v>
      </c>
      <c r="T20" s="16">
        <v>26</v>
      </c>
      <c r="U20" s="16">
        <v>199</v>
      </c>
    </row>
    <row r="21" spans="2:21" ht="15" customHeight="1" x14ac:dyDescent="0.15">
      <c r="B21" s="24"/>
      <c r="C21" s="84"/>
      <c r="D21" s="25">
        <v>100</v>
      </c>
      <c r="E21" s="26">
        <v>21.8</v>
      </c>
      <c r="F21" s="27">
        <v>14</v>
      </c>
      <c r="G21" s="27">
        <v>5.2</v>
      </c>
      <c r="H21" s="27">
        <v>7.7</v>
      </c>
      <c r="I21" s="27">
        <v>2.6</v>
      </c>
      <c r="J21" s="27">
        <v>18.5</v>
      </c>
      <c r="K21" s="27">
        <v>4.5</v>
      </c>
      <c r="L21" s="27">
        <v>9.8000000000000007</v>
      </c>
      <c r="M21" s="27">
        <v>21.1</v>
      </c>
      <c r="N21" s="27">
        <v>6.7</v>
      </c>
      <c r="O21" s="27">
        <v>2.4</v>
      </c>
      <c r="P21" s="27">
        <v>16.7</v>
      </c>
      <c r="Q21" s="27">
        <v>16.2</v>
      </c>
      <c r="R21" s="27">
        <v>10.1</v>
      </c>
      <c r="S21" s="27">
        <v>3</v>
      </c>
      <c r="T21" s="27">
        <v>1.6</v>
      </c>
      <c r="U21" s="27">
        <v>12.3</v>
      </c>
    </row>
    <row r="22" spans="2:21" ht="15" customHeight="1" x14ac:dyDescent="0.15">
      <c r="B22" s="24"/>
      <c r="C22" s="82" t="s">
        <v>413</v>
      </c>
      <c r="D22" s="14">
        <v>3140</v>
      </c>
      <c r="E22" s="15">
        <v>550</v>
      </c>
      <c r="F22" s="16">
        <v>501</v>
      </c>
      <c r="G22" s="16">
        <v>122</v>
      </c>
      <c r="H22" s="16">
        <v>246</v>
      </c>
      <c r="I22" s="16">
        <v>71</v>
      </c>
      <c r="J22" s="16">
        <v>708</v>
      </c>
      <c r="K22" s="16">
        <v>104</v>
      </c>
      <c r="L22" s="16">
        <v>377</v>
      </c>
      <c r="M22" s="16">
        <v>735</v>
      </c>
      <c r="N22" s="16">
        <v>147</v>
      </c>
      <c r="O22" s="16">
        <v>47</v>
      </c>
      <c r="P22" s="16">
        <v>460</v>
      </c>
      <c r="Q22" s="16">
        <v>647</v>
      </c>
      <c r="R22" s="16">
        <v>341</v>
      </c>
      <c r="S22" s="16">
        <v>110</v>
      </c>
      <c r="T22" s="16">
        <v>83</v>
      </c>
      <c r="U22" s="16">
        <v>347</v>
      </c>
    </row>
    <row r="23" spans="2:21" ht="15" customHeight="1" x14ac:dyDescent="0.15">
      <c r="B23" s="24"/>
      <c r="C23" s="84"/>
      <c r="D23" s="25">
        <v>100</v>
      </c>
      <c r="E23" s="26">
        <v>17.5</v>
      </c>
      <c r="F23" s="27">
        <v>16</v>
      </c>
      <c r="G23" s="27">
        <v>3.9</v>
      </c>
      <c r="H23" s="27">
        <v>7.8</v>
      </c>
      <c r="I23" s="27">
        <v>2.2999999999999998</v>
      </c>
      <c r="J23" s="27">
        <v>22.5</v>
      </c>
      <c r="K23" s="27">
        <v>3.3</v>
      </c>
      <c r="L23" s="27">
        <v>12</v>
      </c>
      <c r="M23" s="27">
        <v>23.4</v>
      </c>
      <c r="N23" s="27">
        <v>4.7</v>
      </c>
      <c r="O23" s="27">
        <v>1.5</v>
      </c>
      <c r="P23" s="27">
        <v>14.6</v>
      </c>
      <c r="Q23" s="27">
        <v>20.6</v>
      </c>
      <c r="R23" s="27">
        <v>10.9</v>
      </c>
      <c r="S23" s="27">
        <v>3.5</v>
      </c>
      <c r="T23" s="27">
        <v>2.6</v>
      </c>
      <c r="U23" s="27">
        <v>11.1</v>
      </c>
    </row>
    <row r="24" spans="2:21" ht="15" customHeight="1" x14ac:dyDescent="0.15">
      <c r="B24" s="24"/>
      <c r="C24" s="82" t="s">
        <v>414</v>
      </c>
      <c r="D24" s="14">
        <v>4506</v>
      </c>
      <c r="E24" s="15">
        <v>561</v>
      </c>
      <c r="F24" s="16">
        <v>863</v>
      </c>
      <c r="G24" s="16">
        <v>169</v>
      </c>
      <c r="H24" s="16">
        <v>353</v>
      </c>
      <c r="I24" s="16">
        <v>92</v>
      </c>
      <c r="J24" s="16">
        <v>1096</v>
      </c>
      <c r="K24" s="16">
        <v>114</v>
      </c>
      <c r="L24" s="16">
        <v>691</v>
      </c>
      <c r="M24" s="16">
        <v>1314</v>
      </c>
      <c r="N24" s="16">
        <v>107</v>
      </c>
      <c r="O24" s="16">
        <v>31</v>
      </c>
      <c r="P24" s="16">
        <v>517</v>
      </c>
      <c r="Q24" s="16">
        <v>1030</v>
      </c>
      <c r="R24" s="16">
        <v>465</v>
      </c>
      <c r="S24" s="16">
        <v>191</v>
      </c>
      <c r="T24" s="16">
        <v>102</v>
      </c>
      <c r="U24" s="16">
        <v>454</v>
      </c>
    </row>
    <row r="25" spans="2:21" ht="15" customHeight="1" x14ac:dyDescent="0.15">
      <c r="B25" s="24"/>
      <c r="C25" s="84"/>
      <c r="D25" s="25">
        <v>100</v>
      </c>
      <c r="E25" s="26">
        <v>12.5</v>
      </c>
      <c r="F25" s="27">
        <v>19.2</v>
      </c>
      <c r="G25" s="27">
        <v>3.8</v>
      </c>
      <c r="H25" s="27">
        <v>7.8</v>
      </c>
      <c r="I25" s="27">
        <v>2</v>
      </c>
      <c r="J25" s="27">
        <v>24.3</v>
      </c>
      <c r="K25" s="27">
        <v>2.5</v>
      </c>
      <c r="L25" s="27">
        <v>15.3</v>
      </c>
      <c r="M25" s="27">
        <v>29.2</v>
      </c>
      <c r="N25" s="27">
        <v>2.4</v>
      </c>
      <c r="O25" s="27">
        <v>0.7</v>
      </c>
      <c r="P25" s="27">
        <v>11.5</v>
      </c>
      <c r="Q25" s="27">
        <v>22.9</v>
      </c>
      <c r="R25" s="27">
        <v>10.3</v>
      </c>
      <c r="S25" s="27">
        <v>4.2</v>
      </c>
      <c r="T25" s="27">
        <v>2.2999999999999998</v>
      </c>
      <c r="U25" s="27">
        <v>10.1</v>
      </c>
    </row>
    <row r="26" spans="2:21" ht="15" customHeight="1" x14ac:dyDescent="0.15">
      <c r="B26" s="24"/>
      <c r="C26" s="82" t="s">
        <v>415</v>
      </c>
      <c r="D26" s="14">
        <v>4438</v>
      </c>
      <c r="E26" s="15">
        <v>414</v>
      </c>
      <c r="F26" s="16">
        <v>970</v>
      </c>
      <c r="G26" s="16">
        <v>115</v>
      </c>
      <c r="H26" s="16">
        <v>382</v>
      </c>
      <c r="I26" s="16">
        <v>82</v>
      </c>
      <c r="J26" s="16">
        <v>1046</v>
      </c>
      <c r="K26" s="16">
        <v>85</v>
      </c>
      <c r="L26" s="16">
        <v>645</v>
      </c>
      <c r="M26" s="16">
        <v>1331</v>
      </c>
      <c r="N26" s="16">
        <v>49</v>
      </c>
      <c r="O26" s="16">
        <v>19</v>
      </c>
      <c r="P26" s="16">
        <v>376</v>
      </c>
      <c r="Q26" s="16">
        <v>1157</v>
      </c>
      <c r="R26" s="16">
        <v>478</v>
      </c>
      <c r="S26" s="16">
        <v>272</v>
      </c>
      <c r="T26" s="16">
        <v>133</v>
      </c>
      <c r="U26" s="16">
        <v>482</v>
      </c>
    </row>
    <row r="27" spans="2:21" ht="15" customHeight="1" x14ac:dyDescent="0.15">
      <c r="B27" s="28"/>
      <c r="C27" s="85"/>
      <c r="D27" s="17">
        <v>100</v>
      </c>
      <c r="E27" s="18">
        <v>9.3000000000000007</v>
      </c>
      <c r="F27" s="19">
        <v>21.9</v>
      </c>
      <c r="G27" s="19">
        <v>2.6</v>
      </c>
      <c r="H27" s="19">
        <v>8.6</v>
      </c>
      <c r="I27" s="19">
        <v>1.8</v>
      </c>
      <c r="J27" s="19">
        <v>23.6</v>
      </c>
      <c r="K27" s="19">
        <v>1.9</v>
      </c>
      <c r="L27" s="19">
        <v>14.5</v>
      </c>
      <c r="M27" s="19">
        <v>30</v>
      </c>
      <c r="N27" s="19">
        <v>1.1000000000000001</v>
      </c>
      <c r="O27" s="19">
        <v>0.4</v>
      </c>
      <c r="P27" s="19">
        <v>8.5</v>
      </c>
      <c r="Q27" s="19">
        <v>26.1</v>
      </c>
      <c r="R27" s="19">
        <v>10.8</v>
      </c>
      <c r="S27" s="19">
        <v>6.1</v>
      </c>
      <c r="T27" s="19">
        <v>3</v>
      </c>
      <c r="U27" s="19">
        <v>10.9</v>
      </c>
    </row>
    <row r="28" spans="2:21" ht="15" customHeight="1" x14ac:dyDescent="0.15">
      <c r="B28" s="20" t="s">
        <v>61</v>
      </c>
      <c r="C28" s="82" t="s">
        <v>62</v>
      </c>
      <c r="D28" s="14">
        <v>5666</v>
      </c>
      <c r="E28" s="15">
        <v>631</v>
      </c>
      <c r="F28" s="16">
        <v>1079</v>
      </c>
      <c r="G28" s="16">
        <v>176</v>
      </c>
      <c r="H28" s="16">
        <v>414</v>
      </c>
      <c r="I28" s="16">
        <v>139</v>
      </c>
      <c r="J28" s="16">
        <v>1445</v>
      </c>
      <c r="K28" s="16">
        <v>163</v>
      </c>
      <c r="L28" s="16">
        <v>893</v>
      </c>
      <c r="M28" s="16">
        <v>1191</v>
      </c>
      <c r="N28" s="16">
        <v>116</v>
      </c>
      <c r="O28" s="16">
        <v>49</v>
      </c>
      <c r="P28" s="16">
        <v>638</v>
      </c>
      <c r="Q28" s="16">
        <v>1327</v>
      </c>
      <c r="R28" s="16">
        <v>649</v>
      </c>
      <c r="S28" s="16">
        <v>287</v>
      </c>
      <c r="T28" s="16">
        <v>131</v>
      </c>
      <c r="U28" s="16">
        <v>588</v>
      </c>
    </row>
    <row r="29" spans="2:21" ht="15" customHeight="1" x14ac:dyDescent="0.15">
      <c r="B29" s="24"/>
      <c r="C29" s="84"/>
      <c r="D29" s="25">
        <v>100</v>
      </c>
      <c r="E29" s="26">
        <v>11.1</v>
      </c>
      <c r="F29" s="27">
        <v>19</v>
      </c>
      <c r="G29" s="27">
        <v>3.1</v>
      </c>
      <c r="H29" s="27">
        <v>7.3</v>
      </c>
      <c r="I29" s="27">
        <v>2.5</v>
      </c>
      <c r="J29" s="27">
        <v>25.5</v>
      </c>
      <c r="K29" s="27">
        <v>2.9</v>
      </c>
      <c r="L29" s="27">
        <v>15.8</v>
      </c>
      <c r="M29" s="27">
        <v>21</v>
      </c>
      <c r="N29" s="27">
        <v>2</v>
      </c>
      <c r="O29" s="27">
        <v>0.9</v>
      </c>
      <c r="P29" s="27">
        <v>11.3</v>
      </c>
      <c r="Q29" s="27">
        <v>23.4</v>
      </c>
      <c r="R29" s="27">
        <v>11.5</v>
      </c>
      <c r="S29" s="27">
        <v>5.0999999999999996</v>
      </c>
      <c r="T29" s="27">
        <v>2.2999999999999998</v>
      </c>
      <c r="U29" s="27">
        <v>10.4</v>
      </c>
    </row>
    <row r="30" spans="2:21" ht="15" customHeight="1" x14ac:dyDescent="0.15">
      <c r="B30" s="24"/>
      <c r="C30" s="82" t="s">
        <v>63</v>
      </c>
      <c r="D30" s="14">
        <v>3924</v>
      </c>
      <c r="E30" s="15">
        <v>894</v>
      </c>
      <c r="F30" s="16">
        <v>623</v>
      </c>
      <c r="G30" s="16">
        <v>221</v>
      </c>
      <c r="H30" s="16">
        <v>327</v>
      </c>
      <c r="I30" s="16">
        <v>127</v>
      </c>
      <c r="J30" s="16">
        <v>678</v>
      </c>
      <c r="K30" s="16">
        <v>110</v>
      </c>
      <c r="L30" s="16">
        <v>384</v>
      </c>
      <c r="M30" s="16">
        <v>918</v>
      </c>
      <c r="N30" s="16">
        <v>229</v>
      </c>
      <c r="O30" s="16">
        <v>82</v>
      </c>
      <c r="P30" s="16">
        <v>606</v>
      </c>
      <c r="Q30" s="16">
        <v>791</v>
      </c>
      <c r="R30" s="16">
        <v>364</v>
      </c>
      <c r="S30" s="16">
        <v>123</v>
      </c>
      <c r="T30" s="16">
        <v>100</v>
      </c>
      <c r="U30" s="16">
        <v>379</v>
      </c>
    </row>
    <row r="31" spans="2:21" ht="15" customHeight="1" x14ac:dyDescent="0.15">
      <c r="B31" s="24"/>
      <c r="C31" s="84"/>
      <c r="D31" s="25">
        <v>100</v>
      </c>
      <c r="E31" s="26">
        <v>22.8</v>
      </c>
      <c r="F31" s="27">
        <v>15.9</v>
      </c>
      <c r="G31" s="27">
        <v>5.6</v>
      </c>
      <c r="H31" s="27">
        <v>8.3000000000000007</v>
      </c>
      <c r="I31" s="27">
        <v>3.2</v>
      </c>
      <c r="J31" s="27">
        <v>17.3</v>
      </c>
      <c r="K31" s="27">
        <v>2.8</v>
      </c>
      <c r="L31" s="27">
        <v>9.8000000000000007</v>
      </c>
      <c r="M31" s="27">
        <v>23.4</v>
      </c>
      <c r="N31" s="27">
        <v>5.8</v>
      </c>
      <c r="O31" s="27">
        <v>2.1</v>
      </c>
      <c r="P31" s="27">
        <v>15.4</v>
      </c>
      <c r="Q31" s="27">
        <v>20.2</v>
      </c>
      <c r="R31" s="27">
        <v>9.3000000000000007</v>
      </c>
      <c r="S31" s="27">
        <v>3.1</v>
      </c>
      <c r="T31" s="27">
        <v>2.5</v>
      </c>
      <c r="U31" s="27">
        <v>9.6999999999999993</v>
      </c>
    </row>
    <row r="32" spans="2:21" ht="15" customHeight="1" x14ac:dyDescent="0.15">
      <c r="B32" s="24"/>
      <c r="C32" s="83" t="s">
        <v>64</v>
      </c>
      <c r="D32" s="29">
        <v>306</v>
      </c>
      <c r="E32" s="30">
        <v>92</v>
      </c>
      <c r="F32" s="31">
        <v>29</v>
      </c>
      <c r="G32" s="31">
        <v>9</v>
      </c>
      <c r="H32" s="31">
        <v>20</v>
      </c>
      <c r="I32" s="31">
        <v>15</v>
      </c>
      <c r="J32" s="31">
        <v>33</v>
      </c>
      <c r="K32" s="31">
        <v>11</v>
      </c>
      <c r="L32" s="31">
        <v>12</v>
      </c>
      <c r="M32" s="31">
        <v>46</v>
      </c>
      <c r="N32" s="31">
        <v>13</v>
      </c>
      <c r="O32" s="31">
        <v>18</v>
      </c>
      <c r="P32" s="31">
        <v>46</v>
      </c>
      <c r="Q32" s="31">
        <v>53</v>
      </c>
      <c r="R32" s="31">
        <v>30</v>
      </c>
      <c r="S32" s="31">
        <v>9</v>
      </c>
      <c r="T32" s="31">
        <v>9</v>
      </c>
      <c r="U32" s="31">
        <v>41</v>
      </c>
    </row>
    <row r="33" spans="2:21" ht="15" customHeight="1" x14ac:dyDescent="0.15">
      <c r="B33" s="24"/>
      <c r="C33" s="84"/>
      <c r="D33" s="25">
        <v>100</v>
      </c>
      <c r="E33" s="26">
        <v>30.1</v>
      </c>
      <c r="F33" s="27">
        <v>9.5</v>
      </c>
      <c r="G33" s="27">
        <v>2.9</v>
      </c>
      <c r="H33" s="27">
        <v>6.5</v>
      </c>
      <c r="I33" s="27">
        <v>4.9000000000000004</v>
      </c>
      <c r="J33" s="27">
        <v>10.8</v>
      </c>
      <c r="K33" s="27">
        <v>3.6</v>
      </c>
      <c r="L33" s="27">
        <v>3.9</v>
      </c>
      <c r="M33" s="27">
        <v>15</v>
      </c>
      <c r="N33" s="27">
        <v>4.2</v>
      </c>
      <c r="O33" s="27">
        <v>5.9</v>
      </c>
      <c r="P33" s="27">
        <v>15</v>
      </c>
      <c r="Q33" s="27">
        <v>17.3</v>
      </c>
      <c r="R33" s="27">
        <v>9.8000000000000007</v>
      </c>
      <c r="S33" s="27">
        <v>2.9</v>
      </c>
      <c r="T33" s="27">
        <v>2.9</v>
      </c>
      <c r="U33" s="27">
        <v>13.4</v>
      </c>
    </row>
    <row r="34" spans="2:21" ht="15" customHeight="1" x14ac:dyDescent="0.15">
      <c r="B34" s="24"/>
      <c r="C34" s="82" t="s">
        <v>65</v>
      </c>
      <c r="D34" s="14">
        <v>3042</v>
      </c>
      <c r="E34" s="15">
        <v>509</v>
      </c>
      <c r="F34" s="16">
        <v>568</v>
      </c>
      <c r="G34" s="16">
        <v>93</v>
      </c>
      <c r="H34" s="16">
        <v>247</v>
      </c>
      <c r="I34" s="16">
        <v>55</v>
      </c>
      <c r="J34" s="16">
        <v>714</v>
      </c>
      <c r="K34" s="16">
        <v>102</v>
      </c>
      <c r="L34" s="16">
        <v>407</v>
      </c>
      <c r="M34" s="16">
        <v>996</v>
      </c>
      <c r="N34" s="16">
        <v>108</v>
      </c>
      <c r="O34" s="16">
        <v>28</v>
      </c>
      <c r="P34" s="16">
        <v>373</v>
      </c>
      <c r="Q34" s="16">
        <v>708</v>
      </c>
      <c r="R34" s="16">
        <v>332</v>
      </c>
      <c r="S34" s="16">
        <v>160</v>
      </c>
      <c r="T34" s="16">
        <v>62</v>
      </c>
      <c r="U34" s="16">
        <v>227</v>
      </c>
    </row>
    <row r="35" spans="2:21" ht="15" customHeight="1" x14ac:dyDescent="0.15">
      <c r="B35" s="24"/>
      <c r="C35" s="84"/>
      <c r="D35" s="25">
        <v>100</v>
      </c>
      <c r="E35" s="26">
        <v>16.7</v>
      </c>
      <c r="F35" s="27">
        <v>18.7</v>
      </c>
      <c r="G35" s="27">
        <v>3.1</v>
      </c>
      <c r="H35" s="27">
        <v>8.1</v>
      </c>
      <c r="I35" s="27">
        <v>1.8</v>
      </c>
      <c r="J35" s="27">
        <v>23.5</v>
      </c>
      <c r="K35" s="27">
        <v>3.4</v>
      </c>
      <c r="L35" s="27">
        <v>13.4</v>
      </c>
      <c r="M35" s="27">
        <v>32.700000000000003</v>
      </c>
      <c r="N35" s="27">
        <v>3.6</v>
      </c>
      <c r="O35" s="27">
        <v>0.9</v>
      </c>
      <c r="P35" s="27">
        <v>12.3</v>
      </c>
      <c r="Q35" s="27">
        <v>23.3</v>
      </c>
      <c r="R35" s="27">
        <v>10.9</v>
      </c>
      <c r="S35" s="27">
        <v>5.3</v>
      </c>
      <c r="T35" s="27">
        <v>2</v>
      </c>
      <c r="U35" s="27">
        <v>7.5</v>
      </c>
    </row>
    <row r="36" spans="2:21" ht="15" customHeight="1" x14ac:dyDescent="0.15">
      <c r="B36" s="32"/>
      <c r="C36" s="82" t="s">
        <v>408</v>
      </c>
      <c r="D36" s="14">
        <v>2409</v>
      </c>
      <c r="E36" s="15">
        <v>435</v>
      </c>
      <c r="F36" s="16">
        <v>443</v>
      </c>
      <c r="G36" s="16">
        <v>91</v>
      </c>
      <c r="H36" s="16">
        <v>200</v>
      </c>
      <c r="I36" s="16">
        <v>54</v>
      </c>
      <c r="J36" s="16">
        <v>506</v>
      </c>
      <c r="K36" s="16">
        <v>57</v>
      </c>
      <c r="L36" s="16">
        <v>290</v>
      </c>
      <c r="M36" s="16">
        <v>759</v>
      </c>
      <c r="N36" s="16">
        <v>82</v>
      </c>
      <c r="O36" s="16">
        <v>40</v>
      </c>
      <c r="P36" s="16">
        <v>311</v>
      </c>
      <c r="Q36" s="16">
        <v>492</v>
      </c>
      <c r="R36" s="16">
        <v>304</v>
      </c>
      <c r="S36" s="16">
        <v>89</v>
      </c>
      <c r="T36" s="16">
        <v>73</v>
      </c>
      <c r="U36" s="16">
        <v>221</v>
      </c>
    </row>
    <row r="37" spans="2:21" ht="15" customHeight="1" x14ac:dyDescent="0.15">
      <c r="B37" s="33"/>
      <c r="C37" s="82"/>
      <c r="D37" s="34">
        <v>100</v>
      </c>
      <c r="E37" s="35">
        <v>18.100000000000001</v>
      </c>
      <c r="F37" s="36">
        <v>18.399999999999999</v>
      </c>
      <c r="G37" s="36">
        <v>3.8</v>
      </c>
      <c r="H37" s="36">
        <v>8.3000000000000007</v>
      </c>
      <c r="I37" s="36">
        <v>2.2000000000000002</v>
      </c>
      <c r="J37" s="36">
        <v>21</v>
      </c>
      <c r="K37" s="36">
        <v>2.4</v>
      </c>
      <c r="L37" s="36">
        <v>12</v>
      </c>
      <c r="M37" s="36">
        <v>31.5</v>
      </c>
      <c r="N37" s="36">
        <v>3.4</v>
      </c>
      <c r="O37" s="36">
        <v>1.7</v>
      </c>
      <c r="P37" s="36">
        <v>12.9</v>
      </c>
      <c r="Q37" s="36">
        <v>20.399999999999999</v>
      </c>
      <c r="R37" s="36">
        <v>12.6</v>
      </c>
      <c r="S37" s="36">
        <v>3.7</v>
      </c>
      <c r="T37" s="36">
        <v>3</v>
      </c>
      <c r="U37" s="36">
        <v>9.1999999999999993</v>
      </c>
    </row>
    <row r="38" spans="2:21" ht="15" customHeight="1" x14ac:dyDescent="0.15">
      <c r="B38" s="20" t="s">
        <v>66</v>
      </c>
      <c r="C38" s="88" t="s">
        <v>67</v>
      </c>
      <c r="D38" s="21">
        <v>1258</v>
      </c>
      <c r="E38" s="22">
        <v>121</v>
      </c>
      <c r="F38" s="23">
        <v>171</v>
      </c>
      <c r="G38" s="23">
        <v>29</v>
      </c>
      <c r="H38" s="23">
        <v>62</v>
      </c>
      <c r="I38" s="23">
        <v>19</v>
      </c>
      <c r="J38" s="23">
        <v>227</v>
      </c>
      <c r="K38" s="23">
        <v>24</v>
      </c>
      <c r="L38" s="23">
        <v>150</v>
      </c>
      <c r="M38" s="23">
        <v>110</v>
      </c>
      <c r="N38" s="23">
        <v>15</v>
      </c>
      <c r="O38" s="23">
        <v>6</v>
      </c>
      <c r="P38" s="23">
        <v>149</v>
      </c>
      <c r="Q38" s="23">
        <v>229</v>
      </c>
      <c r="R38" s="23">
        <v>107</v>
      </c>
      <c r="S38" s="23">
        <v>136</v>
      </c>
      <c r="T38" s="23">
        <v>27</v>
      </c>
      <c r="U38" s="23">
        <v>260</v>
      </c>
    </row>
    <row r="39" spans="2:21" ht="15" customHeight="1" x14ac:dyDescent="0.15">
      <c r="B39" s="24"/>
      <c r="C39" s="89"/>
      <c r="D39" s="25">
        <v>100</v>
      </c>
      <c r="E39" s="26">
        <v>9.6</v>
      </c>
      <c r="F39" s="27">
        <v>13.6</v>
      </c>
      <c r="G39" s="27">
        <v>2.2999999999999998</v>
      </c>
      <c r="H39" s="27">
        <v>4.9000000000000004</v>
      </c>
      <c r="I39" s="27">
        <v>1.5</v>
      </c>
      <c r="J39" s="27">
        <v>18</v>
      </c>
      <c r="K39" s="27">
        <v>1.9</v>
      </c>
      <c r="L39" s="27">
        <v>11.9</v>
      </c>
      <c r="M39" s="27">
        <v>8.6999999999999993</v>
      </c>
      <c r="N39" s="27">
        <v>1.2</v>
      </c>
      <c r="O39" s="27">
        <v>0.5</v>
      </c>
      <c r="P39" s="27">
        <v>11.8</v>
      </c>
      <c r="Q39" s="27">
        <v>18.2</v>
      </c>
      <c r="R39" s="27">
        <v>8.5</v>
      </c>
      <c r="S39" s="27">
        <v>10.8</v>
      </c>
      <c r="T39" s="27">
        <v>2.1</v>
      </c>
      <c r="U39" s="27">
        <v>20.7</v>
      </c>
    </row>
    <row r="40" spans="2:21" ht="15" customHeight="1" x14ac:dyDescent="0.15">
      <c r="B40" s="24"/>
      <c r="C40" s="90" t="s">
        <v>68</v>
      </c>
      <c r="D40" s="14">
        <v>1359</v>
      </c>
      <c r="E40" s="15">
        <v>139</v>
      </c>
      <c r="F40" s="16">
        <v>221</v>
      </c>
      <c r="G40" s="16">
        <v>45</v>
      </c>
      <c r="H40" s="16">
        <v>96</v>
      </c>
      <c r="I40" s="16">
        <v>30</v>
      </c>
      <c r="J40" s="16">
        <v>275</v>
      </c>
      <c r="K40" s="16">
        <v>47</v>
      </c>
      <c r="L40" s="16">
        <v>186</v>
      </c>
      <c r="M40" s="16">
        <v>141</v>
      </c>
      <c r="N40" s="16">
        <v>40</v>
      </c>
      <c r="O40" s="16">
        <v>23</v>
      </c>
      <c r="P40" s="16">
        <v>156</v>
      </c>
      <c r="Q40" s="16">
        <v>323</v>
      </c>
      <c r="R40" s="16">
        <v>109</v>
      </c>
      <c r="S40" s="16">
        <v>70</v>
      </c>
      <c r="T40" s="16">
        <v>51</v>
      </c>
      <c r="U40" s="16">
        <v>226</v>
      </c>
    </row>
    <row r="41" spans="2:21" ht="15" customHeight="1" x14ac:dyDescent="0.15">
      <c r="B41" s="24"/>
      <c r="C41" s="89"/>
      <c r="D41" s="25">
        <v>100</v>
      </c>
      <c r="E41" s="26">
        <v>10.199999999999999</v>
      </c>
      <c r="F41" s="27">
        <v>16.3</v>
      </c>
      <c r="G41" s="27">
        <v>3.3</v>
      </c>
      <c r="H41" s="27">
        <v>7.1</v>
      </c>
      <c r="I41" s="27">
        <v>2.2000000000000002</v>
      </c>
      <c r="J41" s="27">
        <v>20.2</v>
      </c>
      <c r="K41" s="27">
        <v>3.5</v>
      </c>
      <c r="L41" s="27">
        <v>13.7</v>
      </c>
      <c r="M41" s="27">
        <v>10.4</v>
      </c>
      <c r="N41" s="27">
        <v>2.9</v>
      </c>
      <c r="O41" s="27">
        <v>1.7</v>
      </c>
      <c r="P41" s="27">
        <v>11.5</v>
      </c>
      <c r="Q41" s="27">
        <v>23.8</v>
      </c>
      <c r="R41" s="27">
        <v>8</v>
      </c>
      <c r="S41" s="27">
        <v>5.2</v>
      </c>
      <c r="T41" s="27">
        <v>3.8</v>
      </c>
      <c r="U41" s="27">
        <v>16.600000000000001</v>
      </c>
    </row>
    <row r="42" spans="2:21" ht="15" customHeight="1" x14ac:dyDescent="0.15">
      <c r="B42" s="24"/>
      <c r="C42" s="86" t="s">
        <v>69</v>
      </c>
      <c r="D42" s="14">
        <v>12636</v>
      </c>
      <c r="E42" s="15">
        <v>2298</v>
      </c>
      <c r="F42" s="16">
        <v>2350</v>
      </c>
      <c r="G42" s="16">
        <v>518</v>
      </c>
      <c r="H42" s="16">
        <v>1050</v>
      </c>
      <c r="I42" s="16">
        <v>341</v>
      </c>
      <c r="J42" s="16">
        <v>2861</v>
      </c>
      <c r="K42" s="16">
        <v>372</v>
      </c>
      <c r="L42" s="16">
        <v>1642</v>
      </c>
      <c r="M42" s="16">
        <v>3672</v>
      </c>
      <c r="N42" s="16">
        <v>496</v>
      </c>
      <c r="O42" s="16">
        <v>185</v>
      </c>
      <c r="P42" s="16">
        <v>1665</v>
      </c>
      <c r="Q42" s="16">
        <v>2819</v>
      </c>
      <c r="R42" s="16">
        <v>1455</v>
      </c>
      <c r="S42" s="16">
        <v>459</v>
      </c>
      <c r="T42" s="16">
        <v>290</v>
      </c>
      <c r="U42" s="16">
        <v>921</v>
      </c>
    </row>
    <row r="43" spans="2:21" ht="15" customHeight="1" x14ac:dyDescent="0.15">
      <c r="B43" s="28"/>
      <c r="C43" s="91"/>
      <c r="D43" s="17">
        <v>100</v>
      </c>
      <c r="E43" s="18">
        <v>18.2</v>
      </c>
      <c r="F43" s="19">
        <v>18.600000000000001</v>
      </c>
      <c r="G43" s="19">
        <v>4.0999999999999996</v>
      </c>
      <c r="H43" s="19">
        <v>8.3000000000000007</v>
      </c>
      <c r="I43" s="19">
        <v>2.7</v>
      </c>
      <c r="J43" s="19">
        <v>22.6</v>
      </c>
      <c r="K43" s="19">
        <v>2.9</v>
      </c>
      <c r="L43" s="19">
        <v>13</v>
      </c>
      <c r="M43" s="19">
        <v>29.1</v>
      </c>
      <c r="N43" s="19">
        <v>3.9</v>
      </c>
      <c r="O43" s="19">
        <v>1.5</v>
      </c>
      <c r="P43" s="19">
        <v>13.2</v>
      </c>
      <c r="Q43" s="19">
        <v>22.3</v>
      </c>
      <c r="R43" s="19">
        <v>11.5</v>
      </c>
      <c r="S43" s="19">
        <v>3.6</v>
      </c>
      <c r="T43" s="19">
        <v>2.2999999999999998</v>
      </c>
      <c r="U43" s="19">
        <v>7.3</v>
      </c>
    </row>
    <row r="44" spans="2:21" ht="15" customHeight="1" x14ac:dyDescent="0.15">
      <c r="B44" s="20" t="s">
        <v>70</v>
      </c>
      <c r="C44" s="88" t="s">
        <v>535</v>
      </c>
      <c r="D44" s="21">
        <v>567</v>
      </c>
      <c r="E44" s="22">
        <v>87</v>
      </c>
      <c r="F44" s="23">
        <v>59</v>
      </c>
      <c r="G44" s="23">
        <v>7</v>
      </c>
      <c r="H44" s="23">
        <v>22</v>
      </c>
      <c r="I44" s="23">
        <v>6</v>
      </c>
      <c r="J44" s="23">
        <v>67</v>
      </c>
      <c r="K44" s="23">
        <v>5</v>
      </c>
      <c r="L44" s="23">
        <v>45</v>
      </c>
      <c r="M44" s="23">
        <v>192</v>
      </c>
      <c r="N44" s="23">
        <v>6</v>
      </c>
      <c r="O44" s="23">
        <v>4</v>
      </c>
      <c r="P44" s="23">
        <v>54</v>
      </c>
      <c r="Q44" s="23">
        <v>80</v>
      </c>
      <c r="R44" s="23">
        <v>49</v>
      </c>
      <c r="S44" s="23">
        <v>62</v>
      </c>
      <c r="T44" s="23">
        <v>9</v>
      </c>
      <c r="U44" s="23">
        <v>69</v>
      </c>
    </row>
    <row r="45" spans="2:21" ht="15" customHeight="1" x14ac:dyDescent="0.15">
      <c r="B45" s="24"/>
      <c r="C45" s="89"/>
      <c r="D45" s="25">
        <v>100</v>
      </c>
      <c r="E45" s="26">
        <v>15.3</v>
      </c>
      <c r="F45" s="27">
        <v>10.4</v>
      </c>
      <c r="G45" s="27">
        <v>1.2</v>
      </c>
      <c r="H45" s="27">
        <v>3.9</v>
      </c>
      <c r="I45" s="27">
        <v>1.1000000000000001</v>
      </c>
      <c r="J45" s="27">
        <v>11.8</v>
      </c>
      <c r="K45" s="27">
        <v>0.9</v>
      </c>
      <c r="L45" s="27">
        <v>7.9</v>
      </c>
      <c r="M45" s="27">
        <v>33.9</v>
      </c>
      <c r="N45" s="27">
        <v>1.1000000000000001</v>
      </c>
      <c r="O45" s="27">
        <v>0.7</v>
      </c>
      <c r="P45" s="27">
        <v>9.5</v>
      </c>
      <c r="Q45" s="27">
        <v>14.1</v>
      </c>
      <c r="R45" s="27">
        <v>8.6</v>
      </c>
      <c r="S45" s="27">
        <v>10.9</v>
      </c>
      <c r="T45" s="27">
        <v>1.6</v>
      </c>
      <c r="U45" s="27">
        <v>12.2</v>
      </c>
    </row>
    <row r="46" spans="2:21" ht="15" customHeight="1" x14ac:dyDescent="0.15">
      <c r="B46" s="24"/>
      <c r="C46" s="86" t="s">
        <v>449</v>
      </c>
      <c r="D46" s="14">
        <v>8280</v>
      </c>
      <c r="E46" s="15">
        <v>1362</v>
      </c>
      <c r="F46" s="16">
        <v>1344</v>
      </c>
      <c r="G46" s="16">
        <v>242</v>
      </c>
      <c r="H46" s="16">
        <v>497</v>
      </c>
      <c r="I46" s="16">
        <v>142</v>
      </c>
      <c r="J46" s="16">
        <v>1618</v>
      </c>
      <c r="K46" s="16">
        <v>181</v>
      </c>
      <c r="L46" s="16">
        <v>941</v>
      </c>
      <c r="M46" s="16">
        <v>2312</v>
      </c>
      <c r="N46" s="16">
        <v>205</v>
      </c>
      <c r="O46" s="16">
        <v>85</v>
      </c>
      <c r="P46" s="16">
        <v>986</v>
      </c>
      <c r="Q46" s="16">
        <v>1576</v>
      </c>
      <c r="R46" s="16">
        <v>859</v>
      </c>
      <c r="S46" s="16">
        <v>483</v>
      </c>
      <c r="T46" s="16">
        <v>213</v>
      </c>
      <c r="U46" s="16">
        <v>791</v>
      </c>
    </row>
    <row r="47" spans="2:21" ht="15" customHeight="1" x14ac:dyDescent="0.15">
      <c r="B47" s="24"/>
      <c r="C47" s="89"/>
      <c r="D47" s="25">
        <v>100</v>
      </c>
      <c r="E47" s="26">
        <v>16.399999999999999</v>
      </c>
      <c r="F47" s="27">
        <v>16.2</v>
      </c>
      <c r="G47" s="27">
        <v>2.9</v>
      </c>
      <c r="H47" s="27">
        <v>6</v>
      </c>
      <c r="I47" s="27">
        <v>1.7</v>
      </c>
      <c r="J47" s="27">
        <v>19.5</v>
      </c>
      <c r="K47" s="27">
        <v>2.2000000000000002</v>
      </c>
      <c r="L47" s="27">
        <v>11.4</v>
      </c>
      <c r="M47" s="27">
        <v>27.9</v>
      </c>
      <c r="N47" s="27">
        <v>2.5</v>
      </c>
      <c r="O47" s="27">
        <v>1</v>
      </c>
      <c r="P47" s="27">
        <v>11.9</v>
      </c>
      <c r="Q47" s="27">
        <v>19</v>
      </c>
      <c r="R47" s="27">
        <v>10.4</v>
      </c>
      <c r="S47" s="27">
        <v>5.8</v>
      </c>
      <c r="T47" s="27">
        <v>2.6</v>
      </c>
      <c r="U47" s="27">
        <v>9.6</v>
      </c>
    </row>
    <row r="48" spans="2:21" ht="15" customHeight="1" x14ac:dyDescent="0.15">
      <c r="B48" s="24"/>
      <c r="C48" s="86" t="s">
        <v>428</v>
      </c>
      <c r="D48" s="14">
        <v>4863</v>
      </c>
      <c r="E48" s="15">
        <v>805</v>
      </c>
      <c r="F48" s="16">
        <v>1025</v>
      </c>
      <c r="G48" s="16">
        <v>223</v>
      </c>
      <c r="H48" s="16">
        <v>490</v>
      </c>
      <c r="I48" s="16">
        <v>171</v>
      </c>
      <c r="J48" s="16">
        <v>1275</v>
      </c>
      <c r="K48" s="16">
        <v>191</v>
      </c>
      <c r="L48" s="16">
        <v>773</v>
      </c>
      <c r="M48" s="16">
        <v>1053</v>
      </c>
      <c r="N48" s="16">
        <v>240</v>
      </c>
      <c r="O48" s="16">
        <v>81</v>
      </c>
      <c r="P48" s="16">
        <v>708</v>
      </c>
      <c r="Q48" s="16">
        <v>1306</v>
      </c>
      <c r="R48" s="16">
        <v>571</v>
      </c>
      <c r="S48" s="16">
        <v>104</v>
      </c>
      <c r="T48" s="16">
        <v>116</v>
      </c>
      <c r="U48" s="16">
        <v>412</v>
      </c>
    </row>
    <row r="49" spans="2:21" ht="15" customHeight="1" x14ac:dyDescent="0.15">
      <c r="B49" s="24"/>
      <c r="C49" s="89"/>
      <c r="D49" s="25">
        <v>100</v>
      </c>
      <c r="E49" s="26">
        <v>16.600000000000001</v>
      </c>
      <c r="F49" s="27">
        <v>21.1</v>
      </c>
      <c r="G49" s="27">
        <v>4.5999999999999996</v>
      </c>
      <c r="H49" s="27">
        <v>10.1</v>
      </c>
      <c r="I49" s="27">
        <v>3.5</v>
      </c>
      <c r="J49" s="27">
        <v>26.2</v>
      </c>
      <c r="K49" s="27">
        <v>3.9</v>
      </c>
      <c r="L49" s="27">
        <v>15.9</v>
      </c>
      <c r="M49" s="27">
        <v>21.7</v>
      </c>
      <c r="N49" s="27">
        <v>4.9000000000000004</v>
      </c>
      <c r="O49" s="27">
        <v>1.7</v>
      </c>
      <c r="P49" s="27">
        <v>14.6</v>
      </c>
      <c r="Q49" s="27">
        <v>26.9</v>
      </c>
      <c r="R49" s="27">
        <v>11.7</v>
      </c>
      <c r="S49" s="27">
        <v>2.1</v>
      </c>
      <c r="T49" s="27">
        <v>2.4</v>
      </c>
      <c r="U49" s="27">
        <v>8.5</v>
      </c>
    </row>
    <row r="50" spans="2:21" ht="15" customHeight="1" x14ac:dyDescent="0.15">
      <c r="B50" s="24"/>
      <c r="C50" s="86" t="s">
        <v>461</v>
      </c>
      <c r="D50" s="14">
        <v>1583</v>
      </c>
      <c r="E50" s="15">
        <v>293</v>
      </c>
      <c r="F50" s="16">
        <v>325</v>
      </c>
      <c r="G50" s="16">
        <v>114</v>
      </c>
      <c r="H50" s="16">
        <v>207</v>
      </c>
      <c r="I50" s="16">
        <v>70</v>
      </c>
      <c r="J50" s="16">
        <v>411</v>
      </c>
      <c r="K50" s="16">
        <v>75</v>
      </c>
      <c r="L50" s="16">
        <v>230</v>
      </c>
      <c r="M50" s="16">
        <v>358</v>
      </c>
      <c r="N50" s="16">
        <v>102</v>
      </c>
      <c r="O50" s="16">
        <v>49</v>
      </c>
      <c r="P50" s="16">
        <v>240</v>
      </c>
      <c r="Q50" s="16">
        <v>422</v>
      </c>
      <c r="R50" s="16">
        <v>202</v>
      </c>
      <c r="S50" s="16">
        <v>27</v>
      </c>
      <c r="T50" s="16">
        <v>33</v>
      </c>
      <c r="U50" s="16">
        <v>115</v>
      </c>
    </row>
    <row r="51" spans="2:21" ht="15" customHeight="1" x14ac:dyDescent="0.15">
      <c r="B51" s="28"/>
      <c r="C51" s="91"/>
      <c r="D51" s="17">
        <v>100</v>
      </c>
      <c r="E51" s="18">
        <v>18.5</v>
      </c>
      <c r="F51" s="19">
        <v>20.5</v>
      </c>
      <c r="G51" s="19">
        <v>7.2</v>
      </c>
      <c r="H51" s="19">
        <v>13.1</v>
      </c>
      <c r="I51" s="19">
        <v>4.4000000000000004</v>
      </c>
      <c r="J51" s="19">
        <v>26</v>
      </c>
      <c r="K51" s="19">
        <v>4.7</v>
      </c>
      <c r="L51" s="19">
        <v>14.5</v>
      </c>
      <c r="M51" s="19">
        <v>22.6</v>
      </c>
      <c r="N51" s="19">
        <v>6.4</v>
      </c>
      <c r="O51" s="19">
        <v>3.1</v>
      </c>
      <c r="P51" s="19">
        <v>15.2</v>
      </c>
      <c r="Q51" s="19">
        <v>26.7</v>
      </c>
      <c r="R51" s="19">
        <v>12.8</v>
      </c>
      <c r="S51" s="19">
        <v>1.7</v>
      </c>
      <c r="T51" s="19">
        <v>2.1</v>
      </c>
      <c r="U51" s="19">
        <v>7.3</v>
      </c>
    </row>
    <row r="52" spans="2:21" ht="15" customHeight="1" x14ac:dyDescent="0.15">
      <c r="B52" s="20" t="s">
        <v>75</v>
      </c>
      <c r="C52" s="87" t="s">
        <v>76</v>
      </c>
      <c r="D52" s="21">
        <v>2981</v>
      </c>
      <c r="E52" s="22">
        <v>432</v>
      </c>
      <c r="F52" s="23">
        <v>515</v>
      </c>
      <c r="G52" s="23">
        <v>104</v>
      </c>
      <c r="H52" s="23">
        <v>221</v>
      </c>
      <c r="I52" s="23">
        <v>79</v>
      </c>
      <c r="J52" s="23">
        <v>578</v>
      </c>
      <c r="K52" s="23">
        <v>88</v>
      </c>
      <c r="L52" s="23">
        <v>325</v>
      </c>
      <c r="M52" s="23">
        <v>645</v>
      </c>
      <c r="N52" s="23">
        <v>110</v>
      </c>
      <c r="O52" s="23">
        <v>52</v>
      </c>
      <c r="P52" s="23">
        <v>394</v>
      </c>
      <c r="Q52" s="23">
        <v>596</v>
      </c>
      <c r="R52" s="23">
        <v>290</v>
      </c>
      <c r="S52" s="23">
        <v>128</v>
      </c>
      <c r="T52" s="23">
        <v>74</v>
      </c>
      <c r="U52" s="23">
        <v>470</v>
      </c>
    </row>
    <row r="53" spans="2:21" ht="15" customHeight="1" x14ac:dyDescent="0.15">
      <c r="B53" s="24"/>
      <c r="C53" s="84"/>
      <c r="D53" s="25">
        <v>100</v>
      </c>
      <c r="E53" s="26">
        <v>14.5</v>
      </c>
      <c r="F53" s="27">
        <v>17.3</v>
      </c>
      <c r="G53" s="27">
        <v>3.5</v>
      </c>
      <c r="H53" s="27">
        <v>7.4</v>
      </c>
      <c r="I53" s="27">
        <v>2.7</v>
      </c>
      <c r="J53" s="27">
        <v>19.399999999999999</v>
      </c>
      <c r="K53" s="27">
        <v>3</v>
      </c>
      <c r="L53" s="27">
        <v>10.9</v>
      </c>
      <c r="M53" s="27">
        <v>21.6</v>
      </c>
      <c r="N53" s="27">
        <v>3.7</v>
      </c>
      <c r="O53" s="27">
        <v>1.7</v>
      </c>
      <c r="P53" s="27">
        <v>13.2</v>
      </c>
      <c r="Q53" s="27">
        <v>20</v>
      </c>
      <c r="R53" s="27">
        <v>9.6999999999999993</v>
      </c>
      <c r="S53" s="27">
        <v>4.3</v>
      </c>
      <c r="T53" s="27">
        <v>2.5</v>
      </c>
      <c r="U53" s="27">
        <v>15.8</v>
      </c>
    </row>
    <row r="54" spans="2:21" ht="15" customHeight="1" x14ac:dyDescent="0.15">
      <c r="B54" s="24"/>
      <c r="C54" s="83" t="s">
        <v>77</v>
      </c>
      <c r="D54" s="29">
        <v>1946</v>
      </c>
      <c r="E54" s="30">
        <v>384</v>
      </c>
      <c r="F54" s="31">
        <v>344</v>
      </c>
      <c r="G54" s="31">
        <v>74</v>
      </c>
      <c r="H54" s="31">
        <v>152</v>
      </c>
      <c r="I54" s="31">
        <v>46</v>
      </c>
      <c r="J54" s="31">
        <v>460</v>
      </c>
      <c r="K54" s="31">
        <v>64</v>
      </c>
      <c r="L54" s="31">
        <v>273</v>
      </c>
      <c r="M54" s="31">
        <v>491</v>
      </c>
      <c r="N54" s="31">
        <v>61</v>
      </c>
      <c r="O54" s="31">
        <v>27</v>
      </c>
      <c r="P54" s="31">
        <v>274</v>
      </c>
      <c r="Q54" s="31">
        <v>473</v>
      </c>
      <c r="R54" s="31">
        <v>216</v>
      </c>
      <c r="S54" s="31">
        <v>92</v>
      </c>
      <c r="T54" s="31">
        <v>49</v>
      </c>
      <c r="U54" s="31">
        <v>118</v>
      </c>
    </row>
    <row r="55" spans="2:21" ht="15" customHeight="1" x14ac:dyDescent="0.15">
      <c r="B55" s="24"/>
      <c r="C55" s="84"/>
      <c r="D55" s="25">
        <v>100</v>
      </c>
      <c r="E55" s="26">
        <v>19.7</v>
      </c>
      <c r="F55" s="27">
        <v>17.7</v>
      </c>
      <c r="G55" s="27">
        <v>3.8</v>
      </c>
      <c r="H55" s="27">
        <v>7.8</v>
      </c>
      <c r="I55" s="27">
        <v>2.4</v>
      </c>
      <c r="J55" s="27">
        <v>23.6</v>
      </c>
      <c r="K55" s="27">
        <v>3.3</v>
      </c>
      <c r="L55" s="27">
        <v>14</v>
      </c>
      <c r="M55" s="27">
        <v>25.2</v>
      </c>
      <c r="N55" s="27">
        <v>3.1</v>
      </c>
      <c r="O55" s="27">
        <v>1.4</v>
      </c>
      <c r="P55" s="27">
        <v>14.1</v>
      </c>
      <c r="Q55" s="27">
        <v>24.3</v>
      </c>
      <c r="R55" s="27">
        <v>11.1</v>
      </c>
      <c r="S55" s="27">
        <v>4.7</v>
      </c>
      <c r="T55" s="27">
        <v>2.5</v>
      </c>
      <c r="U55" s="27">
        <v>6.1</v>
      </c>
    </row>
    <row r="56" spans="2:21" ht="15" customHeight="1" x14ac:dyDescent="0.15">
      <c r="B56" s="24"/>
      <c r="C56" s="82" t="s">
        <v>78</v>
      </c>
      <c r="D56" s="14">
        <v>854</v>
      </c>
      <c r="E56" s="15">
        <v>125</v>
      </c>
      <c r="F56" s="16">
        <v>145</v>
      </c>
      <c r="G56" s="16">
        <v>28</v>
      </c>
      <c r="H56" s="16">
        <v>75</v>
      </c>
      <c r="I56" s="16">
        <v>26</v>
      </c>
      <c r="J56" s="16">
        <v>203</v>
      </c>
      <c r="K56" s="16">
        <v>22</v>
      </c>
      <c r="L56" s="16">
        <v>117</v>
      </c>
      <c r="M56" s="16">
        <v>227</v>
      </c>
      <c r="N56" s="16">
        <v>34</v>
      </c>
      <c r="O56" s="16">
        <v>12</v>
      </c>
      <c r="P56" s="16">
        <v>91</v>
      </c>
      <c r="Q56" s="16">
        <v>218</v>
      </c>
      <c r="R56" s="16">
        <v>93</v>
      </c>
      <c r="S56" s="16">
        <v>32</v>
      </c>
      <c r="T56" s="16">
        <v>14</v>
      </c>
      <c r="U56" s="16">
        <v>99</v>
      </c>
    </row>
    <row r="57" spans="2:21" ht="15" customHeight="1" x14ac:dyDescent="0.15">
      <c r="B57" s="24"/>
      <c r="C57" s="84"/>
      <c r="D57" s="25">
        <v>100</v>
      </c>
      <c r="E57" s="26">
        <v>14.6</v>
      </c>
      <c r="F57" s="27">
        <v>17</v>
      </c>
      <c r="G57" s="27">
        <v>3.3</v>
      </c>
      <c r="H57" s="27">
        <v>8.8000000000000007</v>
      </c>
      <c r="I57" s="27">
        <v>3</v>
      </c>
      <c r="J57" s="27">
        <v>23.8</v>
      </c>
      <c r="K57" s="27">
        <v>2.6</v>
      </c>
      <c r="L57" s="27">
        <v>13.7</v>
      </c>
      <c r="M57" s="27">
        <v>26.6</v>
      </c>
      <c r="N57" s="27">
        <v>4</v>
      </c>
      <c r="O57" s="27">
        <v>1.4</v>
      </c>
      <c r="P57" s="27">
        <v>10.7</v>
      </c>
      <c r="Q57" s="27">
        <v>25.5</v>
      </c>
      <c r="R57" s="27">
        <v>10.9</v>
      </c>
      <c r="S57" s="27">
        <v>3.7</v>
      </c>
      <c r="T57" s="27">
        <v>1.6</v>
      </c>
      <c r="U57" s="27">
        <v>11.6</v>
      </c>
    </row>
    <row r="58" spans="2:21" ht="15" customHeight="1" x14ac:dyDescent="0.15">
      <c r="B58" s="24"/>
      <c r="C58" s="82" t="s">
        <v>79</v>
      </c>
      <c r="D58" s="14">
        <v>1311</v>
      </c>
      <c r="E58" s="15">
        <v>208</v>
      </c>
      <c r="F58" s="16">
        <v>265</v>
      </c>
      <c r="G58" s="16">
        <v>78</v>
      </c>
      <c r="H58" s="16">
        <v>105</v>
      </c>
      <c r="I58" s="16">
        <v>32</v>
      </c>
      <c r="J58" s="16">
        <v>330</v>
      </c>
      <c r="K58" s="16">
        <v>30</v>
      </c>
      <c r="L58" s="16">
        <v>161</v>
      </c>
      <c r="M58" s="16">
        <v>308</v>
      </c>
      <c r="N58" s="16">
        <v>46</v>
      </c>
      <c r="O58" s="16">
        <v>24</v>
      </c>
      <c r="P58" s="16">
        <v>180</v>
      </c>
      <c r="Q58" s="16">
        <v>331</v>
      </c>
      <c r="R58" s="16">
        <v>136</v>
      </c>
      <c r="S58" s="16">
        <v>65</v>
      </c>
      <c r="T58" s="16">
        <v>39</v>
      </c>
      <c r="U58" s="16">
        <v>110</v>
      </c>
    </row>
    <row r="59" spans="2:21" ht="15" customHeight="1" x14ac:dyDescent="0.15">
      <c r="B59" s="24"/>
      <c r="C59" s="84"/>
      <c r="D59" s="25">
        <v>100</v>
      </c>
      <c r="E59" s="26">
        <v>15.9</v>
      </c>
      <c r="F59" s="27">
        <v>20.2</v>
      </c>
      <c r="G59" s="27">
        <v>5.9</v>
      </c>
      <c r="H59" s="27">
        <v>8</v>
      </c>
      <c r="I59" s="27">
        <v>2.4</v>
      </c>
      <c r="J59" s="27">
        <v>25.2</v>
      </c>
      <c r="K59" s="27">
        <v>2.2999999999999998</v>
      </c>
      <c r="L59" s="27">
        <v>12.3</v>
      </c>
      <c r="M59" s="27">
        <v>23.5</v>
      </c>
      <c r="N59" s="27">
        <v>3.5</v>
      </c>
      <c r="O59" s="27">
        <v>1.8</v>
      </c>
      <c r="P59" s="27">
        <v>13.7</v>
      </c>
      <c r="Q59" s="27">
        <v>25.2</v>
      </c>
      <c r="R59" s="27">
        <v>10.4</v>
      </c>
      <c r="S59" s="27">
        <v>5</v>
      </c>
      <c r="T59" s="27">
        <v>3</v>
      </c>
      <c r="U59" s="27">
        <v>8.4</v>
      </c>
    </row>
    <row r="60" spans="2:21" ht="15" customHeight="1" x14ac:dyDescent="0.15">
      <c r="B60" s="24"/>
      <c r="C60" s="82" t="s">
        <v>80</v>
      </c>
      <c r="D60" s="14">
        <v>1783</v>
      </c>
      <c r="E60" s="15">
        <v>242</v>
      </c>
      <c r="F60" s="16">
        <v>274</v>
      </c>
      <c r="G60" s="16">
        <v>78</v>
      </c>
      <c r="H60" s="16">
        <v>154</v>
      </c>
      <c r="I60" s="16">
        <v>46</v>
      </c>
      <c r="J60" s="16">
        <v>364</v>
      </c>
      <c r="K60" s="16">
        <v>72</v>
      </c>
      <c r="L60" s="16">
        <v>211</v>
      </c>
      <c r="M60" s="16">
        <v>356</v>
      </c>
      <c r="N60" s="16">
        <v>66</v>
      </c>
      <c r="O60" s="16">
        <v>31</v>
      </c>
      <c r="P60" s="16">
        <v>217</v>
      </c>
      <c r="Q60" s="16">
        <v>427</v>
      </c>
      <c r="R60" s="16">
        <v>164</v>
      </c>
      <c r="S60" s="16">
        <v>60</v>
      </c>
      <c r="T60" s="16">
        <v>39</v>
      </c>
      <c r="U60" s="16">
        <v>314</v>
      </c>
    </row>
    <row r="61" spans="2:21" ht="15" customHeight="1" x14ac:dyDescent="0.15">
      <c r="B61" s="24"/>
      <c r="C61" s="84"/>
      <c r="D61" s="25">
        <v>100</v>
      </c>
      <c r="E61" s="26">
        <v>13.6</v>
      </c>
      <c r="F61" s="27">
        <v>15.4</v>
      </c>
      <c r="G61" s="27">
        <v>4.4000000000000004</v>
      </c>
      <c r="H61" s="27">
        <v>8.6</v>
      </c>
      <c r="I61" s="27">
        <v>2.6</v>
      </c>
      <c r="J61" s="27">
        <v>20.399999999999999</v>
      </c>
      <c r="K61" s="27">
        <v>4</v>
      </c>
      <c r="L61" s="27">
        <v>11.8</v>
      </c>
      <c r="M61" s="27">
        <v>20</v>
      </c>
      <c r="N61" s="27">
        <v>3.7</v>
      </c>
      <c r="O61" s="27">
        <v>1.7</v>
      </c>
      <c r="P61" s="27">
        <v>12.2</v>
      </c>
      <c r="Q61" s="27">
        <v>23.9</v>
      </c>
      <c r="R61" s="27">
        <v>9.1999999999999993</v>
      </c>
      <c r="S61" s="27">
        <v>3.4</v>
      </c>
      <c r="T61" s="27">
        <v>2.2000000000000002</v>
      </c>
      <c r="U61" s="27">
        <v>17.600000000000001</v>
      </c>
    </row>
    <row r="62" spans="2:21" ht="15" customHeight="1" x14ac:dyDescent="0.15">
      <c r="B62" s="24"/>
      <c r="C62" s="82" t="s">
        <v>81</v>
      </c>
      <c r="D62" s="14">
        <v>1234</v>
      </c>
      <c r="E62" s="15">
        <v>287</v>
      </c>
      <c r="F62" s="16">
        <v>212</v>
      </c>
      <c r="G62" s="16">
        <v>41</v>
      </c>
      <c r="H62" s="16">
        <v>91</v>
      </c>
      <c r="I62" s="16">
        <v>32</v>
      </c>
      <c r="J62" s="16">
        <v>308</v>
      </c>
      <c r="K62" s="16">
        <v>36</v>
      </c>
      <c r="L62" s="16">
        <v>168</v>
      </c>
      <c r="M62" s="16">
        <v>364</v>
      </c>
      <c r="N62" s="16">
        <v>30</v>
      </c>
      <c r="O62" s="16">
        <v>16</v>
      </c>
      <c r="P62" s="16">
        <v>171</v>
      </c>
      <c r="Q62" s="16">
        <v>213</v>
      </c>
      <c r="R62" s="16">
        <v>128</v>
      </c>
      <c r="S62" s="16">
        <v>32</v>
      </c>
      <c r="T62" s="16">
        <v>24</v>
      </c>
      <c r="U62" s="16">
        <v>82</v>
      </c>
    </row>
    <row r="63" spans="2:21" ht="15" customHeight="1" x14ac:dyDescent="0.15">
      <c r="B63" s="24"/>
      <c r="C63" s="84"/>
      <c r="D63" s="25">
        <v>100</v>
      </c>
      <c r="E63" s="26">
        <v>23.3</v>
      </c>
      <c r="F63" s="27">
        <v>17.2</v>
      </c>
      <c r="G63" s="27">
        <v>3.3</v>
      </c>
      <c r="H63" s="27">
        <v>7.4</v>
      </c>
      <c r="I63" s="27">
        <v>2.6</v>
      </c>
      <c r="J63" s="27">
        <v>25</v>
      </c>
      <c r="K63" s="27">
        <v>2.9</v>
      </c>
      <c r="L63" s="27">
        <v>13.6</v>
      </c>
      <c r="M63" s="27">
        <v>29.5</v>
      </c>
      <c r="N63" s="27">
        <v>2.4</v>
      </c>
      <c r="O63" s="27">
        <v>1.3</v>
      </c>
      <c r="P63" s="27">
        <v>13.9</v>
      </c>
      <c r="Q63" s="27">
        <v>17.3</v>
      </c>
      <c r="R63" s="27">
        <v>10.4</v>
      </c>
      <c r="S63" s="27">
        <v>2.6</v>
      </c>
      <c r="T63" s="27">
        <v>1.9</v>
      </c>
      <c r="U63" s="27">
        <v>6.6</v>
      </c>
    </row>
    <row r="64" spans="2:21" ht="15" customHeight="1" x14ac:dyDescent="0.15">
      <c r="B64" s="24"/>
      <c r="C64" s="82" t="s">
        <v>82</v>
      </c>
      <c r="D64" s="14">
        <v>2253</v>
      </c>
      <c r="E64" s="15">
        <v>376</v>
      </c>
      <c r="F64" s="16">
        <v>455</v>
      </c>
      <c r="G64" s="16">
        <v>86</v>
      </c>
      <c r="H64" s="16">
        <v>154</v>
      </c>
      <c r="I64" s="16">
        <v>47</v>
      </c>
      <c r="J64" s="16">
        <v>537</v>
      </c>
      <c r="K64" s="16">
        <v>57</v>
      </c>
      <c r="L64" s="16">
        <v>300</v>
      </c>
      <c r="M64" s="16">
        <v>539</v>
      </c>
      <c r="N64" s="16">
        <v>73</v>
      </c>
      <c r="O64" s="16">
        <v>27</v>
      </c>
      <c r="P64" s="16">
        <v>282</v>
      </c>
      <c r="Q64" s="16">
        <v>472</v>
      </c>
      <c r="R64" s="16">
        <v>211</v>
      </c>
      <c r="S64" s="16">
        <v>73</v>
      </c>
      <c r="T64" s="16">
        <v>67</v>
      </c>
      <c r="U64" s="16">
        <v>233</v>
      </c>
    </row>
    <row r="65" spans="2:21" ht="15" customHeight="1" x14ac:dyDescent="0.15">
      <c r="B65" s="24"/>
      <c r="C65" s="84"/>
      <c r="D65" s="25">
        <v>100</v>
      </c>
      <c r="E65" s="26">
        <v>16.7</v>
      </c>
      <c r="F65" s="27">
        <v>20.2</v>
      </c>
      <c r="G65" s="27">
        <v>3.8</v>
      </c>
      <c r="H65" s="27">
        <v>6.8</v>
      </c>
      <c r="I65" s="27">
        <v>2.1</v>
      </c>
      <c r="J65" s="27">
        <v>23.8</v>
      </c>
      <c r="K65" s="27">
        <v>2.5</v>
      </c>
      <c r="L65" s="27">
        <v>13.3</v>
      </c>
      <c r="M65" s="27">
        <v>23.9</v>
      </c>
      <c r="N65" s="27">
        <v>3.2</v>
      </c>
      <c r="O65" s="27">
        <v>1.2</v>
      </c>
      <c r="P65" s="27">
        <v>12.5</v>
      </c>
      <c r="Q65" s="27">
        <v>20.9</v>
      </c>
      <c r="R65" s="27">
        <v>9.4</v>
      </c>
      <c r="S65" s="27">
        <v>3.2</v>
      </c>
      <c r="T65" s="27">
        <v>3</v>
      </c>
      <c r="U65" s="27">
        <v>10.3</v>
      </c>
    </row>
    <row r="66" spans="2:21" ht="15" customHeight="1" x14ac:dyDescent="0.15">
      <c r="B66" s="24"/>
      <c r="C66" s="82" t="s">
        <v>83</v>
      </c>
      <c r="D66" s="14">
        <v>1209</v>
      </c>
      <c r="E66" s="15">
        <v>201</v>
      </c>
      <c r="F66" s="16">
        <v>190</v>
      </c>
      <c r="G66" s="16">
        <v>36</v>
      </c>
      <c r="H66" s="16">
        <v>92</v>
      </c>
      <c r="I66" s="16">
        <v>28</v>
      </c>
      <c r="J66" s="16">
        <v>195</v>
      </c>
      <c r="K66" s="16">
        <v>35</v>
      </c>
      <c r="L66" s="16">
        <v>134</v>
      </c>
      <c r="M66" s="16">
        <v>333</v>
      </c>
      <c r="N66" s="16">
        <v>56</v>
      </c>
      <c r="O66" s="16">
        <v>10</v>
      </c>
      <c r="P66" s="16">
        <v>133</v>
      </c>
      <c r="Q66" s="16">
        <v>221</v>
      </c>
      <c r="R66" s="16">
        <v>118</v>
      </c>
      <c r="S66" s="16">
        <v>85</v>
      </c>
      <c r="T66" s="16">
        <v>32</v>
      </c>
      <c r="U66" s="16">
        <v>127</v>
      </c>
    </row>
    <row r="67" spans="2:21" ht="15" customHeight="1" x14ac:dyDescent="0.15">
      <c r="B67" s="24"/>
      <c r="C67" s="84"/>
      <c r="D67" s="25">
        <v>100</v>
      </c>
      <c r="E67" s="26">
        <v>16.600000000000001</v>
      </c>
      <c r="F67" s="27">
        <v>15.7</v>
      </c>
      <c r="G67" s="27">
        <v>3</v>
      </c>
      <c r="H67" s="27">
        <v>7.6</v>
      </c>
      <c r="I67" s="27">
        <v>2.2999999999999998</v>
      </c>
      <c r="J67" s="27">
        <v>16.100000000000001</v>
      </c>
      <c r="K67" s="27">
        <v>2.9</v>
      </c>
      <c r="L67" s="27">
        <v>11.1</v>
      </c>
      <c r="M67" s="27">
        <v>27.5</v>
      </c>
      <c r="N67" s="27">
        <v>4.5999999999999996</v>
      </c>
      <c r="O67" s="27">
        <v>0.8</v>
      </c>
      <c r="P67" s="27">
        <v>11</v>
      </c>
      <c r="Q67" s="27">
        <v>18.3</v>
      </c>
      <c r="R67" s="27">
        <v>9.8000000000000007</v>
      </c>
      <c r="S67" s="27">
        <v>7</v>
      </c>
      <c r="T67" s="27">
        <v>2.6</v>
      </c>
      <c r="U67" s="27">
        <v>10.5</v>
      </c>
    </row>
    <row r="68" spans="2:21" ht="15" customHeight="1" x14ac:dyDescent="0.15">
      <c r="B68" s="24"/>
      <c r="C68" s="82" t="s">
        <v>84</v>
      </c>
      <c r="D68" s="14">
        <v>2351</v>
      </c>
      <c r="E68" s="15">
        <v>346</v>
      </c>
      <c r="F68" s="16">
        <v>398</v>
      </c>
      <c r="G68" s="16">
        <v>75</v>
      </c>
      <c r="H68" s="16">
        <v>196</v>
      </c>
      <c r="I68" s="16">
        <v>63</v>
      </c>
      <c r="J68" s="16">
        <v>463</v>
      </c>
      <c r="K68" s="16">
        <v>57</v>
      </c>
      <c r="L68" s="16">
        <v>333</v>
      </c>
      <c r="M68" s="16">
        <v>730</v>
      </c>
      <c r="N68" s="16">
        <v>86</v>
      </c>
      <c r="O68" s="16">
        <v>26</v>
      </c>
      <c r="P68" s="16">
        <v>281</v>
      </c>
      <c r="Q68" s="16">
        <v>496</v>
      </c>
      <c r="R68" s="16">
        <v>354</v>
      </c>
      <c r="S68" s="16">
        <v>117</v>
      </c>
      <c r="T68" s="16">
        <v>51</v>
      </c>
      <c r="U68" s="16">
        <v>179</v>
      </c>
    </row>
    <row r="69" spans="2:21" ht="15" customHeight="1" x14ac:dyDescent="0.15">
      <c r="B69" s="28"/>
      <c r="C69" s="85"/>
      <c r="D69" s="17">
        <v>100</v>
      </c>
      <c r="E69" s="18">
        <v>14.7</v>
      </c>
      <c r="F69" s="19">
        <v>16.899999999999999</v>
      </c>
      <c r="G69" s="19">
        <v>3.2</v>
      </c>
      <c r="H69" s="19">
        <v>8.3000000000000007</v>
      </c>
      <c r="I69" s="19">
        <v>2.7</v>
      </c>
      <c r="J69" s="19">
        <v>19.7</v>
      </c>
      <c r="K69" s="19">
        <v>2.4</v>
      </c>
      <c r="L69" s="19">
        <v>14.2</v>
      </c>
      <c r="M69" s="19">
        <v>31.1</v>
      </c>
      <c r="N69" s="19">
        <v>3.7</v>
      </c>
      <c r="O69" s="19">
        <v>1.1000000000000001</v>
      </c>
      <c r="P69" s="19">
        <v>12</v>
      </c>
      <c r="Q69" s="19">
        <v>21.1</v>
      </c>
      <c r="R69" s="19">
        <v>15.1</v>
      </c>
      <c r="S69" s="19">
        <v>5</v>
      </c>
      <c r="T69" s="19">
        <v>2.2000000000000002</v>
      </c>
      <c r="U69" s="19">
        <v>7.6</v>
      </c>
    </row>
    <row r="70" spans="2:21" ht="15" customHeight="1" x14ac:dyDescent="0.15">
      <c r="B70" s="20" t="s">
        <v>85</v>
      </c>
      <c r="C70" s="88" t="s">
        <v>86</v>
      </c>
      <c r="D70" s="21">
        <v>2750</v>
      </c>
      <c r="E70" s="22">
        <v>285</v>
      </c>
      <c r="F70" s="23">
        <v>463</v>
      </c>
      <c r="G70" s="23">
        <v>86</v>
      </c>
      <c r="H70" s="23">
        <v>230</v>
      </c>
      <c r="I70" s="23">
        <v>45</v>
      </c>
      <c r="J70" s="23">
        <v>708</v>
      </c>
      <c r="K70" s="23">
        <v>89</v>
      </c>
      <c r="L70" s="23">
        <v>425</v>
      </c>
      <c r="M70" s="23">
        <v>185</v>
      </c>
      <c r="N70" s="23">
        <v>53</v>
      </c>
      <c r="O70" s="23">
        <v>24</v>
      </c>
      <c r="P70" s="23">
        <v>326</v>
      </c>
      <c r="Q70" s="23">
        <v>678</v>
      </c>
      <c r="R70" s="23">
        <v>293</v>
      </c>
      <c r="S70" s="23">
        <v>150</v>
      </c>
      <c r="T70" s="23">
        <v>60</v>
      </c>
      <c r="U70" s="23">
        <v>413</v>
      </c>
    </row>
    <row r="71" spans="2:21" ht="15" customHeight="1" x14ac:dyDescent="0.15">
      <c r="B71" s="24"/>
      <c r="C71" s="89"/>
      <c r="D71" s="25">
        <v>100</v>
      </c>
      <c r="E71" s="26">
        <v>10.4</v>
      </c>
      <c r="F71" s="27">
        <v>16.8</v>
      </c>
      <c r="G71" s="27">
        <v>3.1</v>
      </c>
      <c r="H71" s="27">
        <v>8.4</v>
      </c>
      <c r="I71" s="27">
        <v>1.6</v>
      </c>
      <c r="J71" s="27">
        <v>25.7</v>
      </c>
      <c r="K71" s="27">
        <v>3.2</v>
      </c>
      <c r="L71" s="27">
        <v>15.5</v>
      </c>
      <c r="M71" s="27">
        <v>6.7</v>
      </c>
      <c r="N71" s="27">
        <v>1.9</v>
      </c>
      <c r="O71" s="27">
        <v>0.9</v>
      </c>
      <c r="P71" s="27">
        <v>11.9</v>
      </c>
      <c r="Q71" s="27">
        <v>24.7</v>
      </c>
      <c r="R71" s="27">
        <v>10.7</v>
      </c>
      <c r="S71" s="27">
        <v>5.5</v>
      </c>
      <c r="T71" s="27">
        <v>2.2000000000000002</v>
      </c>
      <c r="U71" s="27">
        <v>15</v>
      </c>
    </row>
    <row r="72" spans="2:21" ht="15" customHeight="1" x14ac:dyDescent="0.15">
      <c r="B72" s="24"/>
      <c r="C72" s="86" t="s">
        <v>87</v>
      </c>
      <c r="D72" s="14">
        <v>3000</v>
      </c>
      <c r="E72" s="15">
        <v>401</v>
      </c>
      <c r="F72" s="16">
        <v>575</v>
      </c>
      <c r="G72" s="16">
        <v>108</v>
      </c>
      <c r="H72" s="16">
        <v>226</v>
      </c>
      <c r="I72" s="16">
        <v>83</v>
      </c>
      <c r="J72" s="16">
        <v>903</v>
      </c>
      <c r="K72" s="16">
        <v>140</v>
      </c>
      <c r="L72" s="16">
        <v>550</v>
      </c>
      <c r="M72" s="16">
        <v>136</v>
      </c>
      <c r="N72" s="16">
        <v>72</v>
      </c>
      <c r="O72" s="16">
        <v>48</v>
      </c>
      <c r="P72" s="16">
        <v>369</v>
      </c>
      <c r="Q72" s="16">
        <v>797</v>
      </c>
      <c r="R72" s="16">
        <v>323</v>
      </c>
      <c r="S72" s="16">
        <v>139</v>
      </c>
      <c r="T72" s="16">
        <v>61</v>
      </c>
      <c r="U72" s="16">
        <v>323</v>
      </c>
    </row>
    <row r="73" spans="2:21" ht="15" customHeight="1" x14ac:dyDescent="0.15">
      <c r="B73" s="24"/>
      <c r="C73" s="89"/>
      <c r="D73" s="25">
        <v>100</v>
      </c>
      <c r="E73" s="26">
        <v>13.4</v>
      </c>
      <c r="F73" s="27">
        <v>19.2</v>
      </c>
      <c r="G73" s="27">
        <v>3.6</v>
      </c>
      <c r="H73" s="27">
        <v>7.5</v>
      </c>
      <c r="I73" s="27">
        <v>2.8</v>
      </c>
      <c r="J73" s="27">
        <v>30.1</v>
      </c>
      <c r="K73" s="27">
        <v>4.7</v>
      </c>
      <c r="L73" s="27">
        <v>18.3</v>
      </c>
      <c r="M73" s="27">
        <v>4.5</v>
      </c>
      <c r="N73" s="27">
        <v>2.4</v>
      </c>
      <c r="O73" s="27">
        <v>1.6</v>
      </c>
      <c r="P73" s="27">
        <v>12.3</v>
      </c>
      <c r="Q73" s="27">
        <v>26.6</v>
      </c>
      <c r="R73" s="27">
        <v>10.8</v>
      </c>
      <c r="S73" s="27">
        <v>4.5999999999999996</v>
      </c>
      <c r="T73" s="27">
        <v>2</v>
      </c>
      <c r="U73" s="27">
        <v>10.8</v>
      </c>
    </row>
    <row r="74" spans="2:21" ht="15" customHeight="1" x14ac:dyDescent="0.15">
      <c r="B74" s="24"/>
      <c r="C74" s="86" t="s">
        <v>88</v>
      </c>
      <c r="D74" s="14">
        <v>3841</v>
      </c>
      <c r="E74" s="15">
        <v>551</v>
      </c>
      <c r="F74" s="16">
        <v>664</v>
      </c>
      <c r="G74" s="16">
        <v>133</v>
      </c>
      <c r="H74" s="16">
        <v>267</v>
      </c>
      <c r="I74" s="16">
        <v>73</v>
      </c>
      <c r="J74" s="16">
        <v>711</v>
      </c>
      <c r="K74" s="16">
        <v>91</v>
      </c>
      <c r="L74" s="16">
        <v>383</v>
      </c>
      <c r="M74" s="16">
        <v>1391</v>
      </c>
      <c r="N74" s="16">
        <v>122</v>
      </c>
      <c r="O74" s="16">
        <v>37</v>
      </c>
      <c r="P74" s="16">
        <v>494</v>
      </c>
      <c r="Q74" s="16">
        <v>797</v>
      </c>
      <c r="R74" s="16">
        <v>432</v>
      </c>
      <c r="S74" s="16">
        <v>175</v>
      </c>
      <c r="T74" s="16">
        <v>112</v>
      </c>
      <c r="U74" s="16">
        <v>352</v>
      </c>
    </row>
    <row r="75" spans="2:21" ht="15" customHeight="1" x14ac:dyDescent="0.15">
      <c r="B75" s="24"/>
      <c r="C75" s="89"/>
      <c r="D75" s="25">
        <v>100</v>
      </c>
      <c r="E75" s="26">
        <v>14.3</v>
      </c>
      <c r="F75" s="27">
        <v>17.3</v>
      </c>
      <c r="G75" s="27">
        <v>3.5</v>
      </c>
      <c r="H75" s="27">
        <v>7</v>
      </c>
      <c r="I75" s="27">
        <v>1.9</v>
      </c>
      <c r="J75" s="27">
        <v>18.5</v>
      </c>
      <c r="K75" s="27">
        <v>2.4</v>
      </c>
      <c r="L75" s="27">
        <v>10</v>
      </c>
      <c r="M75" s="27">
        <v>36.200000000000003</v>
      </c>
      <c r="N75" s="27">
        <v>3.2</v>
      </c>
      <c r="O75" s="27">
        <v>1</v>
      </c>
      <c r="P75" s="27">
        <v>12.9</v>
      </c>
      <c r="Q75" s="27">
        <v>20.7</v>
      </c>
      <c r="R75" s="27">
        <v>11.2</v>
      </c>
      <c r="S75" s="27">
        <v>4.5999999999999996</v>
      </c>
      <c r="T75" s="27">
        <v>2.9</v>
      </c>
      <c r="U75" s="27">
        <v>9.1999999999999993</v>
      </c>
    </row>
    <row r="76" spans="2:21" ht="15" customHeight="1" x14ac:dyDescent="0.15">
      <c r="B76" s="24"/>
      <c r="C76" s="86" t="s">
        <v>89</v>
      </c>
      <c r="D76" s="14">
        <v>2817</v>
      </c>
      <c r="E76" s="15">
        <v>541</v>
      </c>
      <c r="F76" s="16">
        <v>525</v>
      </c>
      <c r="G76" s="16">
        <v>134</v>
      </c>
      <c r="H76" s="16">
        <v>226</v>
      </c>
      <c r="I76" s="16">
        <v>101</v>
      </c>
      <c r="J76" s="16">
        <v>544</v>
      </c>
      <c r="K76" s="16">
        <v>57</v>
      </c>
      <c r="L76" s="16">
        <v>320</v>
      </c>
      <c r="M76" s="16">
        <v>997</v>
      </c>
      <c r="N76" s="16">
        <v>105</v>
      </c>
      <c r="O76" s="16">
        <v>42</v>
      </c>
      <c r="P76" s="16">
        <v>376</v>
      </c>
      <c r="Q76" s="16">
        <v>588</v>
      </c>
      <c r="R76" s="16">
        <v>306</v>
      </c>
      <c r="S76" s="16">
        <v>107</v>
      </c>
      <c r="T76" s="16">
        <v>67</v>
      </c>
      <c r="U76" s="16">
        <v>222</v>
      </c>
    </row>
    <row r="77" spans="2:21" ht="15" customHeight="1" x14ac:dyDescent="0.15">
      <c r="B77" s="24"/>
      <c r="C77" s="89"/>
      <c r="D77" s="25">
        <v>100</v>
      </c>
      <c r="E77" s="26">
        <v>19.2</v>
      </c>
      <c r="F77" s="27">
        <v>18.600000000000001</v>
      </c>
      <c r="G77" s="27">
        <v>4.8</v>
      </c>
      <c r="H77" s="27">
        <v>8</v>
      </c>
      <c r="I77" s="27">
        <v>3.6</v>
      </c>
      <c r="J77" s="27">
        <v>19.3</v>
      </c>
      <c r="K77" s="27">
        <v>2</v>
      </c>
      <c r="L77" s="27">
        <v>11.4</v>
      </c>
      <c r="M77" s="27">
        <v>35.4</v>
      </c>
      <c r="N77" s="27">
        <v>3.7</v>
      </c>
      <c r="O77" s="27">
        <v>1.5</v>
      </c>
      <c r="P77" s="27">
        <v>13.3</v>
      </c>
      <c r="Q77" s="27">
        <v>20.9</v>
      </c>
      <c r="R77" s="27">
        <v>10.9</v>
      </c>
      <c r="S77" s="27">
        <v>3.8</v>
      </c>
      <c r="T77" s="27">
        <v>2.4</v>
      </c>
      <c r="U77" s="27">
        <v>7.9</v>
      </c>
    </row>
    <row r="78" spans="2:21" ht="15" customHeight="1" x14ac:dyDescent="0.15">
      <c r="B78" s="24"/>
      <c r="C78" s="86" t="s">
        <v>90</v>
      </c>
      <c r="D78" s="14">
        <v>1623</v>
      </c>
      <c r="E78" s="15">
        <v>374</v>
      </c>
      <c r="F78" s="16">
        <v>280</v>
      </c>
      <c r="G78" s="16">
        <v>66</v>
      </c>
      <c r="H78" s="16">
        <v>142</v>
      </c>
      <c r="I78" s="16">
        <v>44</v>
      </c>
      <c r="J78" s="16">
        <v>298</v>
      </c>
      <c r="K78" s="16">
        <v>48</v>
      </c>
      <c r="L78" s="16">
        <v>176</v>
      </c>
      <c r="M78" s="16">
        <v>623</v>
      </c>
      <c r="N78" s="16">
        <v>90</v>
      </c>
      <c r="O78" s="16">
        <v>37</v>
      </c>
      <c r="P78" s="16">
        <v>233</v>
      </c>
      <c r="Q78" s="16">
        <v>304</v>
      </c>
      <c r="R78" s="16">
        <v>166</v>
      </c>
      <c r="S78" s="16">
        <v>46</v>
      </c>
      <c r="T78" s="16">
        <v>48</v>
      </c>
      <c r="U78" s="16">
        <v>137</v>
      </c>
    </row>
    <row r="79" spans="2:21" ht="15" customHeight="1" x14ac:dyDescent="0.15">
      <c r="B79" s="24"/>
      <c r="C79" s="89"/>
      <c r="D79" s="25">
        <v>100</v>
      </c>
      <c r="E79" s="26">
        <v>23</v>
      </c>
      <c r="F79" s="27">
        <v>17.3</v>
      </c>
      <c r="G79" s="27">
        <v>4.0999999999999996</v>
      </c>
      <c r="H79" s="27">
        <v>8.6999999999999993</v>
      </c>
      <c r="I79" s="27">
        <v>2.7</v>
      </c>
      <c r="J79" s="27">
        <v>18.399999999999999</v>
      </c>
      <c r="K79" s="27">
        <v>3</v>
      </c>
      <c r="L79" s="27">
        <v>10.8</v>
      </c>
      <c r="M79" s="27">
        <v>38.4</v>
      </c>
      <c r="N79" s="27">
        <v>5.5</v>
      </c>
      <c r="O79" s="27">
        <v>2.2999999999999998</v>
      </c>
      <c r="P79" s="27">
        <v>14.4</v>
      </c>
      <c r="Q79" s="27">
        <v>18.7</v>
      </c>
      <c r="R79" s="27">
        <v>10.199999999999999</v>
      </c>
      <c r="S79" s="27">
        <v>2.8</v>
      </c>
      <c r="T79" s="27">
        <v>3</v>
      </c>
      <c r="U79" s="27">
        <v>8.4</v>
      </c>
    </row>
    <row r="80" spans="2:21" ht="15" customHeight="1" x14ac:dyDescent="0.15">
      <c r="B80" s="24"/>
      <c r="C80" s="86" t="s">
        <v>91</v>
      </c>
      <c r="D80" s="14">
        <v>1008</v>
      </c>
      <c r="E80" s="15">
        <v>253</v>
      </c>
      <c r="F80" s="16">
        <v>156</v>
      </c>
      <c r="G80" s="16">
        <v>42</v>
      </c>
      <c r="H80" s="16">
        <v>81</v>
      </c>
      <c r="I80" s="16">
        <v>32</v>
      </c>
      <c r="J80" s="16">
        <v>160</v>
      </c>
      <c r="K80" s="16">
        <v>20</v>
      </c>
      <c r="L80" s="16">
        <v>109</v>
      </c>
      <c r="M80" s="16">
        <v>388</v>
      </c>
      <c r="N80" s="16">
        <v>71</v>
      </c>
      <c r="O80" s="16">
        <v>20</v>
      </c>
      <c r="P80" s="16">
        <v>142</v>
      </c>
      <c r="Q80" s="16">
        <v>171</v>
      </c>
      <c r="R80" s="16">
        <v>87</v>
      </c>
      <c r="S80" s="16">
        <v>28</v>
      </c>
      <c r="T80" s="16">
        <v>20</v>
      </c>
      <c r="U80" s="16">
        <v>126</v>
      </c>
    </row>
    <row r="81" spans="2:21" ht="15" customHeight="1" x14ac:dyDescent="0.15">
      <c r="B81" s="24"/>
      <c r="C81" s="89"/>
      <c r="D81" s="25">
        <v>100</v>
      </c>
      <c r="E81" s="26">
        <v>25.1</v>
      </c>
      <c r="F81" s="27">
        <v>15.5</v>
      </c>
      <c r="G81" s="27">
        <v>4.2</v>
      </c>
      <c r="H81" s="27">
        <v>8</v>
      </c>
      <c r="I81" s="27">
        <v>3.2</v>
      </c>
      <c r="J81" s="27">
        <v>15.9</v>
      </c>
      <c r="K81" s="27">
        <v>2</v>
      </c>
      <c r="L81" s="27">
        <v>10.8</v>
      </c>
      <c r="M81" s="27">
        <v>38.5</v>
      </c>
      <c r="N81" s="27">
        <v>7</v>
      </c>
      <c r="O81" s="27">
        <v>2</v>
      </c>
      <c r="P81" s="27">
        <v>14.1</v>
      </c>
      <c r="Q81" s="27">
        <v>17</v>
      </c>
      <c r="R81" s="27">
        <v>8.6</v>
      </c>
      <c r="S81" s="27">
        <v>2.8</v>
      </c>
      <c r="T81" s="27">
        <v>2</v>
      </c>
      <c r="U81" s="27">
        <v>12.5</v>
      </c>
    </row>
    <row r="82" spans="2:21" ht="15" customHeight="1" x14ac:dyDescent="0.15">
      <c r="B82" s="24"/>
      <c r="C82" s="86" t="s">
        <v>92</v>
      </c>
      <c r="D82" s="14">
        <v>602</v>
      </c>
      <c r="E82" s="15">
        <v>155</v>
      </c>
      <c r="F82" s="16">
        <v>94</v>
      </c>
      <c r="G82" s="16">
        <v>20</v>
      </c>
      <c r="H82" s="16">
        <v>52</v>
      </c>
      <c r="I82" s="16">
        <v>10</v>
      </c>
      <c r="J82" s="16">
        <v>64</v>
      </c>
      <c r="K82" s="16">
        <v>13</v>
      </c>
      <c r="L82" s="16">
        <v>33</v>
      </c>
      <c r="M82" s="16">
        <v>214</v>
      </c>
      <c r="N82" s="16">
        <v>44</v>
      </c>
      <c r="O82" s="16">
        <v>14</v>
      </c>
      <c r="P82" s="16">
        <v>53</v>
      </c>
      <c r="Q82" s="16">
        <v>63</v>
      </c>
      <c r="R82" s="16">
        <v>72</v>
      </c>
      <c r="S82" s="16">
        <v>18</v>
      </c>
      <c r="T82" s="16">
        <v>13</v>
      </c>
      <c r="U82" s="16">
        <v>104</v>
      </c>
    </row>
    <row r="83" spans="2:21" ht="15" customHeight="1" x14ac:dyDescent="0.15">
      <c r="B83" s="24"/>
      <c r="C83" s="86"/>
      <c r="D83" s="34">
        <v>100</v>
      </c>
      <c r="E83" s="35">
        <v>25.7</v>
      </c>
      <c r="F83" s="36">
        <v>15.6</v>
      </c>
      <c r="G83" s="36">
        <v>3.3</v>
      </c>
      <c r="H83" s="36">
        <v>8.6</v>
      </c>
      <c r="I83" s="36">
        <v>1.7</v>
      </c>
      <c r="J83" s="36">
        <v>10.6</v>
      </c>
      <c r="K83" s="36">
        <v>2.2000000000000002</v>
      </c>
      <c r="L83" s="36">
        <v>5.5</v>
      </c>
      <c r="M83" s="36">
        <v>35.5</v>
      </c>
      <c r="N83" s="36">
        <v>7.3</v>
      </c>
      <c r="O83" s="36">
        <v>2.2999999999999998</v>
      </c>
      <c r="P83" s="36">
        <v>8.8000000000000007</v>
      </c>
      <c r="Q83" s="36">
        <v>10.5</v>
      </c>
      <c r="R83" s="36">
        <v>12</v>
      </c>
      <c r="S83" s="36">
        <v>3</v>
      </c>
      <c r="T83" s="36">
        <v>2.2000000000000002</v>
      </c>
      <c r="U83" s="36">
        <v>17.3</v>
      </c>
    </row>
    <row r="84" spans="2:21" ht="15" customHeight="1" x14ac:dyDescent="0.15">
      <c r="B84" s="20" t="s">
        <v>93</v>
      </c>
      <c r="C84" s="87" t="s">
        <v>94</v>
      </c>
      <c r="D84" s="21">
        <v>3427</v>
      </c>
      <c r="E84" s="22">
        <v>521</v>
      </c>
      <c r="F84" s="23">
        <v>607</v>
      </c>
      <c r="G84" s="23">
        <v>158</v>
      </c>
      <c r="H84" s="23">
        <v>275</v>
      </c>
      <c r="I84" s="23">
        <v>116</v>
      </c>
      <c r="J84" s="23">
        <v>952</v>
      </c>
      <c r="K84" s="23">
        <v>173</v>
      </c>
      <c r="L84" s="23">
        <v>577</v>
      </c>
      <c r="M84" s="23">
        <v>133</v>
      </c>
      <c r="N84" s="23">
        <v>117</v>
      </c>
      <c r="O84" s="23">
        <v>82</v>
      </c>
      <c r="P84" s="23">
        <v>487</v>
      </c>
      <c r="Q84" s="23">
        <v>762</v>
      </c>
      <c r="R84" s="23">
        <v>379</v>
      </c>
      <c r="S84" s="23">
        <v>139</v>
      </c>
      <c r="T84" s="23">
        <v>69</v>
      </c>
      <c r="U84" s="23">
        <v>370</v>
      </c>
    </row>
    <row r="85" spans="2:21" ht="15" customHeight="1" x14ac:dyDescent="0.15">
      <c r="B85" s="24" t="s">
        <v>441</v>
      </c>
      <c r="C85" s="84"/>
      <c r="D85" s="25">
        <v>100</v>
      </c>
      <c r="E85" s="26">
        <v>15.2</v>
      </c>
      <c r="F85" s="27">
        <v>17.7</v>
      </c>
      <c r="G85" s="27">
        <v>4.5999999999999996</v>
      </c>
      <c r="H85" s="27">
        <v>8</v>
      </c>
      <c r="I85" s="27">
        <v>3.4</v>
      </c>
      <c r="J85" s="27">
        <v>27.8</v>
      </c>
      <c r="K85" s="27">
        <v>5</v>
      </c>
      <c r="L85" s="27">
        <v>16.8</v>
      </c>
      <c r="M85" s="27">
        <v>3.9</v>
      </c>
      <c r="N85" s="27">
        <v>3.4</v>
      </c>
      <c r="O85" s="27">
        <v>2.4</v>
      </c>
      <c r="P85" s="27">
        <v>14.2</v>
      </c>
      <c r="Q85" s="27">
        <v>22.2</v>
      </c>
      <c r="R85" s="27">
        <v>11.1</v>
      </c>
      <c r="S85" s="27">
        <v>4.0999999999999996</v>
      </c>
      <c r="T85" s="27">
        <v>2</v>
      </c>
      <c r="U85" s="27">
        <v>10.8</v>
      </c>
    </row>
    <row r="86" spans="2:21" ht="15" customHeight="1" x14ac:dyDescent="0.15">
      <c r="B86" s="24" t="s">
        <v>431</v>
      </c>
      <c r="C86" s="82" t="s">
        <v>520</v>
      </c>
      <c r="D86" s="14">
        <v>3344</v>
      </c>
      <c r="E86" s="15">
        <v>559</v>
      </c>
      <c r="F86" s="16">
        <v>689</v>
      </c>
      <c r="G86" s="16">
        <v>142</v>
      </c>
      <c r="H86" s="16">
        <v>285</v>
      </c>
      <c r="I86" s="16">
        <v>89</v>
      </c>
      <c r="J86" s="16">
        <v>903</v>
      </c>
      <c r="K86" s="16">
        <v>113</v>
      </c>
      <c r="L86" s="16">
        <v>517</v>
      </c>
      <c r="M86" s="16">
        <v>296</v>
      </c>
      <c r="N86" s="16">
        <v>112</v>
      </c>
      <c r="O86" s="16">
        <v>45</v>
      </c>
      <c r="P86" s="16">
        <v>381</v>
      </c>
      <c r="Q86" s="16">
        <v>856</v>
      </c>
      <c r="R86" s="16">
        <v>381</v>
      </c>
      <c r="S86" s="16">
        <v>167</v>
      </c>
      <c r="T86" s="16">
        <v>71</v>
      </c>
      <c r="U86" s="16">
        <v>345</v>
      </c>
    </row>
    <row r="87" spans="2:21" ht="15" customHeight="1" x14ac:dyDescent="0.15">
      <c r="B87" s="24"/>
      <c r="C87" s="84"/>
      <c r="D87" s="25">
        <v>100</v>
      </c>
      <c r="E87" s="26">
        <v>16.7</v>
      </c>
      <c r="F87" s="27">
        <v>20.6</v>
      </c>
      <c r="G87" s="27">
        <v>4.2</v>
      </c>
      <c r="H87" s="27">
        <v>8.5</v>
      </c>
      <c r="I87" s="27">
        <v>2.7</v>
      </c>
      <c r="J87" s="27">
        <v>27</v>
      </c>
      <c r="K87" s="27">
        <v>3.4</v>
      </c>
      <c r="L87" s="27">
        <v>15.5</v>
      </c>
      <c r="M87" s="27">
        <v>8.9</v>
      </c>
      <c r="N87" s="27">
        <v>3.3</v>
      </c>
      <c r="O87" s="27">
        <v>1.3</v>
      </c>
      <c r="P87" s="27">
        <v>11.4</v>
      </c>
      <c r="Q87" s="27">
        <v>25.6</v>
      </c>
      <c r="R87" s="27">
        <v>11.4</v>
      </c>
      <c r="S87" s="27">
        <v>5</v>
      </c>
      <c r="T87" s="27">
        <v>2.1</v>
      </c>
      <c r="U87" s="27">
        <v>10.3</v>
      </c>
    </row>
    <row r="88" spans="2:21" ht="15" customHeight="1" x14ac:dyDescent="0.15">
      <c r="B88" s="24"/>
      <c r="C88" s="83" t="s">
        <v>487</v>
      </c>
      <c r="D88" s="29">
        <v>2063</v>
      </c>
      <c r="E88" s="30">
        <v>349</v>
      </c>
      <c r="F88" s="31">
        <v>385</v>
      </c>
      <c r="G88" s="31">
        <v>62</v>
      </c>
      <c r="H88" s="31">
        <v>156</v>
      </c>
      <c r="I88" s="31">
        <v>52</v>
      </c>
      <c r="J88" s="31">
        <v>449</v>
      </c>
      <c r="K88" s="31">
        <v>51</v>
      </c>
      <c r="L88" s="31">
        <v>266</v>
      </c>
      <c r="M88" s="31">
        <v>593</v>
      </c>
      <c r="N88" s="31">
        <v>78</v>
      </c>
      <c r="O88" s="31">
        <v>18</v>
      </c>
      <c r="P88" s="31">
        <v>274</v>
      </c>
      <c r="Q88" s="31">
        <v>491</v>
      </c>
      <c r="R88" s="31">
        <v>202</v>
      </c>
      <c r="S88" s="31">
        <v>110</v>
      </c>
      <c r="T88" s="31">
        <v>55</v>
      </c>
      <c r="U88" s="31">
        <v>181</v>
      </c>
    </row>
    <row r="89" spans="2:21" ht="15" customHeight="1" x14ac:dyDescent="0.15">
      <c r="B89" s="24"/>
      <c r="C89" s="84"/>
      <c r="D89" s="25">
        <v>100</v>
      </c>
      <c r="E89" s="26">
        <v>16.899999999999999</v>
      </c>
      <c r="F89" s="27">
        <v>18.7</v>
      </c>
      <c r="G89" s="27">
        <v>3</v>
      </c>
      <c r="H89" s="27">
        <v>7.6</v>
      </c>
      <c r="I89" s="27">
        <v>2.5</v>
      </c>
      <c r="J89" s="27">
        <v>21.8</v>
      </c>
      <c r="K89" s="27">
        <v>2.5</v>
      </c>
      <c r="L89" s="27">
        <v>12.9</v>
      </c>
      <c r="M89" s="27">
        <v>28.7</v>
      </c>
      <c r="N89" s="27">
        <v>3.8</v>
      </c>
      <c r="O89" s="27">
        <v>0.9</v>
      </c>
      <c r="P89" s="27">
        <v>13.3</v>
      </c>
      <c r="Q89" s="27">
        <v>23.8</v>
      </c>
      <c r="R89" s="27">
        <v>9.8000000000000007</v>
      </c>
      <c r="S89" s="27">
        <v>5.3</v>
      </c>
      <c r="T89" s="27">
        <v>2.7</v>
      </c>
      <c r="U89" s="27">
        <v>8.8000000000000007</v>
      </c>
    </row>
    <row r="90" spans="2:21" ht="15" customHeight="1" x14ac:dyDescent="0.15">
      <c r="B90" s="24"/>
      <c r="C90" s="82" t="s">
        <v>455</v>
      </c>
      <c r="D90" s="14">
        <v>3201</v>
      </c>
      <c r="E90" s="15">
        <v>505</v>
      </c>
      <c r="F90" s="16">
        <v>558</v>
      </c>
      <c r="G90" s="16">
        <v>110</v>
      </c>
      <c r="H90" s="16">
        <v>242</v>
      </c>
      <c r="I90" s="16">
        <v>61</v>
      </c>
      <c r="J90" s="16">
        <v>532</v>
      </c>
      <c r="K90" s="16">
        <v>44</v>
      </c>
      <c r="L90" s="16">
        <v>323</v>
      </c>
      <c r="M90" s="16">
        <v>1458</v>
      </c>
      <c r="N90" s="16">
        <v>102</v>
      </c>
      <c r="O90" s="16">
        <v>24</v>
      </c>
      <c r="P90" s="16">
        <v>417</v>
      </c>
      <c r="Q90" s="16">
        <v>641</v>
      </c>
      <c r="R90" s="16">
        <v>337</v>
      </c>
      <c r="S90" s="16">
        <v>119</v>
      </c>
      <c r="T90" s="16">
        <v>88</v>
      </c>
      <c r="U90" s="16">
        <v>285</v>
      </c>
    </row>
    <row r="91" spans="2:21" ht="15" customHeight="1" x14ac:dyDescent="0.15">
      <c r="B91" s="24"/>
      <c r="C91" s="84"/>
      <c r="D91" s="25">
        <v>100</v>
      </c>
      <c r="E91" s="26">
        <v>15.8</v>
      </c>
      <c r="F91" s="27">
        <v>17.399999999999999</v>
      </c>
      <c r="G91" s="27">
        <v>3.4</v>
      </c>
      <c r="H91" s="27">
        <v>7.6</v>
      </c>
      <c r="I91" s="27">
        <v>1.9</v>
      </c>
      <c r="J91" s="27">
        <v>16.600000000000001</v>
      </c>
      <c r="K91" s="27">
        <v>1.4</v>
      </c>
      <c r="L91" s="27">
        <v>10.1</v>
      </c>
      <c r="M91" s="27">
        <v>45.5</v>
      </c>
      <c r="N91" s="27">
        <v>3.2</v>
      </c>
      <c r="O91" s="27">
        <v>0.7</v>
      </c>
      <c r="P91" s="27">
        <v>13</v>
      </c>
      <c r="Q91" s="27">
        <v>20</v>
      </c>
      <c r="R91" s="27">
        <v>10.5</v>
      </c>
      <c r="S91" s="27">
        <v>3.7</v>
      </c>
      <c r="T91" s="27">
        <v>2.7</v>
      </c>
      <c r="U91" s="27">
        <v>8.9</v>
      </c>
    </row>
    <row r="92" spans="2:21" ht="15" customHeight="1" x14ac:dyDescent="0.15">
      <c r="B92" s="24"/>
      <c r="C92" s="82" t="s">
        <v>472</v>
      </c>
      <c r="D92" s="14">
        <v>1503</v>
      </c>
      <c r="E92" s="15">
        <v>284</v>
      </c>
      <c r="F92" s="16">
        <v>234</v>
      </c>
      <c r="G92" s="16">
        <v>50</v>
      </c>
      <c r="H92" s="16">
        <v>109</v>
      </c>
      <c r="I92" s="16">
        <v>28</v>
      </c>
      <c r="J92" s="16">
        <v>231</v>
      </c>
      <c r="K92" s="16">
        <v>25</v>
      </c>
      <c r="L92" s="16">
        <v>129</v>
      </c>
      <c r="M92" s="16">
        <v>819</v>
      </c>
      <c r="N92" s="16">
        <v>55</v>
      </c>
      <c r="O92" s="16">
        <v>20</v>
      </c>
      <c r="P92" s="16">
        <v>181</v>
      </c>
      <c r="Q92" s="16">
        <v>245</v>
      </c>
      <c r="R92" s="16">
        <v>166</v>
      </c>
      <c r="S92" s="16">
        <v>55</v>
      </c>
      <c r="T92" s="16">
        <v>44</v>
      </c>
      <c r="U92" s="16">
        <v>131</v>
      </c>
    </row>
    <row r="93" spans="2:21" ht="15" customHeight="1" x14ac:dyDescent="0.15">
      <c r="B93" s="24"/>
      <c r="C93" s="84"/>
      <c r="D93" s="25">
        <v>100</v>
      </c>
      <c r="E93" s="26">
        <v>18.899999999999999</v>
      </c>
      <c r="F93" s="27">
        <v>15.6</v>
      </c>
      <c r="G93" s="27">
        <v>3.3</v>
      </c>
      <c r="H93" s="27">
        <v>7.3</v>
      </c>
      <c r="I93" s="27">
        <v>1.9</v>
      </c>
      <c r="J93" s="27">
        <v>15.4</v>
      </c>
      <c r="K93" s="27">
        <v>1.7</v>
      </c>
      <c r="L93" s="27">
        <v>8.6</v>
      </c>
      <c r="M93" s="27">
        <v>54.5</v>
      </c>
      <c r="N93" s="27">
        <v>3.7</v>
      </c>
      <c r="O93" s="27">
        <v>1.3</v>
      </c>
      <c r="P93" s="27">
        <v>12</v>
      </c>
      <c r="Q93" s="27">
        <v>16.3</v>
      </c>
      <c r="R93" s="27">
        <v>11</v>
      </c>
      <c r="S93" s="27">
        <v>3.7</v>
      </c>
      <c r="T93" s="27">
        <v>2.9</v>
      </c>
      <c r="U93" s="27">
        <v>8.6999999999999993</v>
      </c>
    </row>
    <row r="94" spans="2:21" ht="15" customHeight="1" x14ac:dyDescent="0.15">
      <c r="B94" s="24"/>
      <c r="C94" s="82" t="s">
        <v>446</v>
      </c>
      <c r="D94" s="14">
        <v>330</v>
      </c>
      <c r="E94" s="15">
        <v>61</v>
      </c>
      <c r="F94" s="16">
        <v>54</v>
      </c>
      <c r="G94" s="16">
        <v>9</v>
      </c>
      <c r="H94" s="16">
        <v>14</v>
      </c>
      <c r="I94" s="16">
        <v>3</v>
      </c>
      <c r="J94" s="16">
        <v>47</v>
      </c>
      <c r="K94" s="16">
        <v>4</v>
      </c>
      <c r="L94" s="16">
        <v>25</v>
      </c>
      <c r="M94" s="16">
        <v>192</v>
      </c>
      <c r="N94" s="16">
        <v>16</v>
      </c>
      <c r="O94" s="16">
        <v>2</v>
      </c>
      <c r="P94" s="16">
        <v>34</v>
      </c>
      <c r="Q94" s="16">
        <v>52</v>
      </c>
      <c r="R94" s="16">
        <v>29</v>
      </c>
      <c r="S94" s="16">
        <v>14</v>
      </c>
      <c r="T94" s="16">
        <v>12</v>
      </c>
      <c r="U94" s="16">
        <v>25</v>
      </c>
    </row>
    <row r="95" spans="2:21" ht="15" customHeight="1" x14ac:dyDescent="0.15">
      <c r="B95" s="24"/>
      <c r="C95" s="82"/>
      <c r="D95" s="34">
        <v>100</v>
      </c>
      <c r="E95" s="35">
        <v>18.5</v>
      </c>
      <c r="F95" s="36">
        <v>16.399999999999999</v>
      </c>
      <c r="G95" s="36">
        <v>2.7</v>
      </c>
      <c r="H95" s="36">
        <v>4.2</v>
      </c>
      <c r="I95" s="36">
        <v>0.9</v>
      </c>
      <c r="J95" s="36">
        <v>14.2</v>
      </c>
      <c r="K95" s="36">
        <v>1.2</v>
      </c>
      <c r="L95" s="36">
        <v>7.6</v>
      </c>
      <c r="M95" s="36">
        <v>58.2</v>
      </c>
      <c r="N95" s="36">
        <v>4.8</v>
      </c>
      <c r="O95" s="36">
        <v>0.6</v>
      </c>
      <c r="P95" s="36">
        <v>10.3</v>
      </c>
      <c r="Q95" s="36">
        <v>15.8</v>
      </c>
      <c r="R95" s="36">
        <v>8.8000000000000007</v>
      </c>
      <c r="S95" s="36">
        <v>4.2</v>
      </c>
      <c r="T95" s="36">
        <v>3.6</v>
      </c>
      <c r="U95" s="36">
        <v>7.6</v>
      </c>
    </row>
    <row r="96" spans="2:21" ht="15" customHeight="1" x14ac:dyDescent="0.15">
      <c r="B96" s="24"/>
      <c r="C96" s="83" t="s">
        <v>111</v>
      </c>
      <c r="D96" s="29">
        <v>359</v>
      </c>
      <c r="E96" s="30">
        <v>80</v>
      </c>
      <c r="F96" s="31">
        <v>47</v>
      </c>
      <c r="G96" s="31">
        <v>9</v>
      </c>
      <c r="H96" s="31">
        <v>28</v>
      </c>
      <c r="I96" s="31">
        <v>4</v>
      </c>
      <c r="J96" s="31">
        <v>27</v>
      </c>
      <c r="K96" s="31">
        <v>7</v>
      </c>
      <c r="L96" s="31">
        <v>20</v>
      </c>
      <c r="M96" s="31">
        <v>191</v>
      </c>
      <c r="N96" s="31">
        <v>13</v>
      </c>
      <c r="O96" s="31">
        <v>3</v>
      </c>
      <c r="P96" s="31">
        <v>35</v>
      </c>
      <c r="Q96" s="31">
        <v>43</v>
      </c>
      <c r="R96" s="31">
        <v>40</v>
      </c>
      <c r="S96" s="31">
        <v>12</v>
      </c>
      <c r="T96" s="31">
        <v>9</v>
      </c>
      <c r="U96" s="31">
        <v>46</v>
      </c>
    </row>
    <row r="97" spans="2:21" ht="15" customHeight="1" x14ac:dyDescent="0.15">
      <c r="B97" s="24"/>
      <c r="C97" s="84"/>
      <c r="D97" s="25">
        <v>100</v>
      </c>
      <c r="E97" s="26">
        <v>22.3</v>
      </c>
      <c r="F97" s="27">
        <v>13.1</v>
      </c>
      <c r="G97" s="27">
        <v>2.5</v>
      </c>
      <c r="H97" s="27">
        <v>7.8</v>
      </c>
      <c r="I97" s="27">
        <v>1.1000000000000001</v>
      </c>
      <c r="J97" s="27">
        <v>7.5</v>
      </c>
      <c r="K97" s="27">
        <v>1.9</v>
      </c>
      <c r="L97" s="27">
        <v>5.6</v>
      </c>
      <c r="M97" s="27">
        <v>53.2</v>
      </c>
      <c r="N97" s="27">
        <v>3.6</v>
      </c>
      <c r="O97" s="27">
        <v>0.8</v>
      </c>
      <c r="P97" s="27">
        <v>9.6999999999999993</v>
      </c>
      <c r="Q97" s="27">
        <v>12</v>
      </c>
      <c r="R97" s="27">
        <v>11.1</v>
      </c>
      <c r="S97" s="27">
        <v>3.3</v>
      </c>
      <c r="T97" s="27">
        <v>2.5</v>
      </c>
      <c r="U97" s="27">
        <v>12.8</v>
      </c>
    </row>
    <row r="98" spans="2:21" ht="15" customHeight="1" x14ac:dyDescent="0.15">
      <c r="B98" s="24"/>
      <c r="C98" s="82" t="s">
        <v>544</v>
      </c>
      <c r="D98" s="14">
        <v>47</v>
      </c>
      <c r="E98" s="15">
        <v>6</v>
      </c>
      <c r="F98" s="16">
        <v>0</v>
      </c>
      <c r="G98" s="16">
        <v>1</v>
      </c>
      <c r="H98" s="16">
        <v>6</v>
      </c>
      <c r="I98" s="16">
        <v>0</v>
      </c>
      <c r="J98" s="16">
        <v>4</v>
      </c>
      <c r="K98" s="16">
        <v>0</v>
      </c>
      <c r="L98" s="16">
        <v>2</v>
      </c>
      <c r="M98" s="16">
        <v>25</v>
      </c>
      <c r="N98" s="16">
        <v>2</v>
      </c>
      <c r="O98" s="16">
        <v>0</v>
      </c>
      <c r="P98" s="16">
        <v>8</v>
      </c>
      <c r="Q98" s="16">
        <v>10</v>
      </c>
      <c r="R98" s="16">
        <v>5</v>
      </c>
      <c r="S98" s="16">
        <v>1</v>
      </c>
      <c r="T98" s="16">
        <v>1</v>
      </c>
      <c r="U98" s="16">
        <v>11</v>
      </c>
    </row>
    <row r="99" spans="2:21" ht="15" customHeight="1" x14ac:dyDescent="0.15">
      <c r="B99" s="24"/>
      <c r="C99" s="84"/>
      <c r="D99" s="25">
        <v>100</v>
      </c>
      <c r="E99" s="26">
        <v>12.8</v>
      </c>
      <c r="F99" s="27">
        <v>0</v>
      </c>
      <c r="G99" s="27">
        <v>2.1</v>
      </c>
      <c r="H99" s="27">
        <v>12.8</v>
      </c>
      <c r="I99" s="27">
        <v>0</v>
      </c>
      <c r="J99" s="27">
        <v>8.5</v>
      </c>
      <c r="K99" s="27">
        <v>0</v>
      </c>
      <c r="L99" s="27">
        <v>4.3</v>
      </c>
      <c r="M99" s="27">
        <v>53.2</v>
      </c>
      <c r="N99" s="27">
        <v>4.3</v>
      </c>
      <c r="O99" s="27">
        <v>0</v>
      </c>
      <c r="P99" s="27">
        <v>17</v>
      </c>
      <c r="Q99" s="27">
        <v>21.3</v>
      </c>
      <c r="R99" s="27">
        <v>10.6</v>
      </c>
      <c r="S99" s="27">
        <v>2.1</v>
      </c>
      <c r="T99" s="27">
        <v>2.1</v>
      </c>
      <c r="U99" s="27">
        <v>23.4</v>
      </c>
    </row>
    <row r="100" spans="2:21" ht="15" customHeight="1" x14ac:dyDescent="0.15">
      <c r="B100" s="24"/>
      <c r="C100" s="82" t="s">
        <v>96</v>
      </c>
      <c r="D100" s="14">
        <v>52</v>
      </c>
      <c r="E100" s="15">
        <v>13</v>
      </c>
      <c r="F100" s="16">
        <v>7</v>
      </c>
      <c r="G100" s="16">
        <v>0</v>
      </c>
      <c r="H100" s="16">
        <v>2</v>
      </c>
      <c r="I100" s="16">
        <v>1</v>
      </c>
      <c r="J100" s="16">
        <v>13</v>
      </c>
      <c r="K100" s="16">
        <v>4</v>
      </c>
      <c r="L100" s="16">
        <v>6</v>
      </c>
      <c r="M100" s="16">
        <v>15</v>
      </c>
      <c r="N100" s="16">
        <v>4</v>
      </c>
      <c r="O100" s="16">
        <v>1</v>
      </c>
      <c r="P100" s="16">
        <v>6</v>
      </c>
      <c r="Q100" s="16">
        <v>10</v>
      </c>
      <c r="R100" s="16">
        <v>6</v>
      </c>
      <c r="S100" s="16">
        <v>4</v>
      </c>
      <c r="T100" s="16">
        <v>0</v>
      </c>
      <c r="U100" s="16">
        <v>1</v>
      </c>
    </row>
    <row r="101" spans="2:21" ht="15" customHeight="1" x14ac:dyDescent="0.15">
      <c r="B101" s="28"/>
      <c r="C101" s="85"/>
      <c r="D101" s="17">
        <v>100</v>
      </c>
      <c r="E101" s="18">
        <v>25</v>
      </c>
      <c r="F101" s="19">
        <v>13.5</v>
      </c>
      <c r="G101" s="19">
        <v>0</v>
      </c>
      <c r="H101" s="19">
        <v>3.8</v>
      </c>
      <c r="I101" s="19">
        <v>1.9</v>
      </c>
      <c r="J101" s="19">
        <v>25</v>
      </c>
      <c r="K101" s="19">
        <v>7.7</v>
      </c>
      <c r="L101" s="19">
        <v>11.5</v>
      </c>
      <c r="M101" s="19">
        <v>28.8</v>
      </c>
      <c r="N101" s="19">
        <v>7.7</v>
      </c>
      <c r="O101" s="19">
        <v>1.9</v>
      </c>
      <c r="P101" s="19">
        <v>11.5</v>
      </c>
      <c r="Q101" s="19">
        <v>19.2</v>
      </c>
      <c r="R101" s="19">
        <v>11.5</v>
      </c>
      <c r="S101" s="19">
        <v>7.7</v>
      </c>
      <c r="T101" s="19">
        <v>0</v>
      </c>
      <c r="U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U9">
    <cfRule type="top10" dxfId="1597" priority="3197" rank="1"/>
  </conditionalFormatting>
  <conditionalFormatting sqref="E11:U11">
    <cfRule type="top10" dxfId="1596" priority="3198" rank="1"/>
  </conditionalFormatting>
  <conditionalFormatting sqref="E13:U13">
    <cfRule type="top10" dxfId="1595" priority="3199" rank="1"/>
  </conditionalFormatting>
  <conditionalFormatting sqref="E15:U15">
    <cfRule type="top10" dxfId="1594" priority="3200" rank="1"/>
  </conditionalFormatting>
  <conditionalFormatting sqref="E17:U17">
    <cfRule type="top10" dxfId="1593" priority="3201" rank="1"/>
  </conditionalFormatting>
  <conditionalFormatting sqref="E19:U19">
    <cfRule type="top10" dxfId="1592" priority="3202" rank="1"/>
  </conditionalFormatting>
  <conditionalFormatting sqref="E21:U21">
    <cfRule type="top10" dxfId="1591" priority="3203" rank="1"/>
  </conditionalFormatting>
  <conditionalFormatting sqref="E23:U23">
    <cfRule type="top10" dxfId="1590" priority="3204" rank="1"/>
  </conditionalFormatting>
  <conditionalFormatting sqref="E25:U25">
    <cfRule type="top10" dxfId="1589" priority="3205" rank="1"/>
  </conditionalFormatting>
  <conditionalFormatting sqref="E27:U27">
    <cfRule type="top10" dxfId="1588" priority="3206" rank="1"/>
  </conditionalFormatting>
  <conditionalFormatting sqref="E29:U29">
    <cfRule type="top10" dxfId="1587" priority="3207" rank="1"/>
  </conditionalFormatting>
  <conditionalFormatting sqref="E31:U31">
    <cfRule type="top10" dxfId="1586" priority="3208" rank="1"/>
  </conditionalFormatting>
  <conditionalFormatting sqref="E33:U33">
    <cfRule type="top10" dxfId="1585" priority="3209" rank="1"/>
  </conditionalFormatting>
  <conditionalFormatting sqref="E35:U35">
    <cfRule type="top10" dxfId="1584" priority="3210" rank="1"/>
  </conditionalFormatting>
  <conditionalFormatting sqref="E37:U37">
    <cfRule type="top10" dxfId="1583" priority="3211" rank="1"/>
  </conditionalFormatting>
  <conditionalFormatting sqref="E39:U39">
    <cfRule type="top10" dxfId="1582" priority="3212" rank="1"/>
  </conditionalFormatting>
  <conditionalFormatting sqref="E41:U41">
    <cfRule type="top10" dxfId="1581" priority="3213" rank="1"/>
  </conditionalFormatting>
  <conditionalFormatting sqref="E43:U43">
    <cfRule type="top10" dxfId="1580" priority="3214" rank="1"/>
  </conditionalFormatting>
  <conditionalFormatting sqref="E45:U45">
    <cfRule type="top10" dxfId="1579" priority="3215" rank="1"/>
  </conditionalFormatting>
  <conditionalFormatting sqref="E47:U47">
    <cfRule type="top10" dxfId="1578" priority="3216" rank="1"/>
  </conditionalFormatting>
  <conditionalFormatting sqref="E49:U49">
    <cfRule type="top10" dxfId="1577" priority="3217" rank="1"/>
  </conditionalFormatting>
  <conditionalFormatting sqref="E51:U51">
    <cfRule type="top10" dxfId="1576" priority="3218" rank="1"/>
  </conditionalFormatting>
  <conditionalFormatting sqref="E53:U53">
    <cfRule type="top10" dxfId="1575" priority="3219" rank="1"/>
  </conditionalFormatting>
  <conditionalFormatting sqref="E55:U55">
    <cfRule type="top10" dxfId="1574" priority="3220" rank="1"/>
  </conditionalFormatting>
  <conditionalFormatting sqref="E57:U57">
    <cfRule type="top10" dxfId="1573" priority="3221" rank="1"/>
  </conditionalFormatting>
  <conditionalFormatting sqref="E59:U59">
    <cfRule type="top10" dxfId="1572" priority="3222" rank="1"/>
  </conditionalFormatting>
  <conditionalFormatting sqref="E61:U61">
    <cfRule type="top10" dxfId="1571" priority="3223" rank="1"/>
  </conditionalFormatting>
  <conditionalFormatting sqref="E63:U63">
    <cfRule type="top10" dxfId="1570" priority="3224" rank="1"/>
  </conditionalFormatting>
  <conditionalFormatting sqref="E65:U65">
    <cfRule type="top10" dxfId="1569" priority="3225" rank="1"/>
  </conditionalFormatting>
  <conditionalFormatting sqref="E67:U67">
    <cfRule type="top10" dxfId="1568" priority="3226" rank="1"/>
  </conditionalFormatting>
  <conditionalFormatting sqref="E69:U69">
    <cfRule type="top10" dxfId="1567" priority="3227" rank="1"/>
  </conditionalFormatting>
  <conditionalFormatting sqref="E71:U71">
    <cfRule type="top10" dxfId="1566" priority="3228" rank="1"/>
  </conditionalFormatting>
  <conditionalFormatting sqref="E73:U73">
    <cfRule type="top10" dxfId="1565" priority="3229" rank="1"/>
  </conditionalFormatting>
  <conditionalFormatting sqref="E75:U75">
    <cfRule type="top10" dxfId="1564" priority="3230" rank="1"/>
  </conditionalFormatting>
  <conditionalFormatting sqref="E77:U77">
    <cfRule type="top10" dxfId="1563" priority="3231" rank="1"/>
  </conditionalFormatting>
  <conditionalFormatting sqref="E79:U79">
    <cfRule type="top10" dxfId="1562" priority="3232" rank="1"/>
  </conditionalFormatting>
  <conditionalFormatting sqref="E81:U81">
    <cfRule type="top10" dxfId="1561" priority="3233" rank="1"/>
  </conditionalFormatting>
  <conditionalFormatting sqref="E83:U83">
    <cfRule type="top10" dxfId="1560" priority="3234" rank="1"/>
  </conditionalFormatting>
  <conditionalFormatting sqref="E85:U85">
    <cfRule type="top10" dxfId="1559" priority="3235" rank="1"/>
  </conditionalFormatting>
  <conditionalFormatting sqref="E87:U87">
    <cfRule type="top10" dxfId="1558" priority="3236" rank="1"/>
  </conditionalFormatting>
  <conditionalFormatting sqref="E89:U89">
    <cfRule type="top10" dxfId="1557" priority="3237" rank="1"/>
  </conditionalFormatting>
  <conditionalFormatting sqref="E91:U91">
    <cfRule type="top10" dxfId="1556" priority="3238" rank="1"/>
  </conditionalFormatting>
  <conditionalFormatting sqref="E93:U93">
    <cfRule type="top10" dxfId="1555" priority="3239" rank="1"/>
  </conditionalFormatting>
  <conditionalFormatting sqref="E95:U95">
    <cfRule type="top10" dxfId="1554" priority="3240" rank="1"/>
  </conditionalFormatting>
  <conditionalFormatting sqref="E97:U97">
    <cfRule type="top10" dxfId="1553" priority="3241" rank="1"/>
  </conditionalFormatting>
  <conditionalFormatting sqref="E99:U99">
    <cfRule type="top10" dxfId="1552" priority="3242" rank="1"/>
  </conditionalFormatting>
  <conditionalFormatting sqref="E101:U101">
    <cfRule type="top10" dxfId="1551" priority="3243" rank="1"/>
  </conditionalFormatting>
  <pageMargins left="0.70866141732283472" right="0.70866141732283472" top="0.74803149606299213" bottom="0.74803149606299213" header="0.31496062992125984" footer="0.31496062992125984"/>
  <pageSetup paperSize="9" scale="46" orientation="portrait" useFirstPageNumber="1" r:id="rId1"/>
  <headerFooter>
    <oddHeader xml:space="preserve">&amp;C
</oddHeader>
    <oddFooter>&amp;C&amp;P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0" width="8.625" style="1" customWidth="1"/>
    <col min="71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894</v>
      </c>
    </row>
    <row r="5" spans="2:24" x14ac:dyDescent="0.15">
      <c r="B5" s="3"/>
      <c r="C5" s="3"/>
      <c r="D5" s="3"/>
      <c r="E5" s="3"/>
      <c r="F5" s="3"/>
      <c r="G5" s="3"/>
      <c r="H5" s="37"/>
    </row>
    <row r="6" spans="2:24" ht="3.75" customHeight="1" x14ac:dyDescent="0.15">
      <c r="B6" s="6"/>
      <c r="C6" s="38"/>
      <c r="D6" s="8"/>
      <c r="E6" s="39"/>
      <c r="F6" s="6"/>
      <c r="G6" s="6"/>
      <c r="H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271</v>
      </c>
      <c r="F7" s="69" t="s">
        <v>272</v>
      </c>
      <c r="G7" s="69" t="s">
        <v>115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2226</v>
      </c>
      <c r="F8" s="16">
        <v>12419</v>
      </c>
      <c r="G8" s="16">
        <v>1277</v>
      </c>
    </row>
    <row r="9" spans="2:24" ht="15" customHeight="1" x14ac:dyDescent="0.15">
      <c r="B9" s="93"/>
      <c r="C9" s="91"/>
      <c r="D9" s="17">
        <v>100</v>
      </c>
      <c r="E9" s="18">
        <v>14</v>
      </c>
      <c r="F9" s="19">
        <v>78</v>
      </c>
      <c r="G9" s="19">
        <v>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781</v>
      </c>
      <c r="F10" s="23">
        <v>3751</v>
      </c>
      <c r="G10" s="23">
        <v>413</v>
      </c>
    </row>
    <row r="11" spans="2:24" ht="15" customHeight="1" x14ac:dyDescent="0.15">
      <c r="B11" s="24"/>
      <c r="C11" s="89"/>
      <c r="D11" s="25">
        <v>100</v>
      </c>
      <c r="E11" s="26">
        <v>15.8</v>
      </c>
      <c r="F11" s="27">
        <v>75.900000000000006</v>
      </c>
      <c r="G11" s="27">
        <v>8.4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1428</v>
      </c>
      <c r="F12" s="16">
        <v>8564</v>
      </c>
      <c r="G12" s="16">
        <v>850</v>
      </c>
    </row>
    <row r="13" spans="2:24" ht="15" customHeight="1" x14ac:dyDescent="0.15">
      <c r="B13" s="28"/>
      <c r="C13" s="91"/>
      <c r="D13" s="17">
        <v>100</v>
      </c>
      <c r="E13" s="18">
        <v>13.2</v>
      </c>
      <c r="F13" s="19">
        <v>79</v>
      </c>
      <c r="G13" s="19">
        <v>7.8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64</v>
      </c>
      <c r="F14" s="23">
        <v>259</v>
      </c>
      <c r="G14" s="23">
        <v>30</v>
      </c>
    </row>
    <row r="15" spans="2:24" ht="15" customHeight="1" x14ac:dyDescent="0.15">
      <c r="B15" s="24"/>
      <c r="C15" s="84"/>
      <c r="D15" s="25">
        <v>100</v>
      </c>
      <c r="E15" s="26">
        <v>18.100000000000001</v>
      </c>
      <c r="F15" s="27">
        <v>73.400000000000006</v>
      </c>
      <c r="G15" s="27">
        <v>8.5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107</v>
      </c>
      <c r="F16" s="31">
        <v>466</v>
      </c>
      <c r="G16" s="31">
        <v>47</v>
      </c>
    </row>
    <row r="17" spans="2:7" ht="15" customHeight="1" x14ac:dyDescent="0.15">
      <c r="B17" s="24"/>
      <c r="C17" s="84"/>
      <c r="D17" s="25">
        <v>100</v>
      </c>
      <c r="E17" s="26">
        <v>17.3</v>
      </c>
      <c r="F17" s="27">
        <v>75.2</v>
      </c>
      <c r="G17" s="27">
        <v>7.6</v>
      </c>
    </row>
    <row r="18" spans="2:7" ht="15" customHeight="1" x14ac:dyDescent="0.15">
      <c r="B18" s="24"/>
      <c r="C18" s="82" t="s">
        <v>411</v>
      </c>
      <c r="D18" s="14">
        <v>922</v>
      </c>
      <c r="E18" s="15">
        <v>149</v>
      </c>
      <c r="F18" s="16">
        <v>700</v>
      </c>
      <c r="G18" s="16">
        <v>73</v>
      </c>
    </row>
    <row r="19" spans="2:7" ht="15" customHeight="1" x14ac:dyDescent="0.15">
      <c r="B19" s="24"/>
      <c r="C19" s="84"/>
      <c r="D19" s="25">
        <v>100</v>
      </c>
      <c r="E19" s="26">
        <v>16.2</v>
      </c>
      <c r="F19" s="27">
        <v>75.900000000000006</v>
      </c>
      <c r="G19" s="27">
        <v>7.9</v>
      </c>
    </row>
    <row r="20" spans="2:7" ht="15" customHeight="1" x14ac:dyDescent="0.15">
      <c r="B20" s="24"/>
      <c r="C20" s="82" t="s">
        <v>412</v>
      </c>
      <c r="D20" s="14">
        <v>1616</v>
      </c>
      <c r="E20" s="15">
        <v>221</v>
      </c>
      <c r="F20" s="16">
        <v>1265</v>
      </c>
      <c r="G20" s="16">
        <v>130</v>
      </c>
    </row>
    <row r="21" spans="2:7" ht="15" customHeight="1" x14ac:dyDescent="0.15">
      <c r="B21" s="24"/>
      <c r="C21" s="84"/>
      <c r="D21" s="25">
        <v>100</v>
      </c>
      <c r="E21" s="26">
        <v>13.7</v>
      </c>
      <c r="F21" s="27">
        <v>78.3</v>
      </c>
      <c r="G21" s="27">
        <v>8</v>
      </c>
    </row>
    <row r="22" spans="2:7" ht="15" customHeight="1" x14ac:dyDescent="0.15">
      <c r="B22" s="24"/>
      <c r="C22" s="82" t="s">
        <v>413</v>
      </c>
      <c r="D22" s="14">
        <v>3140</v>
      </c>
      <c r="E22" s="15">
        <v>365</v>
      </c>
      <c r="F22" s="16">
        <v>2502</v>
      </c>
      <c r="G22" s="16">
        <v>273</v>
      </c>
    </row>
    <row r="23" spans="2:7" ht="15" customHeight="1" x14ac:dyDescent="0.15">
      <c r="B23" s="24"/>
      <c r="C23" s="84"/>
      <c r="D23" s="25">
        <v>100</v>
      </c>
      <c r="E23" s="26">
        <v>11.6</v>
      </c>
      <c r="F23" s="27">
        <v>79.7</v>
      </c>
      <c r="G23" s="27">
        <v>8.6999999999999993</v>
      </c>
    </row>
    <row r="24" spans="2:7" ht="15" customHeight="1" x14ac:dyDescent="0.15">
      <c r="B24" s="24"/>
      <c r="C24" s="82" t="s">
        <v>414</v>
      </c>
      <c r="D24" s="14">
        <v>4506</v>
      </c>
      <c r="E24" s="15">
        <v>532</v>
      </c>
      <c r="F24" s="16">
        <v>3626</v>
      </c>
      <c r="G24" s="16">
        <v>348</v>
      </c>
    </row>
    <row r="25" spans="2:7" ht="15" customHeight="1" x14ac:dyDescent="0.15">
      <c r="B25" s="24"/>
      <c r="C25" s="84"/>
      <c r="D25" s="25">
        <v>100</v>
      </c>
      <c r="E25" s="26">
        <v>11.8</v>
      </c>
      <c r="F25" s="27">
        <v>80.5</v>
      </c>
      <c r="G25" s="27">
        <v>7.7</v>
      </c>
    </row>
    <row r="26" spans="2:7" ht="15" customHeight="1" x14ac:dyDescent="0.15">
      <c r="B26" s="24"/>
      <c r="C26" s="82" t="s">
        <v>415</v>
      </c>
      <c r="D26" s="14">
        <v>4438</v>
      </c>
      <c r="E26" s="15">
        <v>743</v>
      </c>
      <c r="F26" s="16">
        <v>3350</v>
      </c>
      <c r="G26" s="16">
        <v>345</v>
      </c>
    </row>
    <row r="27" spans="2:7" ht="15" customHeight="1" x14ac:dyDescent="0.15">
      <c r="B27" s="28"/>
      <c r="C27" s="85"/>
      <c r="D27" s="17">
        <v>100</v>
      </c>
      <c r="E27" s="18">
        <v>16.7</v>
      </c>
      <c r="F27" s="19">
        <v>75.5</v>
      </c>
      <c r="G27" s="19">
        <v>7.8</v>
      </c>
    </row>
    <row r="28" spans="2:7" ht="15" customHeight="1" x14ac:dyDescent="0.15">
      <c r="B28" s="20" t="s">
        <v>61</v>
      </c>
      <c r="C28" s="82" t="s">
        <v>62</v>
      </c>
      <c r="D28" s="14">
        <v>5666</v>
      </c>
      <c r="E28" s="15">
        <v>714</v>
      </c>
      <c r="F28" s="16">
        <v>4549</v>
      </c>
      <c r="G28" s="16">
        <v>403</v>
      </c>
    </row>
    <row r="29" spans="2:7" ht="15" customHeight="1" x14ac:dyDescent="0.15">
      <c r="B29" s="24"/>
      <c r="C29" s="84"/>
      <c r="D29" s="25">
        <v>100</v>
      </c>
      <c r="E29" s="26">
        <v>12.6</v>
      </c>
      <c r="F29" s="27">
        <v>80.3</v>
      </c>
      <c r="G29" s="27">
        <v>7.1</v>
      </c>
    </row>
    <row r="30" spans="2:7" ht="15" customHeight="1" x14ac:dyDescent="0.15">
      <c r="B30" s="24"/>
      <c r="C30" s="82" t="s">
        <v>63</v>
      </c>
      <c r="D30" s="14">
        <v>3924</v>
      </c>
      <c r="E30" s="15">
        <v>594</v>
      </c>
      <c r="F30" s="16">
        <v>3031</v>
      </c>
      <c r="G30" s="16">
        <v>299</v>
      </c>
    </row>
    <row r="31" spans="2:7" ht="15" customHeight="1" x14ac:dyDescent="0.15">
      <c r="B31" s="24"/>
      <c r="C31" s="84"/>
      <c r="D31" s="25">
        <v>100</v>
      </c>
      <c r="E31" s="26">
        <v>15.1</v>
      </c>
      <c r="F31" s="27">
        <v>77.2</v>
      </c>
      <c r="G31" s="27">
        <v>7.6</v>
      </c>
    </row>
    <row r="32" spans="2:7" ht="15" customHeight="1" x14ac:dyDescent="0.15">
      <c r="B32" s="24"/>
      <c r="C32" s="83" t="s">
        <v>64</v>
      </c>
      <c r="D32" s="29">
        <v>306</v>
      </c>
      <c r="E32" s="30">
        <v>48</v>
      </c>
      <c r="F32" s="31">
        <v>233</v>
      </c>
      <c r="G32" s="31">
        <v>25</v>
      </c>
    </row>
    <row r="33" spans="2:7" ht="15" customHeight="1" x14ac:dyDescent="0.15">
      <c r="B33" s="24"/>
      <c r="C33" s="84"/>
      <c r="D33" s="25">
        <v>100</v>
      </c>
      <c r="E33" s="26">
        <v>15.7</v>
      </c>
      <c r="F33" s="27">
        <v>76.099999999999994</v>
      </c>
      <c r="G33" s="27">
        <v>8.1999999999999993</v>
      </c>
    </row>
    <row r="34" spans="2:7" ht="15" customHeight="1" x14ac:dyDescent="0.15">
      <c r="B34" s="24"/>
      <c r="C34" s="82" t="s">
        <v>65</v>
      </c>
      <c r="D34" s="14">
        <v>3042</v>
      </c>
      <c r="E34" s="15">
        <v>364</v>
      </c>
      <c r="F34" s="16">
        <v>2555</v>
      </c>
      <c r="G34" s="16">
        <v>123</v>
      </c>
    </row>
    <row r="35" spans="2:7" ht="15" customHeight="1" x14ac:dyDescent="0.15">
      <c r="B35" s="24"/>
      <c r="C35" s="84"/>
      <c r="D35" s="25">
        <v>100</v>
      </c>
      <c r="E35" s="26">
        <v>12</v>
      </c>
      <c r="F35" s="27">
        <v>84</v>
      </c>
      <c r="G35" s="27">
        <v>4</v>
      </c>
    </row>
    <row r="36" spans="2:7" ht="15" customHeight="1" x14ac:dyDescent="0.15">
      <c r="B36" s="32"/>
      <c r="C36" s="82" t="s">
        <v>408</v>
      </c>
      <c r="D36" s="14">
        <v>2409</v>
      </c>
      <c r="E36" s="15">
        <v>439</v>
      </c>
      <c r="F36" s="16">
        <v>1796</v>
      </c>
      <c r="G36" s="16">
        <v>174</v>
      </c>
    </row>
    <row r="37" spans="2:7" ht="15" customHeight="1" x14ac:dyDescent="0.15">
      <c r="B37" s="33"/>
      <c r="C37" s="82"/>
      <c r="D37" s="34">
        <v>100</v>
      </c>
      <c r="E37" s="35">
        <v>18.2</v>
      </c>
      <c r="F37" s="36">
        <v>74.599999999999994</v>
      </c>
      <c r="G37" s="36">
        <v>7.2</v>
      </c>
    </row>
    <row r="38" spans="2:7" ht="15" customHeight="1" x14ac:dyDescent="0.15">
      <c r="B38" s="20" t="s">
        <v>66</v>
      </c>
      <c r="C38" s="88" t="s">
        <v>67</v>
      </c>
      <c r="D38" s="21">
        <v>1258</v>
      </c>
      <c r="E38" s="22">
        <v>78</v>
      </c>
      <c r="F38" s="23">
        <v>1019</v>
      </c>
      <c r="G38" s="23">
        <v>161</v>
      </c>
    </row>
    <row r="39" spans="2:7" ht="15" customHeight="1" x14ac:dyDescent="0.15">
      <c r="B39" s="24"/>
      <c r="C39" s="89"/>
      <c r="D39" s="25">
        <v>100</v>
      </c>
      <c r="E39" s="26">
        <v>6.2</v>
      </c>
      <c r="F39" s="27">
        <v>81</v>
      </c>
      <c r="G39" s="27">
        <v>12.8</v>
      </c>
    </row>
    <row r="40" spans="2:7" ht="15" customHeight="1" x14ac:dyDescent="0.15">
      <c r="B40" s="24"/>
      <c r="C40" s="90" t="s">
        <v>68</v>
      </c>
      <c r="D40" s="14">
        <v>1359</v>
      </c>
      <c r="E40" s="15">
        <v>86</v>
      </c>
      <c r="F40" s="16">
        <v>1110</v>
      </c>
      <c r="G40" s="16">
        <v>163</v>
      </c>
    </row>
    <row r="41" spans="2:7" ht="15" customHeight="1" x14ac:dyDescent="0.15">
      <c r="B41" s="24"/>
      <c r="C41" s="89"/>
      <c r="D41" s="25">
        <v>100</v>
      </c>
      <c r="E41" s="26">
        <v>6.3</v>
      </c>
      <c r="F41" s="27">
        <v>81.7</v>
      </c>
      <c r="G41" s="27">
        <v>12</v>
      </c>
    </row>
    <row r="42" spans="2:7" ht="15" customHeight="1" x14ac:dyDescent="0.15">
      <c r="B42" s="24"/>
      <c r="C42" s="86" t="s">
        <v>69</v>
      </c>
      <c r="D42" s="14">
        <v>12636</v>
      </c>
      <c r="E42" s="15">
        <v>1998</v>
      </c>
      <c r="F42" s="16">
        <v>9979</v>
      </c>
      <c r="G42" s="16">
        <v>659</v>
      </c>
    </row>
    <row r="43" spans="2:7" ht="15" customHeight="1" x14ac:dyDescent="0.15">
      <c r="B43" s="28"/>
      <c r="C43" s="91"/>
      <c r="D43" s="17">
        <v>100</v>
      </c>
      <c r="E43" s="18">
        <v>15.8</v>
      </c>
      <c r="F43" s="19">
        <v>79</v>
      </c>
      <c r="G43" s="19">
        <v>5.2</v>
      </c>
    </row>
    <row r="44" spans="2:7" ht="15" customHeight="1" x14ac:dyDescent="0.15">
      <c r="B44" s="20" t="s">
        <v>70</v>
      </c>
      <c r="C44" s="88" t="s">
        <v>507</v>
      </c>
      <c r="D44" s="21">
        <v>567</v>
      </c>
      <c r="E44" s="22">
        <v>58</v>
      </c>
      <c r="F44" s="23">
        <v>468</v>
      </c>
      <c r="G44" s="23">
        <v>41</v>
      </c>
    </row>
    <row r="45" spans="2:7" ht="15" customHeight="1" x14ac:dyDescent="0.15">
      <c r="B45" s="24"/>
      <c r="C45" s="89"/>
      <c r="D45" s="25">
        <v>100</v>
      </c>
      <c r="E45" s="26">
        <v>10.199999999999999</v>
      </c>
      <c r="F45" s="27">
        <v>82.5</v>
      </c>
      <c r="G45" s="27">
        <v>7.2</v>
      </c>
    </row>
    <row r="46" spans="2:7" ht="15" customHeight="1" x14ac:dyDescent="0.15">
      <c r="B46" s="24"/>
      <c r="C46" s="86" t="s">
        <v>427</v>
      </c>
      <c r="D46" s="14">
        <v>8280</v>
      </c>
      <c r="E46" s="15">
        <v>1052</v>
      </c>
      <c r="F46" s="16">
        <v>6739</v>
      </c>
      <c r="G46" s="16">
        <v>489</v>
      </c>
    </row>
    <row r="47" spans="2:7" ht="15" customHeight="1" x14ac:dyDescent="0.15">
      <c r="B47" s="24"/>
      <c r="C47" s="89"/>
      <c r="D47" s="25">
        <v>100</v>
      </c>
      <c r="E47" s="26">
        <v>12.7</v>
      </c>
      <c r="F47" s="27">
        <v>81.400000000000006</v>
      </c>
      <c r="G47" s="27">
        <v>5.9</v>
      </c>
    </row>
    <row r="48" spans="2:7" ht="15" customHeight="1" x14ac:dyDescent="0.15">
      <c r="B48" s="24"/>
      <c r="C48" s="86" t="s">
        <v>450</v>
      </c>
      <c r="D48" s="14">
        <v>4863</v>
      </c>
      <c r="E48" s="15">
        <v>717</v>
      </c>
      <c r="F48" s="16">
        <v>3858</v>
      </c>
      <c r="G48" s="16">
        <v>288</v>
      </c>
    </row>
    <row r="49" spans="2:7" ht="15" customHeight="1" x14ac:dyDescent="0.15">
      <c r="B49" s="24"/>
      <c r="C49" s="89"/>
      <c r="D49" s="25">
        <v>100</v>
      </c>
      <c r="E49" s="26">
        <v>14.7</v>
      </c>
      <c r="F49" s="27">
        <v>79.3</v>
      </c>
      <c r="G49" s="27">
        <v>5.9</v>
      </c>
    </row>
    <row r="50" spans="2:7" ht="15" customHeight="1" x14ac:dyDescent="0.15">
      <c r="B50" s="24"/>
      <c r="C50" s="86" t="s">
        <v>554</v>
      </c>
      <c r="D50" s="14">
        <v>1583</v>
      </c>
      <c r="E50" s="15">
        <v>338</v>
      </c>
      <c r="F50" s="16">
        <v>1131</v>
      </c>
      <c r="G50" s="16">
        <v>114</v>
      </c>
    </row>
    <row r="51" spans="2:7" ht="15" customHeight="1" x14ac:dyDescent="0.15">
      <c r="B51" s="28"/>
      <c r="C51" s="91"/>
      <c r="D51" s="17">
        <v>100</v>
      </c>
      <c r="E51" s="18">
        <v>21.4</v>
      </c>
      <c r="F51" s="19">
        <v>71.400000000000006</v>
      </c>
      <c r="G51" s="19">
        <v>7.2</v>
      </c>
    </row>
    <row r="52" spans="2:7" ht="15" customHeight="1" x14ac:dyDescent="0.15">
      <c r="B52" s="20" t="s">
        <v>75</v>
      </c>
      <c r="C52" s="87" t="s">
        <v>76</v>
      </c>
      <c r="D52" s="21">
        <v>2981</v>
      </c>
      <c r="E52" s="22">
        <v>378</v>
      </c>
      <c r="F52" s="23">
        <v>2243</v>
      </c>
      <c r="G52" s="23">
        <v>360</v>
      </c>
    </row>
    <row r="53" spans="2:7" ht="15" customHeight="1" x14ac:dyDescent="0.15">
      <c r="B53" s="24"/>
      <c r="C53" s="84"/>
      <c r="D53" s="25">
        <v>100</v>
      </c>
      <c r="E53" s="26">
        <v>12.7</v>
      </c>
      <c r="F53" s="27">
        <v>75.2</v>
      </c>
      <c r="G53" s="27">
        <v>12.1</v>
      </c>
    </row>
    <row r="54" spans="2:7" ht="15" customHeight="1" x14ac:dyDescent="0.15">
      <c r="B54" s="24"/>
      <c r="C54" s="83" t="s">
        <v>77</v>
      </c>
      <c r="D54" s="29">
        <v>1946</v>
      </c>
      <c r="E54" s="30">
        <v>182</v>
      </c>
      <c r="F54" s="31">
        <v>1688</v>
      </c>
      <c r="G54" s="31">
        <v>76</v>
      </c>
    </row>
    <row r="55" spans="2:7" ht="15" customHeight="1" x14ac:dyDescent="0.15">
      <c r="B55" s="24"/>
      <c r="C55" s="84"/>
      <c r="D55" s="25">
        <v>100</v>
      </c>
      <c r="E55" s="26">
        <v>9.4</v>
      </c>
      <c r="F55" s="27">
        <v>86.7</v>
      </c>
      <c r="G55" s="27">
        <v>3.9</v>
      </c>
    </row>
    <row r="56" spans="2:7" ht="15" customHeight="1" x14ac:dyDescent="0.15">
      <c r="B56" s="24"/>
      <c r="C56" s="82" t="s">
        <v>78</v>
      </c>
      <c r="D56" s="14">
        <v>854</v>
      </c>
      <c r="E56" s="15">
        <v>85</v>
      </c>
      <c r="F56" s="16">
        <v>700</v>
      </c>
      <c r="G56" s="16">
        <v>69</v>
      </c>
    </row>
    <row r="57" spans="2:7" ht="15" customHeight="1" x14ac:dyDescent="0.15">
      <c r="B57" s="24"/>
      <c r="C57" s="84"/>
      <c r="D57" s="25">
        <v>100</v>
      </c>
      <c r="E57" s="26">
        <v>10</v>
      </c>
      <c r="F57" s="27">
        <v>82</v>
      </c>
      <c r="G57" s="27">
        <v>8.1</v>
      </c>
    </row>
    <row r="58" spans="2:7" ht="15" customHeight="1" x14ac:dyDescent="0.15">
      <c r="B58" s="24"/>
      <c r="C58" s="82" t="s">
        <v>79</v>
      </c>
      <c r="D58" s="14">
        <v>1311</v>
      </c>
      <c r="E58" s="15">
        <v>208</v>
      </c>
      <c r="F58" s="16">
        <v>998</v>
      </c>
      <c r="G58" s="16">
        <v>105</v>
      </c>
    </row>
    <row r="59" spans="2:7" ht="15" customHeight="1" x14ac:dyDescent="0.15">
      <c r="B59" s="24"/>
      <c r="C59" s="84"/>
      <c r="D59" s="25">
        <v>100</v>
      </c>
      <c r="E59" s="26">
        <v>15.9</v>
      </c>
      <c r="F59" s="27">
        <v>76.099999999999994</v>
      </c>
      <c r="G59" s="27">
        <v>8</v>
      </c>
    </row>
    <row r="60" spans="2:7" ht="15" customHeight="1" x14ac:dyDescent="0.15">
      <c r="B60" s="24"/>
      <c r="C60" s="82" t="s">
        <v>80</v>
      </c>
      <c r="D60" s="14">
        <v>1783</v>
      </c>
      <c r="E60" s="15">
        <v>277</v>
      </c>
      <c r="F60" s="16">
        <v>1236</v>
      </c>
      <c r="G60" s="16">
        <v>270</v>
      </c>
    </row>
    <row r="61" spans="2:7" ht="15" customHeight="1" x14ac:dyDescent="0.15">
      <c r="B61" s="24"/>
      <c r="C61" s="84"/>
      <c r="D61" s="25">
        <v>100</v>
      </c>
      <c r="E61" s="26">
        <v>15.5</v>
      </c>
      <c r="F61" s="27">
        <v>69.3</v>
      </c>
      <c r="G61" s="27">
        <v>15.1</v>
      </c>
    </row>
    <row r="62" spans="2:7" ht="15" customHeight="1" x14ac:dyDescent="0.15">
      <c r="B62" s="24"/>
      <c r="C62" s="82" t="s">
        <v>81</v>
      </c>
      <c r="D62" s="14">
        <v>1234</v>
      </c>
      <c r="E62" s="15">
        <v>108</v>
      </c>
      <c r="F62" s="16">
        <v>1075</v>
      </c>
      <c r="G62" s="16">
        <v>51</v>
      </c>
    </row>
    <row r="63" spans="2:7" ht="15" customHeight="1" x14ac:dyDescent="0.15">
      <c r="B63" s="24"/>
      <c r="C63" s="84"/>
      <c r="D63" s="25">
        <v>100</v>
      </c>
      <c r="E63" s="26">
        <v>8.8000000000000007</v>
      </c>
      <c r="F63" s="27">
        <v>87.1</v>
      </c>
      <c r="G63" s="27">
        <v>4.0999999999999996</v>
      </c>
    </row>
    <row r="64" spans="2:7" ht="15" customHeight="1" x14ac:dyDescent="0.15">
      <c r="B64" s="24"/>
      <c r="C64" s="82" t="s">
        <v>82</v>
      </c>
      <c r="D64" s="14">
        <v>2253</v>
      </c>
      <c r="E64" s="15">
        <v>294</v>
      </c>
      <c r="F64" s="16">
        <v>1789</v>
      </c>
      <c r="G64" s="16">
        <v>170</v>
      </c>
    </row>
    <row r="65" spans="2:7" ht="15" customHeight="1" x14ac:dyDescent="0.15">
      <c r="B65" s="24"/>
      <c r="C65" s="84"/>
      <c r="D65" s="25">
        <v>100</v>
      </c>
      <c r="E65" s="26">
        <v>13</v>
      </c>
      <c r="F65" s="27">
        <v>79.400000000000006</v>
      </c>
      <c r="G65" s="27">
        <v>7.5</v>
      </c>
    </row>
    <row r="66" spans="2:7" ht="15" customHeight="1" x14ac:dyDescent="0.15">
      <c r="B66" s="24"/>
      <c r="C66" s="82" t="s">
        <v>83</v>
      </c>
      <c r="D66" s="14">
        <v>1209</v>
      </c>
      <c r="E66" s="15">
        <v>190</v>
      </c>
      <c r="F66" s="16">
        <v>944</v>
      </c>
      <c r="G66" s="16">
        <v>75</v>
      </c>
    </row>
    <row r="67" spans="2:7" ht="15" customHeight="1" x14ac:dyDescent="0.15">
      <c r="B67" s="24"/>
      <c r="C67" s="84"/>
      <c r="D67" s="25">
        <v>100</v>
      </c>
      <c r="E67" s="26">
        <v>15.7</v>
      </c>
      <c r="F67" s="27">
        <v>78.099999999999994</v>
      </c>
      <c r="G67" s="27">
        <v>6.2</v>
      </c>
    </row>
    <row r="68" spans="2:7" ht="15" customHeight="1" x14ac:dyDescent="0.15">
      <c r="B68" s="24"/>
      <c r="C68" s="82" t="s">
        <v>84</v>
      </c>
      <c r="D68" s="14">
        <v>2351</v>
      </c>
      <c r="E68" s="15">
        <v>504</v>
      </c>
      <c r="F68" s="16">
        <v>1746</v>
      </c>
      <c r="G68" s="16">
        <v>101</v>
      </c>
    </row>
    <row r="69" spans="2:7" ht="15" customHeight="1" x14ac:dyDescent="0.15">
      <c r="B69" s="28"/>
      <c r="C69" s="85"/>
      <c r="D69" s="17">
        <v>100</v>
      </c>
      <c r="E69" s="18">
        <v>21.4</v>
      </c>
      <c r="F69" s="19">
        <v>74.3</v>
      </c>
      <c r="G69" s="19">
        <v>4.3</v>
      </c>
    </row>
    <row r="70" spans="2:7" ht="15" customHeight="1" x14ac:dyDescent="0.15">
      <c r="B70" s="20" t="s">
        <v>85</v>
      </c>
      <c r="C70" s="88" t="s">
        <v>86</v>
      </c>
      <c r="D70" s="21">
        <v>2750</v>
      </c>
      <c r="E70" s="22">
        <v>194</v>
      </c>
      <c r="F70" s="23">
        <v>2267</v>
      </c>
      <c r="G70" s="23">
        <v>289</v>
      </c>
    </row>
    <row r="71" spans="2:7" ht="15" customHeight="1" x14ac:dyDescent="0.15">
      <c r="B71" s="24"/>
      <c r="C71" s="89"/>
      <c r="D71" s="25">
        <v>100</v>
      </c>
      <c r="E71" s="26">
        <v>7.1</v>
      </c>
      <c r="F71" s="27">
        <v>82.4</v>
      </c>
      <c r="G71" s="27">
        <v>10.5</v>
      </c>
    </row>
    <row r="72" spans="2:7" ht="15" customHeight="1" x14ac:dyDescent="0.15">
      <c r="B72" s="24"/>
      <c r="C72" s="86" t="s">
        <v>87</v>
      </c>
      <c r="D72" s="14">
        <v>3000</v>
      </c>
      <c r="E72" s="15">
        <v>280</v>
      </c>
      <c r="F72" s="16">
        <v>2491</v>
      </c>
      <c r="G72" s="16">
        <v>229</v>
      </c>
    </row>
    <row r="73" spans="2:7" ht="15" customHeight="1" x14ac:dyDescent="0.15">
      <c r="B73" s="24"/>
      <c r="C73" s="89"/>
      <c r="D73" s="25">
        <v>100</v>
      </c>
      <c r="E73" s="26">
        <v>9.3000000000000007</v>
      </c>
      <c r="F73" s="27">
        <v>83</v>
      </c>
      <c r="G73" s="27">
        <v>7.6</v>
      </c>
    </row>
    <row r="74" spans="2:7" ht="15" customHeight="1" x14ac:dyDescent="0.15">
      <c r="B74" s="24"/>
      <c r="C74" s="86" t="s">
        <v>88</v>
      </c>
      <c r="D74" s="14">
        <v>3841</v>
      </c>
      <c r="E74" s="15">
        <v>435</v>
      </c>
      <c r="F74" s="16">
        <v>3177</v>
      </c>
      <c r="G74" s="16">
        <v>229</v>
      </c>
    </row>
    <row r="75" spans="2:7" ht="15" customHeight="1" x14ac:dyDescent="0.15">
      <c r="B75" s="24"/>
      <c r="C75" s="89"/>
      <c r="D75" s="25">
        <v>100</v>
      </c>
      <c r="E75" s="26">
        <v>11.3</v>
      </c>
      <c r="F75" s="27">
        <v>82.7</v>
      </c>
      <c r="G75" s="27">
        <v>6</v>
      </c>
    </row>
    <row r="76" spans="2:7" ht="15" customHeight="1" x14ac:dyDescent="0.15">
      <c r="B76" s="24"/>
      <c r="C76" s="86" t="s">
        <v>89</v>
      </c>
      <c r="D76" s="14">
        <v>2817</v>
      </c>
      <c r="E76" s="15">
        <v>421</v>
      </c>
      <c r="F76" s="16">
        <v>2230</v>
      </c>
      <c r="G76" s="16">
        <v>166</v>
      </c>
    </row>
    <row r="77" spans="2:7" ht="15" customHeight="1" x14ac:dyDescent="0.15">
      <c r="B77" s="24"/>
      <c r="C77" s="89"/>
      <c r="D77" s="25">
        <v>100</v>
      </c>
      <c r="E77" s="26">
        <v>14.9</v>
      </c>
      <c r="F77" s="27">
        <v>79.2</v>
      </c>
      <c r="G77" s="27">
        <v>5.9</v>
      </c>
    </row>
    <row r="78" spans="2:7" ht="15" customHeight="1" x14ac:dyDescent="0.15">
      <c r="B78" s="24"/>
      <c r="C78" s="86" t="s">
        <v>90</v>
      </c>
      <c r="D78" s="14">
        <v>1623</v>
      </c>
      <c r="E78" s="15">
        <v>325</v>
      </c>
      <c r="F78" s="16">
        <v>1180</v>
      </c>
      <c r="G78" s="16">
        <v>118</v>
      </c>
    </row>
    <row r="79" spans="2:7" ht="15" customHeight="1" x14ac:dyDescent="0.15">
      <c r="B79" s="24"/>
      <c r="C79" s="89"/>
      <c r="D79" s="25">
        <v>100</v>
      </c>
      <c r="E79" s="26">
        <v>20</v>
      </c>
      <c r="F79" s="27">
        <v>72.7</v>
      </c>
      <c r="G79" s="27">
        <v>7.3</v>
      </c>
    </row>
    <row r="80" spans="2:7" ht="15" customHeight="1" x14ac:dyDescent="0.15">
      <c r="B80" s="24"/>
      <c r="C80" s="86" t="s">
        <v>91</v>
      </c>
      <c r="D80" s="14">
        <v>1008</v>
      </c>
      <c r="E80" s="15">
        <v>292</v>
      </c>
      <c r="F80" s="16">
        <v>604</v>
      </c>
      <c r="G80" s="16">
        <v>112</v>
      </c>
    </row>
    <row r="81" spans="2:7" ht="15" customHeight="1" x14ac:dyDescent="0.15">
      <c r="B81" s="24"/>
      <c r="C81" s="89"/>
      <c r="D81" s="25">
        <v>100</v>
      </c>
      <c r="E81" s="26">
        <v>29</v>
      </c>
      <c r="F81" s="27">
        <v>59.9</v>
      </c>
      <c r="G81" s="27">
        <v>11.1</v>
      </c>
    </row>
    <row r="82" spans="2:7" ht="15" customHeight="1" x14ac:dyDescent="0.15">
      <c r="B82" s="24"/>
      <c r="C82" s="86" t="s">
        <v>92</v>
      </c>
      <c r="D82" s="14">
        <v>602</v>
      </c>
      <c r="E82" s="15">
        <v>236</v>
      </c>
      <c r="F82" s="16">
        <v>271</v>
      </c>
      <c r="G82" s="16">
        <v>95</v>
      </c>
    </row>
    <row r="83" spans="2:7" ht="15" customHeight="1" x14ac:dyDescent="0.15">
      <c r="B83" s="24"/>
      <c r="C83" s="86"/>
      <c r="D83" s="34">
        <v>100</v>
      </c>
      <c r="E83" s="35">
        <v>39.200000000000003</v>
      </c>
      <c r="F83" s="36">
        <v>45</v>
      </c>
      <c r="G83" s="36">
        <v>15.8</v>
      </c>
    </row>
    <row r="84" spans="2:7" ht="15" customHeight="1" x14ac:dyDescent="0.15">
      <c r="B84" s="20" t="s">
        <v>93</v>
      </c>
      <c r="C84" s="87" t="s">
        <v>94</v>
      </c>
      <c r="D84" s="21">
        <v>3427</v>
      </c>
      <c r="E84" s="22">
        <v>380</v>
      </c>
      <c r="F84" s="23">
        <v>2763</v>
      </c>
      <c r="G84" s="23">
        <v>284</v>
      </c>
    </row>
    <row r="85" spans="2:7" ht="15" customHeight="1" x14ac:dyDescent="0.15">
      <c r="B85" s="24" t="s">
        <v>522</v>
      </c>
      <c r="C85" s="84"/>
      <c r="D85" s="25">
        <v>100</v>
      </c>
      <c r="E85" s="26">
        <v>11.1</v>
      </c>
      <c r="F85" s="27">
        <v>80.599999999999994</v>
      </c>
      <c r="G85" s="27">
        <v>8.3000000000000007</v>
      </c>
    </row>
    <row r="86" spans="2:7" ht="15" customHeight="1" x14ac:dyDescent="0.15">
      <c r="B86" s="24" t="s">
        <v>486</v>
      </c>
      <c r="C86" s="82" t="s">
        <v>453</v>
      </c>
      <c r="D86" s="14">
        <v>3344</v>
      </c>
      <c r="E86" s="15">
        <v>385</v>
      </c>
      <c r="F86" s="16">
        <v>2725</v>
      </c>
      <c r="G86" s="16">
        <v>234</v>
      </c>
    </row>
    <row r="87" spans="2:7" ht="15" customHeight="1" x14ac:dyDescent="0.15">
      <c r="B87" s="24"/>
      <c r="C87" s="84"/>
      <c r="D87" s="25">
        <v>100</v>
      </c>
      <c r="E87" s="26">
        <v>11.5</v>
      </c>
      <c r="F87" s="27">
        <v>81.5</v>
      </c>
      <c r="G87" s="27">
        <v>7</v>
      </c>
    </row>
    <row r="88" spans="2:7" ht="15" customHeight="1" x14ac:dyDescent="0.15">
      <c r="B88" s="24"/>
      <c r="C88" s="83" t="s">
        <v>493</v>
      </c>
      <c r="D88" s="29">
        <v>2063</v>
      </c>
      <c r="E88" s="30">
        <v>249</v>
      </c>
      <c r="F88" s="31">
        <v>1702</v>
      </c>
      <c r="G88" s="31">
        <v>112</v>
      </c>
    </row>
    <row r="89" spans="2:7" ht="15" customHeight="1" x14ac:dyDescent="0.15">
      <c r="B89" s="24"/>
      <c r="C89" s="84"/>
      <c r="D89" s="25">
        <v>100</v>
      </c>
      <c r="E89" s="26">
        <v>12.1</v>
      </c>
      <c r="F89" s="27">
        <v>82.5</v>
      </c>
      <c r="G89" s="27">
        <v>5.4</v>
      </c>
    </row>
    <row r="90" spans="2:7" ht="15" customHeight="1" x14ac:dyDescent="0.15">
      <c r="B90" s="24"/>
      <c r="C90" s="82" t="s">
        <v>500</v>
      </c>
      <c r="D90" s="14">
        <v>3201</v>
      </c>
      <c r="E90" s="15">
        <v>468</v>
      </c>
      <c r="F90" s="16">
        <v>2543</v>
      </c>
      <c r="G90" s="16">
        <v>190</v>
      </c>
    </row>
    <row r="91" spans="2:7" ht="15" customHeight="1" x14ac:dyDescent="0.15">
      <c r="B91" s="24"/>
      <c r="C91" s="84"/>
      <c r="D91" s="25">
        <v>100</v>
      </c>
      <c r="E91" s="26">
        <v>14.6</v>
      </c>
      <c r="F91" s="27">
        <v>79.400000000000006</v>
      </c>
      <c r="G91" s="27">
        <v>5.9</v>
      </c>
    </row>
    <row r="92" spans="2:7" ht="15" customHeight="1" x14ac:dyDescent="0.15">
      <c r="B92" s="24"/>
      <c r="C92" s="82" t="s">
        <v>105</v>
      </c>
      <c r="D92" s="14">
        <v>1503</v>
      </c>
      <c r="E92" s="15">
        <v>323</v>
      </c>
      <c r="F92" s="16">
        <v>1079</v>
      </c>
      <c r="G92" s="16">
        <v>101</v>
      </c>
    </row>
    <row r="93" spans="2:7" ht="15" customHeight="1" x14ac:dyDescent="0.15">
      <c r="B93" s="24"/>
      <c r="C93" s="84"/>
      <c r="D93" s="25">
        <v>100</v>
      </c>
      <c r="E93" s="26">
        <v>21.5</v>
      </c>
      <c r="F93" s="27">
        <v>71.8</v>
      </c>
      <c r="G93" s="27">
        <v>6.7</v>
      </c>
    </row>
    <row r="94" spans="2:7" ht="15" customHeight="1" x14ac:dyDescent="0.15">
      <c r="B94" s="24"/>
      <c r="C94" s="82" t="s">
        <v>446</v>
      </c>
      <c r="D94" s="14">
        <v>330</v>
      </c>
      <c r="E94" s="15">
        <v>71</v>
      </c>
      <c r="F94" s="16">
        <v>234</v>
      </c>
      <c r="G94" s="16">
        <v>25</v>
      </c>
    </row>
    <row r="95" spans="2:7" ht="15" customHeight="1" x14ac:dyDescent="0.15">
      <c r="B95" s="24"/>
      <c r="C95" s="82"/>
      <c r="D95" s="34">
        <v>100</v>
      </c>
      <c r="E95" s="35">
        <v>21.5</v>
      </c>
      <c r="F95" s="36">
        <v>70.900000000000006</v>
      </c>
      <c r="G95" s="36">
        <v>7.6</v>
      </c>
    </row>
    <row r="96" spans="2:7" ht="15" customHeight="1" x14ac:dyDescent="0.15">
      <c r="B96" s="24"/>
      <c r="C96" s="83" t="s">
        <v>111</v>
      </c>
      <c r="D96" s="29">
        <v>359</v>
      </c>
      <c r="E96" s="30">
        <v>110</v>
      </c>
      <c r="F96" s="31">
        <v>212</v>
      </c>
      <c r="G96" s="31">
        <v>37</v>
      </c>
    </row>
    <row r="97" spans="2:7" ht="15" customHeight="1" x14ac:dyDescent="0.15">
      <c r="B97" s="24"/>
      <c r="C97" s="84"/>
      <c r="D97" s="25">
        <v>100</v>
      </c>
      <c r="E97" s="26">
        <v>30.6</v>
      </c>
      <c r="F97" s="27">
        <v>59.1</v>
      </c>
      <c r="G97" s="27">
        <v>10.3</v>
      </c>
    </row>
    <row r="98" spans="2:7" ht="15" customHeight="1" x14ac:dyDescent="0.15">
      <c r="B98" s="24"/>
      <c r="C98" s="82" t="s">
        <v>109</v>
      </c>
      <c r="D98" s="14">
        <v>47</v>
      </c>
      <c r="E98" s="15">
        <v>10</v>
      </c>
      <c r="F98" s="16">
        <v>26</v>
      </c>
      <c r="G98" s="16">
        <v>11</v>
      </c>
    </row>
    <row r="99" spans="2:7" ht="15" customHeight="1" x14ac:dyDescent="0.15">
      <c r="B99" s="24"/>
      <c r="C99" s="84"/>
      <c r="D99" s="25">
        <v>100</v>
      </c>
      <c r="E99" s="26">
        <v>21.3</v>
      </c>
      <c r="F99" s="27">
        <v>55.3</v>
      </c>
      <c r="G99" s="27">
        <v>23.4</v>
      </c>
    </row>
    <row r="100" spans="2:7" ht="15" customHeight="1" x14ac:dyDescent="0.15">
      <c r="B100" s="24"/>
      <c r="C100" s="82" t="s">
        <v>96</v>
      </c>
      <c r="D100" s="14">
        <v>52</v>
      </c>
      <c r="E100" s="15">
        <v>4</v>
      </c>
      <c r="F100" s="16">
        <v>48</v>
      </c>
      <c r="G100" s="16">
        <v>0</v>
      </c>
    </row>
    <row r="101" spans="2:7" ht="15" customHeight="1" x14ac:dyDescent="0.15">
      <c r="B101" s="28"/>
      <c r="C101" s="85"/>
      <c r="D101" s="17">
        <v>100</v>
      </c>
      <c r="E101" s="18">
        <v>7.7</v>
      </c>
      <c r="F101" s="19">
        <v>92.3</v>
      </c>
      <c r="G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G9">
    <cfRule type="top10" dxfId="1550" priority="3244" rank="1"/>
  </conditionalFormatting>
  <conditionalFormatting sqref="E11:G11">
    <cfRule type="top10" dxfId="1549" priority="3245" rank="1"/>
  </conditionalFormatting>
  <conditionalFormatting sqref="E13:G13">
    <cfRule type="top10" dxfId="1548" priority="3246" rank="1"/>
  </conditionalFormatting>
  <conditionalFormatting sqref="E15:G15">
    <cfRule type="top10" dxfId="1547" priority="3247" rank="1"/>
  </conditionalFormatting>
  <conditionalFormatting sqref="E17:G17">
    <cfRule type="top10" dxfId="1546" priority="3248" rank="1"/>
  </conditionalFormatting>
  <conditionalFormatting sqref="E19:G19">
    <cfRule type="top10" dxfId="1545" priority="3249" rank="1"/>
  </conditionalFormatting>
  <conditionalFormatting sqref="E21:G21">
    <cfRule type="top10" dxfId="1544" priority="3250" rank="1"/>
  </conditionalFormatting>
  <conditionalFormatting sqref="E23:G23">
    <cfRule type="top10" dxfId="1543" priority="3251" rank="1"/>
  </conditionalFormatting>
  <conditionalFormatting sqref="E25:G25">
    <cfRule type="top10" dxfId="1542" priority="3252" rank="1"/>
  </conditionalFormatting>
  <conditionalFormatting sqref="E27:G27">
    <cfRule type="top10" dxfId="1541" priority="3253" rank="1"/>
  </conditionalFormatting>
  <conditionalFormatting sqref="E29:G29">
    <cfRule type="top10" dxfId="1540" priority="3254" rank="1"/>
  </conditionalFormatting>
  <conditionalFormatting sqref="E31:G31">
    <cfRule type="top10" dxfId="1539" priority="3255" rank="1"/>
  </conditionalFormatting>
  <conditionalFormatting sqref="E33:G33">
    <cfRule type="top10" dxfId="1538" priority="3256" rank="1"/>
  </conditionalFormatting>
  <conditionalFormatting sqref="E35:G35">
    <cfRule type="top10" dxfId="1537" priority="3257" rank="1"/>
  </conditionalFormatting>
  <conditionalFormatting sqref="E37:G37">
    <cfRule type="top10" dxfId="1536" priority="3258" rank="1"/>
  </conditionalFormatting>
  <conditionalFormatting sqref="E39:G39">
    <cfRule type="top10" dxfId="1535" priority="3259" rank="1"/>
  </conditionalFormatting>
  <conditionalFormatting sqref="E41:G41">
    <cfRule type="top10" dxfId="1534" priority="3260" rank="1"/>
  </conditionalFormatting>
  <conditionalFormatting sqref="E43:G43">
    <cfRule type="top10" dxfId="1533" priority="3261" rank="1"/>
  </conditionalFormatting>
  <conditionalFormatting sqref="E45:G45">
    <cfRule type="top10" dxfId="1532" priority="3262" rank="1"/>
  </conditionalFormatting>
  <conditionalFormatting sqref="E47:G47">
    <cfRule type="top10" dxfId="1531" priority="3263" rank="1"/>
  </conditionalFormatting>
  <conditionalFormatting sqref="E49:G49">
    <cfRule type="top10" dxfId="1530" priority="3264" rank="1"/>
  </conditionalFormatting>
  <conditionalFormatting sqref="E51:G51">
    <cfRule type="top10" dxfId="1529" priority="3265" rank="1"/>
  </conditionalFormatting>
  <conditionalFormatting sqref="E53:G53">
    <cfRule type="top10" dxfId="1528" priority="3266" rank="1"/>
  </conditionalFormatting>
  <conditionalFormatting sqref="E55:G55">
    <cfRule type="top10" dxfId="1527" priority="3267" rank="1"/>
  </conditionalFormatting>
  <conditionalFormatting sqref="E57:G57">
    <cfRule type="top10" dxfId="1526" priority="3268" rank="1"/>
  </conditionalFormatting>
  <conditionalFormatting sqref="E59:G59">
    <cfRule type="top10" dxfId="1525" priority="3269" rank="1"/>
  </conditionalFormatting>
  <conditionalFormatting sqref="E61:G61">
    <cfRule type="top10" dxfId="1524" priority="3270" rank="1"/>
  </conditionalFormatting>
  <conditionalFormatting sqref="E63:G63">
    <cfRule type="top10" dxfId="1523" priority="3271" rank="1"/>
  </conditionalFormatting>
  <conditionalFormatting sqref="E65:G65">
    <cfRule type="top10" dxfId="1522" priority="3272" rank="1"/>
  </conditionalFormatting>
  <conditionalFormatting sqref="E67:G67">
    <cfRule type="top10" dxfId="1521" priority="3273" rank="1"/>
  </conditionalFormatting>
  <conditionalFormatting sqref="E69:G69">
    <cfRule type="top10" dxfId="1520" priority="3274" rank="1"/>
  </conditionalFormatting>
  <conditionalFormatting sqref="E71:G71">
    <cfRule type="top10" dxfId="1519" priority="3275" rank="1"/>
  </conditionalFormatting>
  <conditionalFormatting sqref="E73:G73">
    <cfRule type="top10" dxfId="1518" priority="3276" rank="1"/>
  </conditionalFormatting>
  <conditionalFormatting sqref="E75:G75">
    <cfRule type="top10" dxfId="1517" priority="3277" rank="1"/>
  </conditionalFormatting>
  <conditionalFormatting sqref="E77:G77">
    <cfRule type="top10" dxfId="1516" priority="3278" rank="1"/>
  </conditionalFormatting>
  <conditionalFormatting sqref="E79:G79">
    <cfRule type="top10" dxfId="1515" priority="3279" rank="1"/>
  </conditionalFormatting>
  <conditionalFormatting sqref="E81:G81">
    <cfRule type="top10" dxfId="1514" priority="3280" rank="1"/>
  </conditionalFormatting>
  <conditionalFormatting sqref="E83:G83">
    <cfRule type="top10" dxfId="1513" priority="3281" rank="1"/>
  </conditionalFormatting>
  <conditionalFormatting sqref="E85:G85">
    <cfRule type="top10" dxfId="1512" priority="3282" rank="1"/>
  </conditionalFormatting>
  <conditionalFormatting sqref="E87:G87">
    <cfRule type="top10" dxfId="1511" priority="3283" rank="1"/>
  </conditionalFormatting>
  <conditionalFormatting sqref="E89:G89">
    <cfRule type="top10" dxfId="1510" priority="3284" rank="1"/>
  </conditionalFormatting>
  <conditionalFormatting sqref="E91:G91">
    <cfRule type="top10" dxfId="1509" priority="3285" rank="1"/>
  </conditionalFormatting>
  <conditionalFormatting sqref="E93:G93">
    <cfRule type="top10" dxfId="1508" priority="3286" rank="1"/>
  </conditionalFormatting>
  <conditionalFormatting sqref="E95:G95">
    <cfRule type="top10" dxfId="1507" priority="3287" rank="1"/>
  </conditionalFormatting>
  <conditionalFormatting sqref="E97:G97">
    <cfRule type="top10" dxfId="1506" priority="3288" rank="1"/>
  </conditionalFormatting>
  <conditionalFormatting sqref="E99:G99">
    <cfRule type="top10" dxfId="1505" priority="3289" rank="1"/>
  </conditionalFormatting>
  <conditionalFormatting sqref="E101:G101">
    <cfRule type="top10" dxfId="1504" priority="329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267</v>
      </c>
      <c r="F7" s="69" t="s">
        <v>268</v>
      </c>
      <c r="G7" s="69" t="s">
        <v>269</v>
      </c>
      <c r="H7" s="68" t="s">
        <v>270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6989</v>
      </c>
      <c r="F8" s="16">
        <v>5576</v>
      </c>
      <c r="G8" s="16">
        <v>483</v>
      </c>
      <c r="H8" s="16">
        <v>1081</v>
      </c>
      <c r="I8" s="16">
        <v>1793</v>
      </c>
    </row>
    <row r="9" spans="2:24" ht="15" customHeight="1" x14ac:dyDescent="0.15">
      <c r="B9" s="93"/>
      <c r="C9" s="91"/>
      <c r="D9" s="17">
        <v>100</v>
      </c>
      <c r="E9" s="18">
        <v>43.9</v>
      </c>
      <c r="F9" s="19">
        <v>35</v>
      </c>
      <c r="G9" s="19">
        <v>3</v>
      </c>
      <c r="H9" s="19">
        <v>6.8</v>
      </c>
      <c r="I9" s="19">
        <v>11.3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2089</v>
      </c>
      <c r="F10" s="23">
        <v>1757</v>
      </c>
      <c r="G10" s="23">
        <v>163</v>
      </c>
      <c r="H10" s="23">
        <v>352</v>
      </c>
      <c r="I10" s="23">
        <v>584</v>
      </c>
    </row>
    <row r="11" spans="2:24" ht="15" customHeight="1" x14ac:dyDescent="0.15">
      <c r="B11" s="24"/>
      <c r="C11" s="89"/>
      <c r="D11" s="25">
        <v>100</v>
      </c>
      <c r="E11" s="26">
        <v>42.2</v>
      </c>
      <c r="F11" s="27">
        <v>35.5</v>
      </c>
      <c r="G11" s="27">
        <v>3.3</v>
      </c>
      <c r="H11" s="27">
        <v>7.1</v>
      </c>
      <c r="I11" s="27">
        <v>11.8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4845</v>
      </c>
      <c r="F12" s="16">
        <v>3778</v>
      </c>
      <c r="G12" s="16">
        <v>315</v>
      </c>
      <c r="H12" s="16">
        <v>721</v>
      </c>
      <c r="I12" s="16">
        <v>1183</v>
      </c>
    </row>
    <row r="13" spans="2:24" ht="15" customHeight="1" x14ac:dyDescent="0.15">
      <c r="B13" s="28"/>
      <c r="C13" s="91"/>
      <c r="D13" s="17">
        <v>100</v>
      </c>
      <c r="E13" s="18">
        <v>44.7</v>
      </c>
      <c r="F13" s="19">
        <v>34.799999999999997</v>
      </c>
      <c r="G13" s="19">
        <v>2.9</v>
      </c>
      <c r="H13" s="19">
        <v>6.7</v>
      </c>
      <c r="I13" s="19">
        <v>10.9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139</v>
      </c>
      <c r="F14" s="23">
        <v>125</v>
      </c>
      <c r="G14" s="23">
        <v>17</v>
      </c>
      <c r="H14" s="23">
        <v>25</v>
      </c>
      <c r="I14" s="23">
        <v>47</v>
      </c>
    </row>
    <row r="15" spans="2:24" ht="15" customHeight="1" x14ac:dyDescent="0.15">
      <c r="B15" s="24"/>
      <c r="C15" s="84"/>
      <c r="D15" s="25">
        <v>100</v>
      </c>
      <c r="E15" s="26">
        <v>39.4</v>
      </c>
      <c r="F15" s="27">
        <v>35.4</v>
      </c>
      <c r="G15" s="27">
        <v>4.8</v>
      </c>
      <c r="H15" s="27">
        <v>7.1</v>
      </c>
      <c r="I15" s="27">
        <v>13.3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251</v>
      </c>
      <c r="F16" s="31">
        <v>223</v>
      </c>
      <c r="G16" s="31">
        <v>29</v>
      </c>
      <c r="H16" s="31">
        <v>50</v>
      </c>
      <c r="I16" s="31">
        <v>67</v>
      </c>
    </row>
    <row r="17" spans="2:9" ht="15" customHeight="1" x14ac:dyDescent="0.15">
      <c r="B17" s="24"/>
      <c r="C17" s="84"/>
      <c r="D17" s="25">
        <v>100</v>
      </c>
      <c r="E17" s="26">
        <v>40.5</v>
      </c>
      <c r="F17" s="27">
        <v>36</v>
      </c>
      <c r="G17" s="27">
        <v>4.7</v>
      </c>
      <c r="H17" s="27">
        <v>8.1</v>
      </c>
      <c r="I17" s="27">
        <v>10.8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360</v>
      </c>
      <c r="F18" s="16">
        <v>338</v>
      </c>
      <c r="G18" s="16">
        <v>34</v>
      </c>
      <c r="H18" s="16">
        <v>77</v>
      </c>
      <c r="I18" s="16">
        <v>113</v>
      </c>
    </row>
    <row r="19" spans="2:9" ht="15" customHeight="1" x14ac:dyDescent="0.15">
      <c r="B19" s="24"/>
      <c r="C19" s="84"/>
      <c r="D19" s="25">
        <v>100</v>
      </c>
      <c r="E19" s="26">
        <v>39</v>
      </c>
      <c r="F19" s="27">
        <v>36.700000000000003</v>
      </c>
      <c r="G19" s="27">
        <v>3.7</v>
      </c>
      <c r="H19" s="27">
        <v>8.4</v>
      </c>
      <c r="I19" s="27">
        <v>12.3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665</v>
      </c>
      <c r="F20" s="16">
        <v>574</v>
      </c>
      <c r="G20" s="16">
        <v>55</v>
      </c>
      <c r="H20" s="16">
        <v>148</v>
      </c>
      <c r="I20" s="16">
        <v>174</v>
      </c>
    </row>
    <row r="21" spans="2:9" ht="15" customHeight="1" x14ac:dyDescent="0.15">
      <c r="B21" s="24"/>
      <c r="C21" s="84"/>
      <c r="D21" s="25">
        <v>100</v>
      </c>
      <c r="E21" s="26">
        <v>41.2</v>
      </c>
      <c r="F21" s="27">
        <v>35.5</v>
      </c>
      <c r="G21" s="27">
        <v>3.4</v>
      </c>
      <c r="H21" s="27">
        <v>9.1999999999999993</v>
      </c>
      <c r="I21" s="27">
        <v>10.8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1319</v>
      </c>
      <c r="F22" s="16">
        <v>1078</v>
      </c>
      <c r="G22" s="16">
        <v>91</v>
      </c>
      <c r="H22" s="16">
        <v>254</v>
      </c>
      <c r="I22" s="16">
        <v>398</v>
      </c>
    </row>
    <row r="23" spans="2:9" ht="15" customHeight="1" x14ac:dyDescent="0.15">
      <c r="B23" s="24"/>
      <c r="C23" s="84"/>
      <c r="D23" s="25">
        <v>100</v>
      </c>
      <c r="E23" s="26">
        <v>42</v>
      </c>
      <c r="F23" s="27">
        <v>34.299999999999997</v>
      </c>
      <c r="G23" s="27">
        <v>2.9</v>
      </c>
      <c r="H23" s="27">
        <v>8.1</v>
      </c>
      <c r="I23" s="27">
        <v>12.7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2027</v>
      </c>
      <c r="F24" s="16">
        <v>1613</v>
      </c>
      <c r="G24" s="16">
        <v>135</v>
      </c>
      <c r="H24" s="16">
        <v>263</v>
      </c>
      <c r="I24" s="16">
        <v>468</v>
      </c>
    </row>
    <row r="25" spans="2:9" ht="15" customHeight="1" x14ac:dyDescent="0.15">
      <c r="B25" s="24"/>
      <c r="C25" s="84"/>
      <c r="D25" s="25">
        <v>100</v>
      </c>
      <c r="E25" s="26">
        <v>45</v>
      </c>
      <c r="F25" s="27">
        <v>35.799999999999997</v>
      </c>
      <c r="G25" s="27">
        <v>3</v>
      </c>
      <c r="H25" s="27">
        <v>5.8</v>
      </c>
      <c r="I25" s="27">
        <v>10.4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2089</v>
      </c>
      <c r="F26" s="16">
        <v>1522</v>
      </c>
      <c r="G26" s="16">
        <v>114</v>
      </c>
      <c r="H26" s="16">
        <v>244</v>
      </c>
      <c r="I26" s="16">
        <v>469</v>
      </c>
    </row>
    <row r="27" spans="2:9" ht="15" customHeight="1" x14ac:dyDescent="0.15">
      <c r="B27" s="28"/>
      <c r="C27" s="85"/>
      <c r="D27" s="17">
        <v>100</v>
      </c>
      <c r="E27" s="18">
        <v>47.1</v>
      </c>
      <c r="F27" s="19">
        <v>34.299999999999997</v>
      </c>
      <c r="G27" s="19">
        <v>2.6</v>
      </c>
      <c r="H27" s="19">
        <v>5.5</v>
      </c>
      <c r="I27" s="19">
        <v>10.6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2642</v>
      </c>
      <c r="F28" s="16">
        <v>1937</v>
      </c>
      <c r="G28" s="16">
        <v>138</v>
      </c>
      <c r="H28" s="16">
        <v>368</v>
      </c>
      <c r="I28" s="16">
        <v>581</v>
      </c>
    </row>
    <row r="29" spans="2:9" ht="15" customHeight="1" x14ac:dyDescent="0.15">
      <c r="B29" s="24"/>
      <c r="C29" s="84"/>
      <c r="D29" s="25">
        <v>100</v>
      </c>
      <c r="E29" s="26">
        <v>46.6</v>
      </c>
      <c r="F29" s="27">
        <v>34.200000000000003</v>
      </c>
      <c r="G29" s="27">
        <v>2.4</v>
      </c>
      <c r="H29" s="27">
        <v>6.5</v>
      </c>
      <c r="I29" s="27">
        <v>10.3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1516</v>
      </c>
      <c r="F30" s="16">
        <v>1485</v>
      </c>
      <c r="G30" s="16">
        <v>138</v>
      </c>
      <c r="H30" s="16">
        <v>341</v>
      </c>
      <c r="I30" s="16">
        <v>444</v>
      </c>
    </row>
    <row r="31" spans="2:9" ht="15" customHeight="1" x14ac:dyDescent="0.15">
      <c r="B31" s="24"/>
      <c r="C31" s="84"/>
      <c r="D31" s="25">
        <v>100</v>
      </c>
      <c r="E31" s="26">
        <v>38.6</v>
      </c>
      <c r="F31" s="27">
        <v>37.799999999999997</v>
      </c>
      <c r="G31" s="27">
        <v>3.5</v>
      </c>
      <c r="H31" s="27">
        <v>8.6999999999999993</v>
      </c>
      <c r="I31" s="27">
        <v>11.3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124</v>
      </c>
      <c r="F32" s="31">
        <v>120</v>
      </c>
      <c r="G32" s="31">
        <v>13</v>
      </c>
      <c r="H32" s="31">
        <v>17</v>
      </c>
      <c r="I32" s="31">
        <v>32</v>
      </c>
    </row>
    <row r="33" spans="2:9" ht="15" customHeight="1" x14ac:dyDescent="0.15">
      <c r="B33" s="24"/>
      <c r="C33" s="84"/>
      <c r="D33" s="25">
        <v>100</v>
      </c>
      <c r="E33" s="26">
        <v>40.5</v>
      </c>
      <c r="F33" s="27">
        <v>39.200000000000003</v>
      </c>
      <c r="G33" s="27">
        <v>4.2</v>
      </c>
      <c r="H33" s="27">
        <v>5.6</v>
      </c>
      <c r="I33" s="27">
        <v>10.5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1466</v>
      </c>
      <c r="F34" s="16">
        <v>1093</v>
      </c>
      <c r="G34" s="16">
        <v>103</v>
      </c>
      <c r="H34" s="16">
        <v>177</v>
      </c>
      <c r="I34" s="16">
        <v>203</v>
      </c>
    </row>
    <row r="35" spans="2:9" ht="15" customHeight="1" x14ac:dyDescent="0.15">
      <c r="B35" s="24"/>
      <c r="C35" s="84"/>
      <c r="D35" s="25">
        <v>100</v>
      </c>
      <c r="E35" s="26">
        <v>48.2</v>
      </c>
      <c r="F35" s="27">
        <v>35.9</v>
      </c>
      <c r="G35" s="27">
        <v>3.4</v>
      </c>
      <c r="H35" s="27">
        <v>5.8</v>
      </c>
      <c r="I35" s="27">
        <v>6.7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1133</v>
      </c>
      <c r="F36" s="16">
        <v>818</v>
      </c>
      <c r="G36" s="16">
        <v>74</v>
      </c>
      <c r="H36" s="16">
        <v>132</v>
      </c>
      <c r="I36" s="16">
        <v>252</v>
      </c>
    </row>
    <row r="37" spans="2:9" ht="15" customHeight="1" x14ac:dyDescent="0.15">
      <c r="B37" s="33"/>
      <c r="C37" s="82"/>
      <c r="D37" s="34">
        <v>100</v>
      </c>
      <c r="E37" s="35">
        <v>47</v>
      </c>
      <c r="F37" s="36">
        <v>34</v>
      </c>
      <c r="G37" s="36">
        <v>3.1</v>
      </c>
      <c r="H37" s="36">
        <v>5.5</v>
      </c>
      <c r="I37" s="36">
        <v>10.5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370</v>
      </c>
      <c r="F38" s="23">
        <v>343</v>
      </c>
      <c r="G38" s="23">
        <v>64</v>
      </c>
      <c r="H38" s="23">
        <v>243</v>
      </c>
      <c r="I38" s="23">
        <v>238</v>
      </c>
    </row>
    <row r="39" spans="2:9" ht="15" customHeight="1" x14ac:dyDescent="0.15">
      <c r="B39" s="24"/>
      <c r="C39" s="89"/>
      <c r="D39" s="25">
        <v>100</v>
      </c>
      <c r="E39" s="26">
        <v>29.4</v>
      </c>
      <c r="F39" s="27">
        <v>27.3</v>
      </c>
      <c r="G39" s="27">
        <v>5.0999999999999996</v>
      </c>
      <c r="H39" s="27">
        <v>19.3</v>
      </c>
      <c r="I39" s="27">
        <v>18.899999999999999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243</v>
      </c>
      <c r="F40" s="16">
        <v>459</v>
      </c>
      <c r="G40" s="16">
        <v>102</v>
      </c>
      <c r="H40" s="16">
        <v>308</v>
      </c>
      <c r="I40" s="16">
        <v>247</v>
      </c>
    </row>
    <row r="41" spans="2:9" ht="15" customHeight="1" x14ac:dyDescent="0.15">
      <c r="B41" s="24"/>
      <c r="C41" s="89"/>
      <c r="D41" s="25">
        <v>100</v>
      </c>
      <c r="E41" s="26">
        <v>17.899999999999999</v>
      </c>
      <c r="F41" s="27">
        <v>33.799999999999997</v>
      </c>
      <c r="G41" s="27">
        <v>7.5</v>
      </c>
      <c r="H41" s="27">
        <v>22.7</v>
      </c>
      <c r="I41" s="27">
        <v>18.2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6261</v>
      </c>
      <c r="F42" s="16">
        <v>4627</v>
      </c>
      <c r="G42" s="16">
        <v>298</v>
      </c>
      <c r="H42" s="16">
        <v>476</v>
      </c>
      <c r="I42" s="16">
        <v>974</v>
      </c>
    </row>
    <row r="43" spans="2:9" ht="15" customHeight="1" x14ac:dyDescent="0.15">
      <c r="B43" s="28"/>
      <c r="C43" s="91"/>
      <c r="D43" s="17">
        <v>100</v>
      </c>
      <c r="E43" s="18">
        <v>49.5</v>
      </c>
      <c r="F43" s="19">
        <v>36.6</v>
      </c>
      <c r="G43" s="19">
        <v>2.4</v>
      </c>
      <c r="H43" s="19">
        <v>3.8</v>
      </c>
      <c r="I43" s="19">
        <v>7.7</v>
      </c>
    </row>
    <row r="44" spans="2:9" ht="15" customHeight="1" x14ac:dyDescent="0.15">
      <c r="B44" s="20" t="s">
        <v>70</v>
      </c>
      <c r="C44" s="88" t="s">
        <v>535</v>
      </c>
      <c r="D44" s="21">
        <v>567</v>
      </c>
      <c r="E44" s="22">
        <v>319</v>
      </c>
      <c r="F44" s="23">
        <v>140</v>
      </c>
      <c r="G44" s="23">
        <v>13</v>
      </c>
      <c r="H44" s="23">
        <v>41</v>
      </c>
      <c r="I44" s="23">
        <v>54</v>
      </c>
    </row>
    <row r="45" spans="2:9" ht="15" customHeight="1" x14ac:dyDescent="0.15">
      <c r="B45" s="24"/>
      <c r="C45" s="89"/>
      <c r="D45" s="25">
        <v>100</v>
      </c>
      <c r="E45" s="26">
        <v>56.3</v>
      </c>
      <c r="F45" s="27">
        <v>24.7</v>
      </c>
      <c r="G45" s="27">
        <v>2.2999999999999998</v>
      </c>
      <c r="H45" s="27">
        <v>7.2</v>
      </c>
      <c r="I45" s="27">
        <v>9.5</v>
      </c>
    </row>
    <row r="46" spans="2:9" ht="15" customHeight="1" x14ac:dyDescent="0.15">
      <c r="B46" s="24"/>
      <c r="C46" s="86" t="s">
        <v>449</v>
      </c>
      <c r="D46" s="14">
        <v>8280</v>
      </c>
      <c r="E46" s="15">
        <v>4000</v>
      </c>
      <c r="F46" s="16">
        <v>2807</v>
      </c>
      <c r="G46" s="16">
        <v>190</v>
      </c>
      <c r="H46" s="16">
        <v>527</v>
      </c>
      <c r="I46" s="16">
        <v>756</v>
      </c>
    </row>
    <row r="47" spans="2:9" ht="15" customHeight="1" x14ac:dyDescent="0.15">
      <c r="B47" s="24"/>
      <c r="C47" s="89"/>
      <c r="D47" s="25">
        <v>100</v>
      </c>
      <c r="E47" s="26">
        <v>48.3</v>
      </c>
      <c r="F47" s="27">
        <v>33.9</v>
      </c>
      <c r="G47" s="27">
        <v>2.2999999999999998</v>
      </c>
      <c r="H47" s="27">
        <v>6.4</v>
      </c>
      <c r="I47" s="27">
        <v>9.1</v>
      </c>
    </row>
    <row r="48" spans="2:9" ht="15" customHeight="1" x14ac:dyDescent="0.15">
      <c r="B48" s="24"/>
      <c r="C48" s="86" t="s">
        <v>450</v>
      </c>
      <c r="D48" s="14">
        <v>4863</v>
      </c>
      <c r="E48" s="15">
        <v>1981</v>
      </c>
      <c r="F48" s="16">
        <v>1909</v>
      </c>
      <c r="G48" s="16">
        <v>173</v>
      </c>
      <c r="H48" s="16">
        <v>360</v>
      </c>
      <c r="I48" s="16">
        <v>440</v>
      </c>
    </row>
    <row r="49" spans="2:9" ht="15" customHeight="1" x14ac:dyDescent="0.15">
      <c r="B49" s="24"/>
      <c r="C49" s="89"/>
      <c r="D49" s="25">
        <v>100</v>
      </c>
      <c r="E49" s="26">
        <v>40.700000000000003</v>
      </c>
      <c r="F49" s="27">
        <v>39.299999999999997</v>
      </c>
      <c r="G49" s="27">
        <v>3.6</v>
      </c>
      <c r="H49" s="27">
        <v>7.4</v>
      </c>
      <c r="I49" s="27">
        <v>9</v>
      </c>
    </row>
    <row r="50" spans="2:9" ht="15" customHeight="1" x14ac:dyDescent="0.15">
      <c r="B50" s="24"/>
      <c r="C50" s="86" t="s">
        <v>451</v>
      </c>
      <c r="D50" s="14">
        <v>1583</v>
      </c>
      <c r="E50" s="15">
        <v>570</v>
      </c>
      <c r="F50" s="16">
        <v>623</v>
      </c>
      <c r="G50" s="16">
        <v>98</v>
      </c>
      <c r="H50" s="16">
        <v>124</v>
      </c>
      <c r="I50" s="16">
        <v>168</v>
      </c>
    </row>
    <row r="51" spans="2:9" ht="15" customHeight="1" x14ac:dyDescent="0.15">
      <c r="B51" s="28"/>
      <c r="C51" s="91"/>
      <c r="D51" s="17">
        <v>100</v>
      </c>
      <c r="E51" s="18">
        <v>36</v>
      </c>
      <c r="F51" s="19">
        <v>39.4</v>
      </c>
      <c r="G51" s="19">
        <v>6.2</v>
      </c>
      <c r="H51" s="19">
        <v>7.8</v>
      </c>
      <c r="I51" s="19">
        <v>10.6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1113</v>
      </c>
      <c r="F52" s="23">
        <v>966</v>
      </c>
      <c r="G52" s="23">
        <v>103</v>
      </c>
      <c r="H52" s="23">
        <v>338</v>
      </c>
      <c r="I52" s="23">
        <v>461</v>
      </c>
    </row>
    <row r="53" spans="2:9" ht="15" customHeight="1" x14ac:dyDescent="0.15">
      <c r="B53" s="24"/>
      <c r="C53" s="84"/>
      <c r="D53" s="25">
        <v>100</v>
      </c>
      <c r="E53" s="26">
        <v>37.299999999999997</v>
      </c>
      <c r="F53" s="27">
        <v>32.4</v>
      </c>
      <c r="G53" s="27">
        <v>3.5</v>
      </c>
      <c r="H53" s="27">
        <v>11.3</v>
      </c>
      <c r="I53" s="27">
        <v>15.5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935</v>
      </c>
      <c r="F54" s="31">
        <v>796</v>
      </c>
      <c r="G54" s="31">
        <v>28</v>
      </c>
      <c r="H54" s="31">
        <v>76</v>
      </c>
      <c r="I54" s="31">
        <v>111</v>
      </c>
    </row>
    <row r="55" spans="2:9" ht="15" customHeight="1" x14ac:dyDescent="0.15">
      <c r="B55" s="24"/>
      <c r="C55" s="84"/>
      <c r="D55" s="25">
        <v>100</v>
      </c>
      <c r="E55" s="26">
        <v>48</v>
      </c>
      <c r="F55" s="27">
        <v>40.9</v>
      </c>
      <c r="G55" s="27">
        <v>1.4</v>
      </c>
      <c r="H55" s="27">
        <v>3.9</v>
      </c>
      <c r="I55" s="27">
        <v>5.7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337</v>
      </c>
      <c r="F56" s="16">
        <v>317</v>
      </c>
      <c r="G56" s="16">
        <v>24</v>
      </c>
      <c r="H56" s="16">
        <v>62</v>
      </c>
      <c r="I56" s="16">
        <v>114</v>
      </c>
    </row>
    <row r="57" spans="2:9" ht="15" customHeight="1" x14ac:dyDescent="0.15">
      <c r="B57" s="24"/>
      <c r="C57" s="84"/>
      <c r="D57" s="25">
        <v>100</v>
      </c>
      <c r="E57" s="26">
        <v>39.5</v>
      </c>
      <c r="F57" s="27">
        <v>37.1</v>
      </c>
      <c r="G57" s="27">
        <v>2.8</v>
      </c>
      <c r="H57" s="27">
        <v>7.3</v>
      </c>
      <c r="I57" s="27">
        <v>13.3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640</v>
      </c>
      <c r="F58" s="16">
        <v>482</v>
      </c>
      <c r="G58" s="16">
        <v>30</v>
      </c>
      <c r="H58" s="16">
        <v>41</v>
      </c>
      <c r="I58" s="16">
        <v>118</v>
      </c>
    </row>
    <row r="59" spans="2:9" ht="15" customHeight="1" x14ac:dyDescent="0.15">
      <c r="B59" s="24"/>
      <c r="C59" s="84"/>
      <c r="D59" s="25">
        <v>100</v>
      </c>
      <c r="E59" s="26">
        <v>48.8</v>
      </c>
      <c r="F59" s="27">
        <v>36.799999999999997</v>
      </c>
      <c r="G59" s="27">
        <v>2.2999999999999998</v>
      </c>
      <c r="H59" s="27">
        <v>3.1</v>
      </c>
      <c r="I59" s="27">
        <v>9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491</v>
      </c>
      <c r="F60" s="16">
        <v>660</v>
      </c>
      <c r="G60" s="16">
        <v>86</v>
      </c>
      <c r="H60" s="16">
        <v>182</v>
      </c>
      <c r="I60" s="16">
        <v>364</v>
      </c>
    </row>
    <row r="61" spans="2:9" ht="15" customHeight="1" x14ac:dyDescent="0.15">
      <c r="B61" s="24"/>
      <c r="C61" s="84"/>
      <c r="D61" s="25">
        <v>100</v>
      </c>
      <c r="E61" s="26">
        <v>27.5</v>
      </c>
      <c r="F61" s="27">
        <v>37</v>
      </c>
      <c r="G61" s="27">
        <v>4.8</v>
      </c>
      <c r="H61" s="27">
        <v>10.199999999999999</v>
      </c>
      <c r="I61" s="27">
        <v>20.399999999999999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779</v>
      </c>
      <c r="F62" s="16">
        <v>333</v>
      </c>
      <c r="G62" s="16">
        <v>12</v>
      </c>
      <c r="H62" s="16">
        <v>19</v>
      </c>
      <c r="I62" s="16">
        <v>91</v>
      </c>
    </row>
    <row r="63" spans="2:9" ht="15" customHeight="1" x14ac:dyDescent="0.15">
      <c r="B63" s="24"/>
      <c r="C63" s="84"/>
      <c r="D63" s="25">
        <v>100</v>
      </c>
      <c r="E63" s="26">
        <v>63.1</v>
      </c>
      <c r="F63" s="27">
        <v>27</v>
      </c>
      <c r="G63" s="27">
        <v>1</v>
      </c>
      <c r="H63" s="27">
        <v>1.5</v>
      </c>
      <c r="I63" s="27">
        <v>7.4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1025</v>
      </c>
      <c r="F64" s="16">
        <v>801</v>
      </c>
      <c r="G64" s="16">
        <v>42</v>
      </c>
      <c r="H64" s="16">
        <v>121</v>
      </c>
      <c r="I64" s="16">
        <v>264</v>
      </c>
    </row>
    <row r="65" spans="2:9" ht="15" customHeight="1" x14ac:dyDescent="0.15">
      <c r="B65" s="24"/>
      <c r="C65" s="84"/>
      <c r="D65" s="25">
        <v>100</v>
      </c>
      <c r="E65" s="26">
        <v>45.5</v>
      </c>
      <c r="F65" s="27">
        <v>35.6</v>
      </c>
      <c r="G65" s="27">
        <v>1.9</v>
      </c>
      <c r="H65" s="27">
        <v>5.4</v>
      </c>
      <c r="I65" s="27">
        <v>11.7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542</v>
      </c>
      <c r="F66" s="16">
        <v>438</v>
      </c>
      <c r="G66" s="16">
        <v>51</v>
      </c>
      <c r="H66" s="16">
        <v>77</v>
      </c>
      <c r="I66" s="16">
        <v>101</v>
      </c>
    </row>
    <row r="67" spans="2:9" ht="15" customHeight="1" x14ac:dyDescent="0.15">
      <c r="B67" s="24"/>
      <c r="C67" s="84"/>
      <c r="D67" s="25">
        <v>100</v>
      </c>
      <c r="E67" s="26">
        <v>44.8</v>
      </c>
      <c r="F67" s="27">
        <v>36.200000000000003</v>
      </c>
      <c r="G67" s="27">
        <v>4.2</v>
      </c>
      <c r="H67" s="27">
        <v>6.4</v>
      </c>
      <c r="I67" s="27">
        <v>8.4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1127</v>
      </c>
      <c r="F68" s="16">
        <v>783</v>
      </c>
      <c r="G68" s="16">
        <v>107</v>
      </c>
      <c r="H68" s="16">
        <v>165</v>
      </c>
      <c r="I68" s="16">
        <v>169</v>
      </c>
    </row>
    <row r="69" spans="2:9" ht="15" customHeight="1" x14ac:dyDescent="0.15">
      <c r="B69" s="28"/>
      <c r="C69" s="85"/>
      <c r="D69" s="17">
        <v>100</v>
      </c>
      <c r="E69" s="18">
        <v>47.9</v>
      </c>
      <c r="F69" s="19">
        <v>33.299999999999997</v>
      </c>
      <c r="G69" s="19">
        <v>4.5999999999999996</v>
      </c>
      <c r="H69" s="19">
        <v>7</v>
      </c>
      <c r="I69" s="19">
        <v>7.2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896</v>
      </c>
      <c r="F70" s="23">
        <v>968</v>
      </c>
      <c r="G70" s="23">
        <v>126</v>
      </c>
      <c r="H70" s="23">
        <v>346</v>
      </c>
      <c r="I70" s="23">
        <v>414</v>
      </c>
    </row>
    <row r="71" spans="2:9" ht="15" customHeight="1" x14ac:dyDescent="0.15">
      <c r="B71" s="24"/>
      <c r="C71" s="89"/>
      <c r="D71" s="25">
        <v>100</v>
      </c>
      <c r="E71" s="26">
        <v>32.6</v>
      </c>
      <c r="F71" s="27">
        <v>35.200000000000003</v>
      </c>
      <c r="G71" s="27">
        <v>4.5999999999999996</v>
      </c>
      <c r="H71" s="27">
        <v>12.6</v>
      </c>
      <c r="I71" s="27">
        <v>15.1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1202</v>
      </c>
      <c r="F72" s="16">
        <v>1104</v>
      </c>
      <c r="G72" s="16">
        <v>100</v>
      </c>
      <c r="H72" s="16">
        <v>251</v>
      </c>
      <c r="I72" s="16">
        <v>343</v>
      </c>
    </row>
    <row r="73" spans="2:9" ht="15" customHeight="1" x14ac:dyDescent="0.15">
      <c r="B73" s="24"/>
      <c r="C73" s="89"/>
      <c r="D73" s="25">
        <v>100</v>
      </c>
      <c r="E73" s="26">
        <v>40.1</v>
      </c>
      <c r="F73" s="27">
        <v>36.799999999999997</v>
      </c>
      <c r="G73" s="27">
        <v>3.3</v>
      </c>
      <c r="H73" s="27">
        <v>8.4</v>
      </c>
      <c r="I73" s="27">
        <v>11.4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1689</v>
      </c>
      <c r="F74" s="16">
        <v>1497</v>
      </c>
      <c r="G74" s="16">
        <v>93</v>
      </c>
      <c r="H74" s="16">
        <v>226</v>
      </c>
      <c r="I74" s="16">
        <v>336</v>
      </c>
    </row>
    <row r="75" spans="2:9" ht="15" customHeight="1" x14ac:dyDescent="0.15">
      <c r="B75" s="24"/>
      <c r="C75" s="89"/>
      <c r="D75" s="25">
        <v>100</v>
      </c>
      <c r="E75" s="26">
        <v>44</v>
      </c>
      <c r="F75" s="27">
        <v>39</v>
      </c>
      <c r="G75" s="27">
        <v>2.4</v>
      </c>
      <c r="H75" s="27">
        <v>5.9</v>
      </c>
      <c r="I75" s="27">
        <v>8.6999999999999993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1384</v>
      </c>
      <c r="F76" s="16">
        <v>1015</v>
      </c>
      <c r="G76" s="16">
        <v>55</v>
      </c>
      <c r="H76" s="16">
        <v>113</v>
      </c>
      <c r="I76" s="16">
        <v>250</v>
      </c>
    </row>
    <row r="77" spans="2:9" ht="15" customHeight="1" x14ac:dyDescent="0.15">
      <c r="B77" s="24"/>
      <c r="C77" s="89"/>
      <c r="D77" s="25">
        <v>100</v>
      </c>
      <c r="E77" s="26">
        <v>49.1</v>
      </c>
      <c r="F77" s="27">
        <v>36</v>
      </c>
      <c r="G77" s="27">
        <v>2</v>
      </c>
      <c r="H77" s="27">
        <v>4</v>
      </c>
      <c r="I77" s="27">
        <v>8.9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846</v>
      </c>
      <c r="F78" s="16">
        <v>519</v>
      </c>
      <c r="G78" s="16">
        <v>38</v>
      </c>
      <c r="H78" s="16">
        <v>63</v>
      </c>
      <c r="I78" s="16">
        <v>157</v>
      </c>
    </row>
    <row r="79" spans="2:9" ht="15" customHeight="1" x14ac:dyDescent="0.15">
      <c r="B79" s="24"/>
      <c r="C79" s="89"/>
      <c r="D79" s="25">
        <v>100</v>
      </c>
      <c r="E79" s="26">
        <v>52.1</v>
      </c>
      <c r="F79" s="27">
        <v>32</v>
      </c>
      <c r="G79" s="27">
        <v>2.2999999999999998</v>
      </c>
      <c r="H79" s="27">
        <v>3.9</v>
      </c>
      <c r="I79" s="27">
        <v>9.6999999999999993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557</v>
      </c>
      <c r="F80" s="16">
        <v>258</v>
      </c>
      <c r="G80" s="16">
        <v>40</v>
      </c>
      <c r="H80" s="16">
        <v>28</v>
      </c>
      <c r="I80" s="16">
        <v>125</v>
      </c>
    </row>
    <row r="81" spans="2:9" ht="15" customHeight="1" x14ac:dyDescent="0.15">
      <c r="B81" s="24"/>
      <c r="C81" s="89"/>
      <c r="D81" s="25">
        <v>100</v>
      </c>
      <c r="E81" s="26">
        <v>55.3</v>
      </c>
      <c r="F81" s="27">
        <v>25.6</v>
      </c>
      <c r="G81" s="27">
        <v>4</v>
      </c>
      <c r="H81" s="27">
        <v>2.8</v>
      </c>
      <c r="I81" s="27">
        <v>12.4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334</v>
      </c>
      <c r="F82" s="16">
        <v>117</v>
      </c>
      <c r="G82" s="16">
        <v>14</v>
      </c>
      <c r="H82" s="16">
        <v>22</v>
      </c>
      <c r="I82" s="16">
        <v>115</v>
      </c>
    </row>
    <row r="83" spans="2:9" ht="15" customHeight="1" x14ac:dyDescent="0.15">
      <c r="B83" s="24"/>
      <c r="C83" s="86"/>
      <c r="D83" s="34">
        <v>100</v>
      </c>
      <c r="E83" s="35">
        <v>55.5</v>
      </c>
      <c r="F83" s="36">
        <v>19.399999999999999</v>
      </c>
      <c r="G83" s="36">
        <v>2.2999999999999998</v>
      </c>
      <c r="H83" s="36">
        <v>3.7</v>
      </c>
      <c r="I83" s="36">
        <v>19.100000000000001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1368</v>
      </c>
      <c r="F84" s="23">
        <v>1243</v>
      </c>
      <c r="G84" s="23">
        <v>125</v>
      </c>
      <c r="H84" s="23">
        <v>288</v>
      </c>
      <c r="I84" s="23">
        <v>403</v>
      </c>
    </row>
    <row r="85" spans="2:9" ht="15" customHeight="1" x14ac:dyDescent="0.15">
      <c r="B85" s="24" t="s">
        <v>107</v>
      </c>
      <c r="C85" s="84"/>
      <c r="D85" s="25">
        <v>100</v>
      </c>
      <c r="E85" s="26">
        <v>39.9</v>
      </c>
      <c r="F85" s="27">
        <v>36.299999999999997</v>
      </c>
      <c r="G85" s="27">
        <v>3.6</v>
      </c>
      <c r="H85" s="27">
        <v>8.4</v>
      </c>
      <c r="I85" s="27">
        <v>11.8</v>
      </c>
    </row>
    <row r="86" spans="2:9" ht="15" customHeight="1" x14ac:dyDescent="0.15">
      <c r="B86" s="24" t="s">
        <v>486</v>
      </c>
      <c r="C86" s="82" t="s">
        <v>481</v>
      </c>
      <c r="D86" s="14">
        <v>3344</v>
      </c>
      <c r="E86" s="15">
        <v>1489</v>
      </c>
      <c r="F86" s="16">
        <v>1228</v>
      </c>
      <c r="G86" s="16">
        <v>96</v>
      </c>
      <c r="H86" s="16">
        <v>189</v>
      </c>
      <c r="I86" s="16">
        <v>342</v>
      </c>
    </row>
    <row r="87" spans="2:9" ht="15" customHeight="1" x14ac:dyDescent="0.15">
      <c r="B87" s="24"/>
      <c r="C87" s="84"/>
      <c r="D87" s="25">
        <v>100</v>
      </c>
      <c r="E87" s="26">
        <v>44.5</v>
      </c>
      <c r="F87" s="27">
        <v>36.700000000000003</v>
      </c>
      <c r="G87" s="27">
        <v>2.9</v>
      </c>
      <c r="H87" s="27">
        <v>5.7</v>
      </c>
      <c r="I87" s="27">
        <v>10.199999999999999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989</v>
      </c>
      <c r="F88" s="31">
        <v>741</v>
      </c>
      <c r="G88" s="31">
        <v>52</v>
      </c>
      <c r="H88" s="31">
        <v>115</v>
      </c>
      <c r="I88" s="31">
        <v>166</v>
      </c>
    </row>
    <row r="89" spans="2:9" ht="15" customHeight="1" x14ac:dyDescent="0.15">
      <c r="B89" s="24"/>
      <c r="C89" s="84"/>
      <c r="D89" s="25">
        <v>100</v>
      </c>
      <c r="E89" s="26">
        <v>47.9</v>
      </c>
      <c r="F89" s="27">
        <v>35.9</v>
      </c>
      <c r="G89" s="27">
        <v>2.5</v>
      </c>
      <c r="H89" s="27">
        <v>5.6</v>
      </c>
      <c r="I89" s="27">
        <v>8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1508</v>
      </c>
      <c r="F90" s="16">
        <v>1165</v>
      </c>
      <c r="G90" s="16">
        <v>67</v>
      </c>
      <c r="H90" s="16">
        <v>150</v>
      </c>
      <c r="I90" s="16">
        <v>311</v>
      </c>
    </row>
    <row r="91" spans="2:9" ht="15" customHeight="1" x14ac:dyDescent="0.15">
      <c r="B91" s="24"/>
      <c r="C91" s="84"/>
      <c r="D91" s="25">
        <v>100</v>
      </c>
      <c r="E91" s="26">
        <v>47.1</v>
      </c>
      <c r="F91" s="27">
        <v>36.4</v>
      </c>
      <c r="G91" s="27">
        <v>2.1</v>
      </c>
      <c r="H91" s="27">
        <v>4.7</v>
      </c>
      <c r="I91" s="27">
        <v>9.6999999999999993</v>
      </c>
    </row>
    <row r="92" spans="2:9" ht="15" customHeight="1" x14ac:dyDescent="0.15">
      <c r="B92" s="24"/>
      <c r="C92" s="82" t="s">
        <v>472</v>
      </c>
      <c r="D92" s="14">
        <v>1503</v>
      </c>
      <c r="E92" s="15">
        <v>808</v>
      </c>
      <c r="F92" s="16">
        <v>463</v>
      </c>
      <c r="G92" s="16">
        <v>29</v>
      </c>
      <c r="H92" s="16">
        <v>60</v>
      </c>
      <c r="I92" s="16">
        <v>143</v>
      </c>
    </row>
    <row r="93" spans="2:9" ht="15" customHeight="1" x14ac:dyDescent="0.15">
      <c r="B93" s="24"/>
      <c r="C93" s="84"/>
      <c r="D93" s="25">
        <v>100</v>
      </c>
      <c r="E93" s="26">
        <v>53.8</v>
      </c>
      <c r="F93" s="27">
        <v>30.8</v>
      </c>
      <c r="G93" s="27">
        <v>1.9</v>
      </c>
      <c r="H93" s="27">
        <v>4</v>
      </c>
      <c r="I93" s="27">
        <v>9.5</v>
      </c>
    </row>
    <row r="94" spans="2:9" ht="15" customHeight="1" x14ac:dyDescent="0.15">
      <c r="B94" s="24"/>
      <c r="C94" s="82" t="s">
        <v>108</v>
      </c>
      <c r="D94" s="14">
        <v>330</v>
      </c>
      <c r="E94" s="15">
        <v>187</v>
      </c>
      <c r="F94" s="16">
        <v>98</v>
      </c>
      <c r="G94" s="16">
        <v>10</v>
      </c>
      <c r="H94" s="16">
        <v>8</v>
      </c>
      <c r="I94" s="16">
        <v>27</v>
      </c>
    </row>
    <row r="95" spans="2:9" ht="15" customHeight="1" x14ac:dyDescent="0.15">
      <c r="B95" s="24"/>
      <c r="C95" s="82"/>
      <c r="D95" s="34">
        <v>100</v>
      </c>
      <c r="E95" s="35">
        <v>56.7</v>
      </c>
      <c r="F95" s="36">
        <v>29.7</v>
      </c>
      <c r="G95" s="36">
        <v>3</v>
      </c>
      <c r="H95" s="36">
        <v>2.4</v>
      </c>
      <c r="I95" s="36">
        <v>8.1999999999999993</v>
      </c>
    </row>
    <row r="96" spans="2:9" ht="15" customHeight="1" x14ac:dyDescent="0.15">
      <c r="B96" s="24"/>
      <c r="C96" s="83" t="s">
        <v>574</v>
      </c>
      <c r="D96" s="29">
        <v>359</v>
      </c>
      <c r="E96" s="30">
        <v>211</v>
      </c>
      <c r="F96" s="31">
        <v>82</v>
      </c>
      <c r="G96" s="31">
        <v>8</v>
      </c>
      <c r="H96" s="31">
        <v>11</v>
      </c>
      <c r="I96" s="31">
        <v>47</v>
      </c>
    </row>
    <row r="97" spans="2:9" ht="15" customHeight="1" x14ac:dyDescent="0.15">
      <c r="B97" s="24"/>
      <c r="C97" s="84"/>
      <c r="D97" s="25">
        <v>100</v>
      </c>
      <c r="E97" s="26">
        <v>58.8</v>
      </c>
      <c r="F97" s="27">
        <v>22.8</v>
      </c>
      <c r="G97" s="27">
        <v>2.2000000000000002</v>
      </c>
      <c r="H97" s="27">
        <v>3.1</v>
      </c>
      <c r="I97" s="27">
        <v>13.1</v>
      </c>
    </row>
    <row r="98" spans="2:9" ht="15" customHeight="1" x14ac:dyDescent="0.15">
      <c r="B98" s="24"/>
      <c r="C98" s="82" t="s">
        <v>109</v>
      </c>
      <c r="D98" s="14">
        <v>47</v>
      </c>
      <c r="E98" s="15">
        <v>22</v>
      </c>
      <c r="F98" s="16">
        <v>8</v>
      </c>
      <c r="G98" s="16">
        <v>2</v>
      </c>
      <c r="H98" s="16">
        <v>4</v>
      </c>
      <c r="I98" s="16">
        <v>11</v>
      </c>
    </row>
    <row r="99" spans="2:9" ht="15" customHeight="1" x14ac:dyDescent="0.15">
      <c r="B99" s="24"/>
      <c r="C99" s="84"/>
      <c r="D99" s="25">
        <v>100</v>
      </c>
      <c r="E99" s="26">
        <v>46.8</v>
      </c>
      <c r="F99" s="27">
        <v>17</v>
      </c>
      <c r="G99" s="27">
        <v>4.3</v>
      </c>
      <c r="H99" s="27">
        <v>8.5</v>
      </c>
      <c r="I99" s="27">
        <v>23.4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28</v>
      </c>
      <c r="F100" s="16">
        <v>22</v>
      </c>
      <c r="G100" s="16">
        <v>0</v>
      </c>
      <c r="H100" s="16">
        <v>1</v>
      </c>
      <c r="I100" s="16">
        <v>1</v>
      </c>
    </row>
    <row r="101" spans="2:9" ht="15" customHeight="1" x14ac:dyDescent="0.15">
      <c r="B101" s="28"/>
      <c r="C101" s="85"/>
      <c r="D101" s="17">
        <v>100</v>
      </c>
      <c r="E101" s="18">
        <v>53.8</v>
      </c>
      <c r="F101" s="19">
        <v>42.3</v>
      </c>
      <c r="G101" s="19">
        <v>0</v>
      </c>
      <c r="H101" s="19">
        <v>1.9</v>
      </c>
      <c r="I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1503" priority="3291" rank="1"/>
  </conditionalFormatting>
  <conditionalFormatting sqref="E11:I11">
    <cfRule type="top10" dxfId="1502" priority="3292" rank="1"/>
  </conditionalFormatting>
  <conditionalFormatting sqref="E13:I13">
    <cfRule type="top10" dxfId="1501" priority="3293" rank="1"/>
  </conditionalFormatting>
  <conditionalFormatting sqref="E15:I15">
    <cfRule type="top10" dxfId="1500" priority="3294" rank="1"/>
  </conditionalFormatting>
  <conditionalFormatting sqref="E17:I17">
    <cfRule type="top10" dxfId="1499" priority="3295" rank="1"/>
  </conditionalFormatting>
  <conditionalFormatting sqref="E19:I19">
    <cfRule type="top10" dxfId="1498" priority="3296" rank="1"/>
  </conditionalFormatting>
  <conditionalFormatting sqref="E21:I21">
    <cfRule type="top10" dxfId="1497" priority="3297" rank="1"/>
  </conditionalFormatting>
  <conditionalFormatting sqref="E23:I23">
    <cfRule type="top10" dxfId="1496" priority="3298" rank="1"/>
  </conditionalFormatting>
  <conditionalFormatting sqref="E25:I25">
    <cfRule type="top10" dxfId="1495" priority="3299" rank="1"/>
  </conditionalFormatting>
  <conditionalFormatting sqref="E27:I27">
    <cfRule type="top10" dxfId="1494" priority="3300" rank="1"/>
  </conditionalFormatting>
  <conditionalFormatting sqref="E29:I29">
    <cfRule type="top10" dxfId="1493" priority="3301" rank="1"/>
  </conditionalFormatting>
  <conditionalFormatting sqref="E31:I31">
    <cfRule type="top10" dxfId="1492" priority="3302" rank="1"/>
  </conditionalFormatting>
  <conditionalFormatting sqref="E33:I33">
    <cfRule type="top10" dxfId="1491" priority="3303" rank="1"/>
  </conditionalFormatting>
  <conditionalFormatting sqref="E35:I35">
    <cfRule type="top10" dxfId="1490" priority="3304" rank="1"/>
  </conditionalFormatting>
  <conditionalFormatting sqref="E37:I37">
    <cfRule type="top10" dxfId="1489" priority="3305" rank="1"/>
  </conditionalFormatting>
  <conditionalFormatting sqref="E39:I39">
    <cfRule type="top10" dxfId="1488" priority="3306" rank="1"/>
  </conditionalFormatting>
  <conditionalFormatting sqref="E41:I41">
    <cfRule type="top10" dxfId="1487" priority="3307" rank="1"/>
  </conditionalFormatting>
  <conditionalFormatting sqref="E43:I43">
    <cfRule type="top10" dxfId="1486" priority="3308" rank="1"/>
  </conditionalFormatting>
  <conditionalFormatting sqref="E45:I45">
    <cfRule type="top10" dxfId="1485" priority="3309" rank="1"/>
  </conditionalFormatting>
  <conditionalFormatting sqref="E47:I47">
    <cfRule type="top10" dxfId="1484" priority="3310" rank="1"/>
  </conditionalFormatting>
  <conditionalFormatting sqref="E49:I49">
    <cfRule type="top10" dxfId="1483" priority="3311" rank="1"/>
  </conditionalFormatting>
  <conditionalFormatting sqref="E51:I51">
    <cfRule type="top10" dxfId="1482" priority="3312" rank="1"/>
  </conditionalFormatting>
  <conditionalFormatting sqref="E53:I53">
    <cfRule type="top10" dxfId="1481" priority="3313" rank="1"/>
  </conditionalFormatting>
  <conditionalFormatting sqref="E55:I55">
    <cfRule type="top10" dxfId="1480" priority="3314" rank="1"/>
  </conditionalFormatting>
  <conditionalFormatting sqref="E57:I57">
    <cfRule type="top10" dxfId="1479" priority="3315" rank="1"/>
  </conditionalFormatting>
  <conditionalFormatting sqref="E59:I59">
    <cfRule type="top10" dxfId="1478" priority="3316" rank="1"/>
  </conditionalFormatting>
  <conditionalFormatting sqref="E61:I61">
    <cfRule type="top10" dxfId="1477" priority="3317" rank="1"/>
  </conditionalFormatting>
  <conditionalFormatting sqref="E63:I63">
    <cfRule type="top10" dxfId="1476" priority="3318" rank="1"/>
  </conditionalFormatting>
  <conditionalFormatting sqref="E65:I65">
    <cfRule type="top10" dxfId="1475" priority="3319" rank="1"/>
  </conditionalFormatting>
  <conditionalFormatting sqref="E67:I67">
    <cfRule type="top10" dxfId="1474" priority="3320" rank="1"/>
  </conditionalFormatting>
  <conditionalFormatting sqref="E69:I69">
    <cfRule type="top10" dxfId="1473" priority="3321" rank="1"/>
  </conditionalFormatting>
  <conditionalFormatting sqref="E71:I71">
    <cfRule type="top10" dxfId="1472" priority="3322" rank="1"/>
  </conditionalFormatting>
  <conditionalFormatting sqref="E73:I73">
    <cfRule type="top10" dxfId="1471" priority="3323" rank="1"/>
  </conditionalFormatting>
  <conditionalFormatting sqref="E75:I75">
    <cfRule type="top10" dxfId="1470" priority="3324" rank="1"/>
  </conditionalFormatting>
  <conditionalFormatting sqref="E77:I77">
    <cfRule type="top10" dxfId="1469" priority="3325" rank="1"/>
  </conditionalFormatting>
  <conditionalFormatting sqref="E79:I79">
    <cfRule type="top10" dxfId="1468" priority="3326" rank="1"/>
  </conditionalFormatting>
  <conditionalFormatting sqref="E81:I81">
    <cfRule type="top10" dxfId="1467" priority="3327" rank="1"/>
  </conditionalFormatting>
  <conditionalFormatting sqref="E83:I83">
    <cfRule type="top10" dxfId="1466" priority="3328" rank="1"/>
  </conditionalFormatting>
  <conditionalFormatting sqref="E85:I85">
    <cfRule type="top10" dxfId="1465" priority="3329" rank="1"/>
  </conditionalFormatting>
  <conditionalFormatting sqref="E87:I87">
    <cfRule type="top10" dxfId="1464" priority="3330" rank="1"/>
  </conditionalFormatting>
  <conditionalFormatting sqref="E89:I89">
    <cfRule type="top10" dxfId="1463" priority="3331" rank="1"/>
  </conditionalFormatting>
  <conditionalFormatting sqref="E91:I91">
    <cfRule type="top10" dxfId="1462" priority="3332" rank="1"/>
  </conditionalFormatting>
  <conditionalFormatting sqref="E93:I93">
    <cfRule type="top10" dxfId="1461" priority="3333" rank="1"/>
  </conditionalFormatting>
  <conditionalFormatting sqref="E95:I95">
    <cfRule type="top10" dxfId="1460" priority="3334" rank="1"/>
  </conditionalFormatting>
  <conditionalFormatting sqref="E97:I97">
    <cfRule type="top10" dxfId="1459" priority="3335" rank="1"/>
  </conditionalFormatting>
  <conditionalFormatting sqref="E99:I99">
    <cfRule type="top10" dxfId="1458" priority="3336" rank="1"/>
  </conditionalFormatting>
  <conditionalFormatting sqref="E101:I101">
    <cfRule type="top10" dxfId="1457" priority="333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896</v>
      </c>
    </row>
    <row r="4" spans="2:24" x14ac:dyDescent="0.15">
      <c r="B4" s="1" t="s">
        <v>702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155</v>
      </c>
      <c r="F7" s="69" t="s">
        <v>156</v>
      </c>
      <c r="G7" s="69" t="s">
        <v>157</v>
      </c>
      <c r="H7" s="68" t="s">
        <v>42</v>
      </c>
      <c r="I7" s="69" t="s">
        <v>158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12565</v>
      </c>
      <c r="E8" s="15">
        <v>5717</v>
      </c>
      <c r="F8" s="16">
        <v>5242</v>
      </c>
      <c r="G8" s="16">
        <v>1051</v>
      </c>
      <c r="H8" s="16">
        <v>304</v>
      </c>
      <c r="I8" s="16">
        <v>87</v>
      </c>
      <c r="J8" s="16">
        <v>164</v>
      </c>
    </row>
    <row r="9" spans="2:24" ht="15" customHeight="1" x14ac:dyDescent="0.15">
      <c r="B9" s="93"/>
      <c r="C9" s="91"/>
      <c r="D9" s="17">
        <v>100</v>
      </c>
      <c r="E9" s="18">
        <v>45.5</v>
      </c>
      <c r="F9" s="19">
        <v>41.7</v>
      </c>
      <c r="G9" s="19">
        <v>8.4</v>
      </c>
      <c r="H9" s="19">
        <v>2.4</v>
      </c>
      <c r="I9" s="19">
        <v>0.7</v>
      </c>
      <c r="J9" s="19">
        <v>1.3</v>
      </c>
    </row>
    <row r="10" spans="2:24" ht="15" customHeight="1" x14ac:dyDescent="0.15">
      <c r="B10" s="20" t="s">
        <v>57</v>
      </c>
      <c r="C10" s="88" t="s">
        <v>58</v>
      </c>
      <c r="D10" s="21">
        <v>3846</v>
      </c>
      <c r="E10" s="22">
        <v>1631</v>
      </c>
      <c r="F10" s="23">
        <v>1630</v>
      </c>
      <c r="G10" s="23">
        <v>386</v>
      </c>
      <c r="H10" s="23">
        <v>100</v>
      </c>
      <c r="I10" s="23">
        <v>36</v>
      </c>
      <c r="J10" s="23">
        <v>63</v>
      </c>
    </row>
    <row r="11" spans="2:24" ht="15" customHeight="1" x14ac:dyDescent="0.15">
      <c r="B11" s="24"/>
      <c r="C11" s="89"/>
      <c r="D11" s="25">
        <v>100</v>
      </c>
      <c r="E11" s="26">
        <v>42.4</v>
      </c>
      <c r="F11" s="27">
        <v>42.4</v>
      </c>
      <c r="G11" s="27">
        <v>10</v>
      </c>
      <c r="H11" s="27">
        <v>2.6</v>
      </c>
      <c r="I11" s="27">
        <v>0.9</v>
      </c>
      <c r="J11" s="27">
        <v>1.6</v>
      </c>
    </row>
    <row r="12" spans="2:24" ht="15" customHeight="1" x14ac:dyDescent="0.15">
      <c r="B12" s="24"/>
      <c r="C12" s="86" t="s">
        <v>59</v>
      </c>
      <c r="D12" s="14">
        <v>8623</v>
      </c>
      <c r="E12" s="15">
        <v>4044</v>
      </c>
      <c r="F12" s="16">
        <v>3572</v>
      </c>
      <c r="G12" s="16">
        <v>654</v>
      </c>
      <c r="H12" s="16">
        <v>203</v>
      </c>
      <c r="I12" s="16">
        <v>51</v>
      </c>
      <c r="J12" s="16">
        <v>99</v>
      </c>
    </row>
    <row r="13" spans="2:24" ht="15" customHeight="1" x14ac:dyDescent="0.15">
      <c r="B13" s="28"/>
      <c r="C13" s="91"/>
      <c r="D13" s="17">
        <v>100</v>
      </c>
      <c r="E13" s="18">
        <v>46.9</v>
      </c>
      <c r="F13" s="19">
        <v>41.4</v>
      </c>
      <c r="G13" s="19">
        <v>7.6</v>
      </c>
      <c r="H13" s="19">
        <v>2.4</v>
      </c>
      <c r="I13" s="19">
        <v>0.6</v>
      </c>
      <c r="J13" s="19">
        <v>1.1000000000000001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86</v>
      </c>
      <c r="F14" s="23">
        <v>134</v>
      </c>
      <c r="G14" s="23">
        <v>25</v>
      </c>
      <c r="H14" s="23">
        <v>12</v>
      </c>
      <c r="I14" s="23">
        <v>1</v>
      </c>
      <c r="J14" s="23">
        <v>6</v>
      </c>
    </row>
    <row r="15" spans="2:24" ht="15" customHeight="1" x14ac:dyDescent="0.15">
      <c r="B15" s="24"/>
      <c r="C15" s="84"/>
      <c r="D15" s="25">
        <v>100</v>
      </c>
      <c r="E15" s="26">
        <v>32.6</v>
      </c>
      <c r="F15" s="27">
        <v>50.8</v>
      </c>
      <c r="G15" s="27">
        <v>9.5</v>
      </c>
      <c r="H15" s="27">
        <v>4.5</v>
      </c>
      <c r="I15" s="27">
        <v>0.4</v>
      </c>
      <c r="J15" s="27">
        <v>2.2999999999999998</v>
      </c>
    </row>
    <row r="16" spans="2:24" ht="15" customHeight="1" x14ac:dyDescent="0.15">
      <c r="B16" s="24"/>
      <c r="C16" s="83" t="s">
        <v>410</v>
      </c>
      <c r="D16" s="29">
        <v>474</v>
      </c>
      <c r="E16" s="30">
        <v>193</v>
      </c>
      <c r="F16" s="31">
        <v>183</v>
      </c>
      <c r="G16" s="31">
        <v>62</v>
      </c>
      <c r="H16" s="31">
        <v>23</v>
      </c>
      <c r="I16" s="31">
        <v>7</v>
      </c>
      <c r="J16" s="31">
        <v>6</v>
      </c>
    </row>
    <row r="17" spans="2:10" ht="15" customHeight="1" x14ac:dyDescent="0.15">
      <c r="B17" s="24"/>
      <c r="C17" s="84"/>
      <c r="D17" s="25">
        <v>100</v>
      </c>
      <c r="E17" s="26">
        <v>40.700000000000003</v>
      </c>
      <c r="F17" s="27">
        <v>38.6</v>
      </c>
      <c r="G17" s="27">
        <v>13.1</v>
      </c>
      <c r="H17" s="27">
        <v>4.9000000000000004</v>
      </c>
      <c r="I17" s="27">
        <v>1.5</v>
      </c>
      <c r="J17" s="27">
        <v>1.3</v>
      </c>
    </row>
    <row r="18" spans="2:10" ht="15" customHeight="1" x14ac:dyDescent="0.15">
      <c r="B18" s="24"/>
      <c r="C18" s="82" t="s">
        <v>411</v>
      </c>
      <c r="D18" s="14">
        <v>698</v>
      </c>
      <c r="E18" s="15">
        <v>288</v>
      </c>
      <c r="F18" s="16">
        <v>310</v>
      </c>
      <c r="G18" s="16">
        <v>66</v>
      </c>
      <c r="H18" s="16">
        <v>18</v>
      </c>
      <c r="I18" s="16">
        <v>9</v>
      </c>
      <c r="J18" s="16">
        <v>7</v>
      </c>
    </row>
    <row r="19" spans="2:10" ht="15" customHeight="1" x14ac:dyDescent="0.15">
      <c r="B19" s="24"/>
      <c r="C19" s="84"/>
      <c r="D19" s="25">
        <v>100</v>
      </c>
      <c r="E19" s="26">
        <v>41.3</v>
      </c>
      <c r="F19" s="27">
        <v>44.4</v>
      </c>
      <c r="G19" s="27">
        <v>9.5</v>
      </c>
      <c r="H19" s="27">
        <v>2.6</v>
      </c>
      <c r="I19" s="27">
        <v>1.3</v>
      </c>
      <c r="J19" s="27">
        <v>1</v>
      </c>
    </row>
    <row r="20" spans="2:10" ht="15" customHeight="1" x14ac:dyDescent="0.15">
      <c r="B20" s="24"/>
      <c r="C20" s="82" t="s">
        <v>412</v>
      </c>
      <c r="D20" s="14">
        <v>1239</v>
      </c>
      <c r="E20" s="15">
        <v>565</v>
      </c>
      <c r="F20" s="16">
        <v>479</v>
      </c>
      <c r="G20" s="16">
        <v>126</v>
      </c>
      <c r="H20" s="16">
        <v>37</v>
      </c>
      <c r="I20" s="16">
        <v>12</v>
      </c>
      <c r="J20" s="16">
        <v>20</v>
      </c>
    </row>
    <row r="21" spans="2:10" ht="15" customHeight="1" x14ac:dyDescent="0.15">
      <c r="B21" s="24"/>
      <c r="C21" s="84"/>
      <c r="D21" s="25">
        <v>100</v>
      </c>
      <c r="E21" s="26">
        <v>45.6</v>
      </c>
      <c r="F21" s="27">
        <v>38.700000000000003</v>
      </c>
      <c r="G21" s="27">
        <v>10.199999999999999</v>
      </c>
      <c r="H21" s="27">
        <v>3</v>
      </c>
      <c r="I21" s="27">
        <v>1</v>
      </c>
      <c r="J21" s="27">
        <v>1.6</v>
      </c>
    </row>
    <row r="22" spans="2:10" ht="15" customHeight="1" x14ac:dyDescent="0.15">
      <c r="B22" s="24"/>
      <c r="C22" s="82" t="s">
        <v>413</v>
      </c>
      <c r="D22" s="14">
        <v>2397</v>
      </c>
      <c r="E22" s="15">
        <v>1110</v>
      </c>
      <c r="F22" s="16">
        <v>947</v>
      </c>
      <c r="G22" s="16">
        <v>217</v>
      </c>
      <c r="H22" s="16">
        <v>66</v>
      </c>
      <c r="I22" s="16">
        <v>19</v>
      </c>
      <c r="J22" s="16">
        <v>38</v>
      </c>
    </row>
    <row r="23" spans="2:10" ht="15" customHeight="1" x14ac:dyDescent="0.15">
      <c r="B23" s="24"/>
      <c r="C23" s="84"/>
      <c r="D23" s="25">
        <v>100</v>
      </c>
      <c r="E23" s="26">
        <v>46.3</v>
      </c>
      <c r="F23" s="27">
        <v>39.5</v>
      </c>
      <c r="G23" s="27">
        <v>9.1</v>
      </c>
      <c r="H23" s="27">
        <v>2.8</v>
      </c>
      <c r="I23" s="27">
        <v>0.8</v>
      </c>
      <c r="J23" s="27">
        <v>1.6</v>
      </c>
    </row>
    <row r="24" spans="2:10" ht="15" customHeight="1" x14ac:dyDescent="0.15">
      <c r="B24" s="24"/>
      <c r="C24" s="82" t="s">
        <v>414</v>
      </c>
      <c r="D24" s="14">
        <v>3640</v>
      </c>
      <c r="E24" s="15">
        <v>1664</v>
      </c>
      <c r="F24" s="16">
        <v>1563</v>
      </c>
      <c r="G24" s="16">
        <v>278</v>
      </c>
      <c r="H24" s="16">
        <v>65</v>
      </c>
      <c r="I24" s="16">
        <v>22</v>
      </c>
      <c r="J24" s="16">
        <v>48</v>
      </c>
    </row>
    <row r="25" spans="2:10" ht="15" customHeight="1" x14ac:dyDescent="0.15">
      <c r="B25" s="24"/>
      <c r="C25" s="84"/>
      <c r="D25" s="25">
        <v>100</v>
      </c>
      <c r="E25" s="26">
        <v>45.7</v>
      </c>
      <c r="F25" s="27">
        <v>42.9</v>
      </c>
      <c r="G25" s="27">
        <v>7.6</v>
      </c>
      <c r="H25" s="27">
        <v>1.8</v>
      </c>
      <c r="I25" s="27">
        <v>0.6</v>
      </c>
      <c r="J25" s="27">
        <v>1.3</v>
      </c>
    </row>
    <row r="26" spans="2:10" ht="15" customHeight="1" x14ac:dyDescent="0.15">
      <c r="B26" s="24"/>
      <c r="C26" s="82" t="s">
        <v>415</v>
      </c>
      <c r="D26" s="14">
        <v>3611</v>
      </c>
      <c r="E26" s="15">
        <v>1693</v>
      </c>
      <c r="F26" s="16">
        <v>1534</v>
      </c>
      <c r="G26" s="16">
        <v>253</v>
      </c>
      <c r="H26" s="16">
        <v>79</v>
      </c>
      <c r="I26" s="16">
        <v>17</v>
      </c>
      <c r="J26" s="16">
        <v>35</v>
      </c>
    </row>
    <row r="27" spans="2:10" ht="15" customHeight="1" x14ac:dyDescent="0.15">
      <c r="B27" s="28"/>
      <c r="C27" s="85"/>
      <c r="D27" s="17">
        <v>100</v>
      </c>
      <c r="E27" s="18">
        <v>46.9</v>
      </c>
      <c r="F27" s="19">
        <v>42.5</v>
      </c>
      <c r="G27" s="19">
        <v>7</v>
      </c>
      <c r="H27" s="19">
        <v>2.2000000000000002</v>
      </c>
      <c r="I27" s="19">
        <v>0.5</v>
      </c>
      <c r="J27" s="19">
        <v>1</v>
      </c>
    </row>
    <row r="28" spans="2:10" ht="15" customHeight="1" x14ac:dyDescent="0.15">
      <c r="B28" s="20" t="s">
        <v>61</v>
      </c>
      <c r="C28" s="82" t="s">
        <v>62</v>
      </c>
      <c r="D28" s="14">
        <v>4579</v>
      </c>
      <c r="E28" s="15">
        <v>2201</v>
      </c>
      <c r="F28" s="16">
        <v>1816</v>
      </c>
      <c r="G28" s="16">
        <v>367</v>
      </c>
      <c r="H28" s="16">
        <v>119</v>
      </c>
      <c r="I28" s="16">
        <v>26</v>
      </c>
      <c r="J28" s="16">
        <v>50</v>
      </c>
    </row>
    <row r="29" spans="2:10" ht="15" customHeight="1" x14ac:dyDescent="0.15">
      <c r="B29" s="24"/>
      <c r="C29" s="84"/>
      <c r="D29" s="25">
        <v>100</v>
      </c>
      <c r="E29" s="26">
        <v>48.1</v>
      </c>
      <c r="F29" s="27">
        <v>39.700000000000003</v>
      </c>
      <c r="G29" s="27">
        <v>8</v>
      </c>
      <c r="H29" s="27">
        <v>2.6</v>
      </c>
      <c r="I29" s="27">
        <v>0.6</v>
      </c>
      <c r="J29" s="27">
        <v>1.1000000000000001</v>
      </c>
    </row>
    <row r="30" spans="2:10" ht="15" customHeight="1" x14ac:dyDescent="0.15">
      <c r="B30" s="24"/>
      <c r="C30" s="82" t="s">
        <v>63</v>
      </c>
      <c r="D30" s="14">
        <v>3001</v>
      </c>
      <c r="E30" s="15">
        <v>1309</v>
      </c>
      <c r="F30" s="16">
        <v>1244</v>
      </c>
      <c r="G30" s="16">
        <v>293</v>
      </c>
      <c r="H30" s="16">
        <v>71</v>
      </c>
      <c r="I30" s="16">
        <v>27</v>
      </c>
      <c r="J30" s="16">
        <v>57</v>
      </c>
    </row>
    <row r="31" spans="2:10" ht="15" customHeight="1" x14ac:dyDescent="0.15">
      <c r="B31" s="24"/>
      <c r="C31" s="84"/>
      <c r="D31" s="25">
        <v>100</v>
      </c>
      <c r="E31" s="26">
        <v>43.6</v>
      </c>
      <c r="F31" s="27">
        <v>41.5</v>
      </c>
      <c r="G31" s="27">
        <v>9.8000000000000007</v>
      </c>
      <c r="H31" s="27">
        <v>2.4</v>
      </c>
      <c r="I31" s="27">
        <v>0.9</v>
      </c>
      <c r="J31" s="27">
        <v>1.9</v>
      </c>
    </row>
    <row r="32" spans="2:10" ht="15" customHeight="1" x14ac:dyDescent="0.15">
      <c r="B32" s="24"/>
      <c r="C32" s="83" t="s">
        <v>64</v>
      </c>
      <c r="D32" s="29">
        <v>244</v>
      </c>
      <c r="E32" s="30">
        <v>111</v>
      </c>
      <c r="F32" s="31">
        <v>102</v>
      </c>
      <c r="G32" s="31">
        <v>17</v>
      </c>
      <c r="H32" s="31">
        <v>7</v>
      </c>
      <c r="I32" s="31">
        <v>4</v>
      </c>
      <c r="J32" s="31">
        <v>3</v>
      </c>
    </row>
    <row r="33" spans="2:10" ht="15" customHeight="1" x14ac:dyDescent="0.15">
      <c r="B33" s="24"/>
      <c r="C33" s="84"/>
      <c r="D33" s="25">
        <v>100</v>
      </c>
      <c r="E33" s="26">
        <v>45.5</v>
      </c>
      <c r="F33" s="27">
        <v>41.8</v>
      </c>
      <c r="G33" s="27">
        <v>7</v>
      </c>
      <c r="H33" s="27">
        <v>2.9</v>
      </c>
      <c r="I33" s="27">
        <v>1.6</v>
      </c>
      <c r="J33" s="27">
        <v>1.2</v>
      </c>
    </row>
    <row r="34" spans="2:10" ht="15" customHeight="1" x14ac:dyDescent="0.15">
      <c r="B34" s="24"/>
      <c r="C34" s="82" t="s">
        <v>65</v>
      </c>
      <c r="D34" s="14">
        <v>2559</v>
      </c>
      <c r="E34" s="15">
        <v>1178</v>
      </c>
      <c r="F34" s="16">
        <v>1098</v>
      </c>
      <c r="G34" s="16">
        <v>185</v>
      </c>
      <c r="H34" s="16">
        <v>60</v>
      </c>
      <c r="I34" s="16">
        <v>13</v>
      </c>
      <c r="J34" s="16">
        <v>25</v>
      </c>
    </row>
    <row r="35" spans="2:10" ht="15" customHeight="1" x14ac:dyDescent="0.15">
      <c r="B35" s="24"/>
      <c r="C35" s="84"/>
      <c r="D35" s="25">
        <v>100</v>
      </c>
      <c r="E35" s="26">
        <v>46</v>
      </c>
      <c r="F35" s="27">
        <v>42.9</v>
      </c>
      <c r="G35" s="27">
        <v>7.2</v>
      </c>
      <c r="H35" s="27">
        <v>2.2999999999999998</v>
      </c>
      <c r="I35" s="27">
        <v>0.5</v>
      </c>
      <c r="J35" s="27">
        <v>1</v>
      </c>
    </row>
    <row r="36" spans="2:10" ht="15" customHeight="1" x14ac:dyDescent="0.15">
      <c r="B36" s="32"/>
      <c r="C36" s="82" t="s">
        <v>408</v>
      </c>
      <c r="D36" s="14">
        <v>1951</v>
      </c>
      <c r="E36" s="15">
        <v>806</v>
      </c>
      <c r="F36" s="16">
        <v>901</v>
      </c>
      <c r="G36" s="16">
        <v>169</v>
      </c>
      <c r="H36" s="16">
        <v>39</v>
      </c>
      <c r="I36" s="16">
        <v>17</v>
      </c>
      <c r="J36" s="16">
        <v>19</v>
      </c>
    </row>
    <row r="37" spans="2:10" ht="15" customHeight="1" x14ac:dyDescent="0.15">
      <c r="B37" s="33"/>
      <c r="C37" s="82"/>
      <c r="D37" s="34">
        <v>100</v>
      </c>
      <c r="E37" s="35">
        <v>41.3</v>
      </c>
      <c r="F37" s="36">
        <v>46.2</v>
      </c>
      <c r="G37" s="36">
        <v>8.6999999999999993</v>
      </c>
      <c r="H37" s="36">
        <v>2</v>
      </c>
      <c r="I37" s="36">
        <v>0.9</v>
      </c>
      <c r="J37" s="36">
        <v>1</v>
      </c>
    </row>
    <row r="38" spans="2:10" ht="15" customHeight="1" x14ac:dyDescent="0.15">
      <c r="B38" s="20" t="s">
        <v>66</v>
      </c>
      <c r="C38" s="88" t="s">
        <v>67</v>
      </c>
      <c r="D38" s="21">
        <v>713</v>
      </c>
      <c r="E38" s="22">
        <v>389</v>
      </c>
      <c r="F38" s="23">
        <v>250</v>
      </c>
      <c r="G38" s="23">
        <v>40</v>
      </c>
      <c r="H38" s="23">
        <v>15</v>
      </c>
      <c r="I38" s="23">
        <v>6</v>
      </c>
      <c r="J38" s="23">
        <v>13</v>
      </c>
    </row>
    <row r="39" spans="2:10" ht="15" customHeight="1" x14ac:dyDescent="0.15">
      <c r="B39" s="24"/>
      <c r="C39" s="89"/>
      <c r="D39" s="25">
        <v>100</v>
      </c>
      <c r="E39" s="26">
        <v>54.6</v>
      </c>
      <c r="F39" s="27">
        <v>35.1</v>
      </c>
      <c r="G39" s="27">
        <v>5.6</v>
      </c>
      <c r="H39" s="27">
        <v>2.1</v>
      </c>
      <c r="I39" s="27">
        <v>0.8</v>
      </c>
      <c r="J39" s="27">
        <v>1.8</v>
      </c>
    </row>
    <row r="40" spans="2:10" ht="15" customHeight="1" x14ac:dyDescent="0.15">
      <c r="B40" s="24"/>
      <c r="C40" s="90" t="s">
        <v>68</v>
      </c>
      <c r="D40" s="14">
        <v>702</v>
      </c>
      <c r="E40" s="15">
        <v>305</v>
      </c>
      <c r="F40" s="16">
        <v>284</v>
      </c>
      <c r="G40" s="16">
        <v>57</v>
      </c>
      <c r="H40" s="16">
        <v>32</v>
      </c>
      <c r="I40" s="16">
        <v>3</v>
      </c>
      <c r="J40" s="16">
        <v>21</v>
      </c>
    </row>
    <row r="41" spans="2:10" ht="15" customHeight="1" x14ac:dyDescent="0.15">
      <c r="B41" s="24"/>
      <c r="C41" s="89"/>
      <c r="D41" s="25">
        <v>100</v>
      </c>
      <c r="E41" s="26">
        <v>43.4</v>
      </c>
      <c r="F41" s="27">
        <v>40.5</v>
      </c>
      <c r="G41" s="27">
        <v>8.1</v>
      </c>
      <c r="H41" s="27">
        <v>4.5999999999999996</v>
      </c>
      <c r="I41" s="27">
        <v>0.4</v>
      </c>
      <c r="J41" s="27">
        <v>3</v>
      </c>
    </row>
    <row r="42" spans="2:10" ht="15" customHeight="1" x14ac:dyDescent="0.15">
      <c r="B42" s="24"/>
      <c r="C42" s="86" t="s">
        <v>69</v>
      </c>
      <c r="D42" s="14">
        <v>10888</v>
      </c>
      <c r="E42" s="15">
        <v>4900</v>
      </c>
      <c r="F42" s="16">
        <v>4617</v>
      </c>
      <c r="G42" s="16">
        <v>929</v>
      </c>
      <c r="H42" s="16">
        <v>247</v>
      </c>
      <c r="I42" s="16">
        <v>76</v>
      </c>
      <c r="J42" s="16">
        <v>119</v>
      </c>
    </row>
    <row r="43" spans="2:10" ht="15" customHeight="1" x14ac:dyDescent="0.15">
      <c r="B43" s="28"/>
      <c r="C43" s="91"/>
      <c r="D43" s="17">
        <v>100</v>
      </c>
      <c r="E43" s="18">
        <v>45</v>
      </c>
      <c r="F43" s="19">
        <v>42.4</v>
      </c>
      <c r="G43" s="19">
        <v>8.5</v>
      </c>
      <c r="H43" s="19">
        <v>2.2999999999999998</v>
      </c>
      <c r="I43" s="19">
        <v>0.7</v>
      </c>
      <c r="J43" s="19">
        <v>1.1000000000000001</v>
      </c>
    </row>
    <row r="44" spans="2:10" ht="15" customHeight="1" x14ac:dyDescent="0.15">
      <c r="B44" s="20" t="s">
        <v>70</v>
      </c>
      <c r="C44" s="88" t="s">
        <v>496</v>
      </c>
      <c r="D44" s="21">
        <v>459</v>
      </c>
      <c r="E44" s="22">
        <v>323</v>
      </c>
      <c r="F44" s="23">
        <v>110</v>
      </c>
      <c r="G44" s="23">
        <v>18</v>
      </c>
      <c r="H44" s="23">
        <v>2</v>
      </c>
      <c r="I44" s="23">
        <v>1</v>
      </c>
      <c r="J44" s="23">
        <v>5</v>
      </c>
    </row>
    <row r="45" spans="2:10" ht="15" customHeight="1" x14ac:dyDescent="0.15">
      <c r="B45" s="24"/>
      <c r="C45" s="89"/>
      <c r="D45" s="25">
        <v>100</v>
      </c>
      <c r="E45" s="26">
        <v>70.400000000000006</v>
      </c>
      <c r="F45" s="27">
        <v>24</v>
      </c>
      <c r="G45" s="27">
        <v>3.9</v>
      </c>
      <c r="H45" s="27">
        <v>0.4</v>
      </c>
      <c r="I45" s="27">
        <v>0.2</v>
      </c>
      <c r="J45" s="27">
        <v>1.1000000000000001</v>
      </c>
    </row>
    <row r="46" spans="2:10" ht="15" customHeight="1" x14ac:dyDescent="0.15">
      <c r="B46" s="24"/>
      <c r="C46" s="86" t="s">
        <v>449</v>
      </c>
      <c r="D46" s="14">
        <v>6807</v>
      </c>
      <c r="E46" s="15">
        <v>3333</v>
      </c>
      <c r="F46" s="16">
        <v>2847</v>
      </c>
      <c r="G46" s="16">
        <v>445</v>
      </c>
      <c r="H46" s="16">
        <v>93</v>
      </c>
      <c r="I46" s="16">
        <v>18</v>
      </c>
      <c r="J46" s="16">
        <v>71</v>
      </c>
    </row>
    <row r="47" spans="2:10" ht="15" customHeight="1" x14ac:dyDescent="0.15">
      <c r="B47" s="24"/>
      <c r="C47" s="89"/>
      <c r="D47" s="25">
        <v>100</v>
      </c>
      <c r="E47" s="26">
        <v>49</v>
      </c>
      <c r="F47" s="27">
        <v>41.8</v>
      </c>
      <c r="G47" s="27">
        <v>6.5</v>
      </c>
      <c r="H47" s="27">
        <v>1.4</v>
      </c>
      <c r="I47" s="27">
        <v>0.3</v>
      </c>
      <c r="J47" s="27">
        <v>1</v>
      </c>
    </row>
    <row r="48" spans="2:10" ht="15" customHeight="1" x14ac:dyDescent="0.15">
      <c r="B48" s="24"/>
      <c r="C48" s="86" t="s">
        <v>450</v>
      </c>
      <c r="D48" s="14">
        <v>3890</v>
      </c>
      <c r="E48" s="15">
        <v>1541</v>
      </c>
      <c r="F48" s="16">
        <v>1696</v>
      </c>
      <c r="G48" s="16">
        <v>428</v>
      </c>
      <c r="H48" s="16">
        <v>132</v>
      </c>
      <c r="I48" s="16">
        <v>40</v>
      </c>
      <c r="J48" s="16">
        <v>53</v>
      </c>
    </row>
    <row r="49" spans="2:10" ht="15" customHeight="1" x14ac:dyDescent="0.15">
      <c r="B49" s="24"/>
      <c r="C49" s="89"/>
      <c r="D49" s="25">
        <v>100</v>
      </c>
      <c r="E49" s="26">
        <v>39.6</v>
      </c>
      <c r="F49" s="27">
        <v>43.6</v>
      </c>
      <c r="G49" s="27">
        <v>11</v>
      </c>
      <c r="H49" s="27">
        <v>3.4</v>
      </c>
      <c r="I49" s="27">
        <v>1</v>
      </c>
      <c r="J49" s="27">
        <v>1.4</v>
      </c>
    </row>
    <row r="50" spans="2:10" ht="15" customHeight="1" x14ac:dyDescent="0.15">
      <c r="B50" s="24"/>
      <c r="C50" s="86" t="s">
        <v>451</v>
      </c>
      <c r="D50" s="14">
        <v>1193</v>
      </c>
      <c r="E50" s="15">
        <v>430</v>
      </c>
      <c r="F50" s="16">
        <v>496</v>
      </c>
      <c r="G50" s="16">
        <v>145</v>
      </c>
      <c r="H50" s="16">
        <v>72</v>
      </c>
      <c r="I50" s="16">
        <v>27</v>
      </c>
      <c r="J50" s="16">
        <v>23</v>
      </c>
    </row>
    <row r="51" spans="2:10" ht="15" customHeight="1" x14ac:dyDescent="0.15">
      <c r="B51" s="28"/>
      <c r="C51" s="91"/>
      <c r="D51" s="17">
        <v>100</v>
      </c>
      <c r="E51" s="18">
        <v>36</v>
      </c>
      <c r="F51" s="19">
        <v>41.6</v>
      </c>
      <c r="G51" s="19">
        <v>12.2</v>
      </c>
      <c r="H51" s="19">
        <v>6</v>
      </c>
      <c r="I51" s="19">
        <v>2.2999999999999998</v>
      </c>
      <c r="J51" s="19">
        <v>1.9</v>
      </c>
    </row>
    <row r="52" spans="2:10" ht="15" customHeight="1" x14ac:dyDescent="0.15">
      <c r="B52" s="20" t="s">
        <v>75</v>
      </c>
      <c r="C52" s="87" t="s">
        <v>76</v>
      </c>
      <c r="D52" s="21">
        <v>2079</v>
      </c>
      <c r="E52" s="22">
        <v>947</v>
      </c>
      <c r="F52" s="23">
        <v>867</v>
      </c>
      <c r="G52" s="23">
        <v>175</v>
      </c>
      <c r="H52" s="23">
        <v>51</v>
      </c>
      <c r="I52" s="23">
        <v>17</v>
      </c>
      <c r="J52" s="23">
        <v>22</v>
      </c>
    </row>
    <row r="53" spans="2:10" ht="15" customHeight="1" x14ac:dyDescent="0.15">
      <c r="B53" s="24"/>
      <c r="C53" s="84"/>
      <c r="D53" s="25">
        <v>100</v>
      </c>
      <c r="E53" s="26">
        <v>45.6</v>
      </c>
      <c r="F53" s="27">
        <v>41.7</v>
      </c>
      <c r="G53" s="27">
        <v>8.4</v>
      </c>
      <c r="H53" s="27">
        <v>2.5</v>
      </c>
      <c r="I53" s="27">
        <v>0.8</v>
      </c>
      <c r="J53" s="27">
        <v>1.1000000000000001</v>
      </c>
    </row>
    <row r="54" spans="2:10" ht="15" customHeight="1" x14ac:dyDescent="0.15">
      <c r="B54" s="24"/>
      <c r="C54" s="83" t="s">
        <v>77</v>
      </c>
      <c r="D54" s="29">
        <v>1731</v>
      </c>
      <c r="E54" s="30">
        <v>762</v>
      </c>
      <c r="F54" s="31">
        <v>774</v>
      </c>
      <c r="G54" s="31">
        <v>135</v>
      </c>
      <c r="H54" s="31">
        <v>36</v>
      </c>
      <c r="I54" s="31">
        <v>8</v>
      </c>
      <c r="J54" s="31">
        <v>16</v>
      </c>
    </row>
    <row r="55" spans="2:10" ht="15" customHeight="1" x14ac:dyDescent="0.15">
      <c r="B55" s="24"/>
      <c r="C55" s="84"/>
      <c r="D55" s="25">
        <v>100</v>
      </c>
      <c r="E55" s="26">
        <v>44</v>
      </c>
      <c r="F55" s="27">
        <v>44.7</v>
      </c>
      <c r="G55" s="27">
        <v>7.8</v>
      </c>
      <c r="H55" s="27">
        <v>2.1</v>
      </c>
      <c r="I55" s="27">
        <v>0.5</v>
      </c>
      <c r="J55" s="27">
        <v>0.9</v>
      </c>
    </row>
    <row r="56" spans="2:10" ht="15" customHeight="1" x14ac:dyDescent="0.15">
      <c r="B56" s="24"/>
      <c r="C56" s="82" t="s">
        <v>78</v>
      </c>
      <c r="D56" s="14">
        <v>654</v>
      </c>
      <c r="E56" s="15">
        <v>289</v>
      </c>
      <c r="F56" s="16">
        <v>278</v>
      </c>
      <c r="G56" s="16">
        <v>43</v>
      </c>
      <c r="H56" s="16">
        <v>18</v>
      </c>
      <c r="I56" s="16">
        <v>10</v>
      </c>
      <c r="J56" s="16">
        <v>16</v>
      </c>
    </row>
    <row r="57" spans="2:10" ht="15" customHeight="1" x14ac:dyDescent="0.15">
      <c r="B57" s="24"/>
      <c r="C57" s="84"/>
      <c r="D57" s="25">
        <v>100</v>
      </c>
      <c r="E57" s="26">
        <v>44.2</v>
      </c>
      <c r="F57" s="27">
        <v>42.5</v>
      </c>
      <c r="G57" s="27">
        <v>6.6</v>
      </c>
      <c r="H57" s="27">
        <v>2.8</v>
      </c>
      <c r="I57" s="27">
        <v>1.5</v>
      </c>
      <c r="J57" s="27">
        <v>2.4</v>
      </c>
    </row>
    <row r="58" spans="2:10" ht="15" customHeight="1" x14ac:dyDescent="0.15">
      <c r="B58" s="24"/>
      <c r="C58" s="82" t="s">
        <v>79</v>
      </c>
      <c r="D58" s="14">
        <v>1122</v>
      </c>
      <c r="E58" s="15">
        <v>563</v>
      </c>
      <c r="F58" s="16">
        <v>442</v>
      </c>
      <c r="G58" s="16">
        <v>63</v>
      </c>
      <c r="H58" s="16">
        <v>25</v>
      </c>
      <c r="I58" s="16">
        <v>8</v>
      </c>
      <c r="J58" s="16">
        <v>21</v>
      </c>
    </row>
    <row r="59" spans="2:10" ht="15" customHeight="1" x14ac:dyDescent="0.15">
      <c r="B59" s="24"/>
      <c r="C59" s="84"/>
      <c r="D59" s="25">
        <v>100</v>
      </c>
      <c r="E59" s="26">
        <v>50.2</v>
      </c>
      <c r="F59" s="27">
        <v>39.4</v>
      </c>
      <c r="G59" s="27">
        <v>5.6</v>
      </c>
      <c r="H59" s="27">
        <v>2.2000000000000002</v>
      </c>
      <c r="I59" s="27">
        <v>0.7</v>
      </c>
      <c r="J59" s="27">
        <v>1.9</v>
      </c>
    </row>
    <row r="60" spans="2:10" ht="15" customHeight="1" x14ac:dyDescent="0.15">
      <c r="B60" s="24"/>
      <c r="C60" s="82" t="s">
        <v>80</v>
      </c>
      <c r="D60" s="14">
        <v>1151</v>
      </c>
      <c r="E60" s="15">
        <v>434</v>
      </c>
      <c r="F60" s="16">
        <v>517</v>
      </c>
      <c r="G60" s="16">
        <v>122</v>
      </c>
      <c r="H60" s="16">
        <v>39</v>
      </c>
      <c r="I60" s="16">
        <v>7</v>
      </c>
      <c r="J60" s="16">
        <v>32</v>
      </c>
    </row>
    <row r="61" spans="2:10" ht="15" customHeight="1" x14ac:dyDescent="0.15">
      <c r="B61" s="24"/>
      <c r="C61" s="84"/>
      <c r="D61" s="25">
        <v>100</v>
      </c>
      <c r="E61" s="26">
        <v>37.700000000000003</v>
      </c>
      <c r="F61" s="27">
        <v>44.9</v>
      </c>
      <c r="G61" s="27">
        <v>10.6</v>
      </c>
      <c r="H61" s="27">
        <v>3.4</v>
      </c>
      <c r="I61" s="27">
        <v>0.6</v>
      </c>
      <c r="J61" s="27">
        <v>2.8</v>
      </c>
    </row>
    <row r="62" spans="2:10" ht="15" customHeight="1" x14ac:dyDescent="0.15">
      <c r="B62" s="24"/>
      <c r="C62" s="82" t="s">
        <v>81</v>
      </c>
      <c r="D62" s="14">
        <v>1112</v>
      </c>
      <c r="E62" s="15">
        <v>570</v>
      </c>
      <c r="F62" s="16">
        <v>440</v>
      </c>
      <c r="G62" s="16">
        <v>72</v>
      </c>
      <c r="H62" s="16">
        <v>22</v>
      </c>
      <c r="I62" s="16">
        <v>4</v>
      </c>
      <c r="J62" s="16">
        <v>4</v>
      </c>
    </row>
    <row r="63" spans="2:10" ht="15" customHeight="1" x14ac:dyDescent="0.15">
      <c r="B63" s="24"/>
      <c r="C63" s="84"/>
      <c r="D63" s="25">
        <v>100</v>
      </c>
      <c r="E63" s="26">
        <v>51.3</v>
      </c>
      <c r="F63" s="27">
        <v>39.6</v>
      </c>
      <c r="G63" s="27">
        <v>6.5</v>
      </c>
      <c r="H63" s="27">
        <v>2</v>
      </c>
      <c r="I63" s="27">
        <v>0.4</v>
      </c>
      <c r="J63" s="27">
        <v>0.4</v>
      </c>
    </row>
    <row r="64" spans="2:10" ht="15" customHeight="1" x14ac:dyDescent="0.15">
      <c r="B64" s="24"/>
      <c r="C64" s="82" t="s">
        <v>82</v>
      </c>
      <c r="D64" s="14">
        <v>1826</v>
      </c>
      <c r="E64" s="15">
        <v>817</v>
      </c>
      <c r="F64" s="16">
        <v>763</v>
      </c>
      <c r="G64" s="16">
        <v>166</v>
      </c>
      <c r="H64" s="16">
        <v>43</v>
      </c>
      <c r="I64" s="16">
        <v>15</v>
      </c>
      <c r="J64" s="16">
        <v>22</v>
      </c>
    </row>
    <row r="65" spans="2:10" ht="15" customHeight="1" x14ac:dyDescent="0.15">
      <c r="B65" s="24"/>
      <c r="C65" s="84"/>
      <c r="D65" s="25">
        <v>100</v>
      </c>
      <c r="E65" s="26">
        <v>44.7</v>
      </c>
      <c r="F65" s="27">
        <v>41.8</v>
      </c>
      <c r="G65" s="27">
        <v>9.1</v>
      </c>
      <c r="H65" s="27">
        <v>2.4</v>
      </c>
      <c r="I65" s="27">
        <v>0.8</v>
      </c>
      <c r="J65" s="27">
        <v>1.2</v>
      </c>
    </row>
    <row r="66" spans="2:10" ht="15" customHeight="1" x14ac:dyDescent="0.15">
      <c r="B66" s="24"/>
      <c r="C66" s="82" t="s">
        <v>83</v>
      </c>
      <c r="D66" s="14">
        <v>980</v>
      </c>
      <c r="E66" s="15">
        <v>448</v>
      </c>
      <c r="F66" s="16">
        <v>409</v>
      </c>
      <c r="G66" s="16">
        <v>78</v>
      </c>
      <c r="H66" s="16">
        <v>26</v>
      </c>
      <c r="I66" s="16">
        <v>8</v>
      </c>
      <c r="J66" s="16">
        <v>11</v>
      </c>
    </row>
    <row r="67" spans="2:10" ht="15" customHeight="1" x14ac:dyDescent="0.15">
      <c r="B67" s="24"/>
      <c r="C67" s="84"/>
      <c r="D67" s="25">
        <v>100</v>
      </c>
      <c r="E67" s="26">
        <v>45.7</v>
      </c>
      <c r="F67" s="27">
        <v>41.7</v>
      </c>
      <c r="G67" s="27">
        <v>8</v>
      </c>
      <c r="H67" s="27">
        <v>2.7</v>
      </c>
      <c r="I67" s="27">
        <v>0.8</v>
      </c>
      <c r="J67" s="27">
        <v>1.1000000000000001</v>
      </c>
    </row>
    <row r="68" spans="2:10" ht="15" customHeight="1" x14ac:dyDescent="0.15">
      <c r="B68" s="24"/>
      <c r="C68" s="82" t="s">
        <v>84</v>
      </c>
      <c r="D68" s="14">
        <v>1910</v>
      </c>
      <c r="E68" s="15">
        <v>887</v>
      </c>
      <c r="F68" s="16">
        <v>752</v>
      </c>
      <c r="G68" s="16">
        <v>197</v>
      </c>
      <c r="H68" s="16">
        <v>44</v>
      </c>
      <c r="I68" s="16">
        <v>10</v>
      </c>
      <c r="J68" s="16">
        <v>20</v>
      </c>
    </row>
    <row r="69" spans="2:10" ht="15" customHeight="1" x14ac:dyDescent="0.15">
      <c r="B69" s="28"/>
      <c r="C69" s="85"/>
      <c r="D69" s="17">
        <v>100</v>
      </c>
      <c r="E69" s="18">
        <v>46.4</v>
      </c>
      <c r="F69" s="19">
        <v>39.4</v>
      </c>
      <c r="G69" s="19">
        <v>10.3</v>
      </c>
      <c r="H69" s="19">
        <v>2.2999999999999998</v>
      </c>
      <c r="I69" s="19">
        <v>0.5</v>
      </c>
      <c r="J69" s="19">
        <v>1</v>
      </c>
    </row>
    <row r="70" spans="2:10" ht="15" customHeight="1" x14ac:dyDescent="0.15">
      <c r="B70" s="20" t="s">
        <v>85</v>
      </c>
      <c r="C70" s="88" t="s">
        <v>86</v>
      </c>
      <c r="D70" s="21">
        <v>1864</v>
      </c>
      <c r="E70" s="22">
        <v>945</v>
      </c>
      <c r="F70" s="23">
        <v>662</v>
      </c>
      <c r="G70" s="23">
        <v>140</v>
      </c>
      <c r="H70" s="23">
        <v>63</v>
      </c>
      <c r="I70" s="23">
        <v>24</v>
      </c>
      <c r="J70" s="23">
        <v>30</v>
      </c>
    </row>
    <row r="71" spans="2:10" ht="15" customHeight="1" x14ac:dyDescent="0.15">
      <c r="B71" s="24"/>
      <c r="C71" s="89"/>
      <c r="D71" s="25">
        <v>100</v>
      </c>
      <c r="E71" s="26">
        <v>50.7</v>
      </c>
      <c r="F71" s="27">
        <v>35.5</v>
      </c>
      <c r="G71" s="27">
        <v>7.5</v>
      </c>
      <c r="H71" s="27">
        <v>3.4</v>
      </c>
      <c r="I71" s="27">
        <v>1.3</v>
      </c>
      <c r="J71" s="27">
        <v>1.6</v>
      </c>
    </row>
    <row r="72" spans="2:10" ht="15" customHeight="1" x14ac:dyDescent="0.15">
      <c r="B72" s="24"/>
      <c r="C72" s="86" t="s">
        <v>87</v>
      </c>
      <c r="D72" s="14">
        <v>2306</v>
      </c>
      <c r="E72" s="15">
        <v>1106</v>
      </c>
      <c r="F72" s="16">
        <v>898</v>
      </c>
      <c r="G72" s="16">
        <v>183</v>
      </c>
      <c r="H72" s="16">
        <v>79</v>
      </c>
      <c r="I72" s="16">
        <v>15</v>
      </c>
      <c r="J72" s="16">
        <v>25</v>
      </c>
    </row>
    <row r="73" spans="2:10" ht="15" customHeight="1" x14ac:dyDescent="0.15">
      <c r="B73" s="24"/>
      <c r="C73" s="89"/>
      <c r="D73" s="25">
        <v>100</v>
      </c>
      <c r="E73" s="26">
        <v>48</v>
      </c>
      <c r="F73" s="27">
        <v>38.9</v>
      </c>
      <c r="G73" s="27">
        <v>7.9</v>
      </c>
      <c r="H73" s="27">
        <v>3.4</v>
      </c>
      <c r="I73" s="27">
        <v>0.7</v>
      </c>
      <c r="J73" s="27">
        <v>1.1000000000000001</v>
      </c>
    </row>
    <row r="74" spans="2:10" ht="15" customHeight="1" x14ac:dyDescent="0.15">
      <c r="B74" s="24"/>
      <c r="C74" s="86" t="s">
        <v>88</v>
      </c>
      <c r="D74" s="14">
        <v>3186</v>
      </c>
      <c r="E74" s="15">
        <v>1426</v>
      </c>
      <c r="F74" s="16">
        <v>1375</v>
      </c>
      <c r="G74" s="16">
        <v>267</v>
      </c>
      <c r="H74" s="16">
        <v>64</v>
      </c>
      <c r="I74" s="16">
        <v>14</v>
      </c>
      <c r="J74" s="16">
        <v>40</v>
      </c>
    </row>
    <row r="75" spans="2:10" ht="15" customHeight="1" x14ac:dyDescent="0.15">
      <c r="B75" s="24"/>
      <c r="C75" s="89"/>
      <c r="D75" s="25">
        <v>100</v>
      </c>
      <c r="E75" s="26">
        <v>44.8</v>
      </c>
      <c r="F75" s="27">
        <v>43.2</v>
      </c>
      <c r="G75" s="27">
        <v>8.4</v>
      </c>
      <c r="H75" s="27">
        <v>2</v>
      </c>
      <c r="I75" s="27">
        <v>0.4</v>
      </c>
      <c r="J75" s="27">
        <v>1.3</v>
      </c>
    </row>
    <row r="76" spans="2:10" ht="15" customHeight="1" x14ac:dyDescent="0.15">
      <c r="B76" s="24"/>
      <c r="C76" s="86" t="s">
        <v>89</v>
      </c>
      <c r="D76" s="14">
        <v>2399</v>
      </c>
      <c r="E76" s="15">
        <v>1056</v>
      </c>
      <c r="F76" s="16">
        <v>1066</v>
      </c>
      <c r="G76" s="16">
        <v>188</v>
      </c>
      <c r="H76" s="16">
        <v>47</v>
      </c>
      <c r="I76" s="16">
        <v>9</v>
      </c>
      <c r="J76" s="16">
        <v>33</v>
      </c>
    </row>
    <row r="77" spans="2:10" ht="15" customHeight="1" x14ac:dyDescent="0.15">
      <c r="B77" s="24"/>
      <c r="C77" s="89"/>
      <c r="D77" s="25">
        <v>100</v>
      </c>
      <c r="E77" s="26">
        <v>44</v>
      </c>
      <c r="F77" s="27">
        <v>44.4</v>
      </c>
      <c r="G77" s="27">
        <v>7.8</v>
      </c>
      <c r="H77" s="27">
        <v>2</v>
      </c>
      <c r="I77" s="27">
        <v>0.4</v>
      </c>
      <c r="J77" s="27">
        <v>1.4</v>
      </c>
    </row>
    <row r="78" spans="2:10" ht="15" customHeight="1" x14ac:dyDescent="0.15">
      <c r="B78" s="24"/>
      <c r="C78" s="86" t="s">
        <v>90</v>
      </c>
      <c r="D78" s="14">
        <v>1365</v>
      </c>
      <c r="E78" s="15">
        <v>594</v>
      </c>
      <c r="F78" s="16">
        <v>610</v>
      </c>
      <c r="G78" s="16">
        <v>116</v>
      </c>
      <c r="H78" s="16">
        <v>23</v>
      </c>
      <c r="I78" s="16">
        <v>12</v>
      </c>
      <c r="J78" s="16">
        <v>10</v>
      </c>
    </row>
    <row r="79" spans="2:10" ht="15" customHeight="1" x14ac:dyDescent="0.15">
      <c r="B79" s="24"/>
      <c r="C79" s="89"/>
      <c r="D79" s="25">
        <v>100</v>
      </c>
      <c r="E79" s="26">
        <v>43.5</v>
      </c>
      <c r="F79" s="27">
        <v>44.7</v>
      </c>
      <c r="G79" s="27">
        <v>8.5</v>
      </c>
      <c r="H79" s="27">
        <v>1.7</v>
      </c>
      <c r="I79" s="27">
        <v>0.9</v>
      </c>
      <c r="J79" s="27">
        <v>0.7</v>
      </c>
    </row>
    <row r="80" spans="2:10" ht="15" customHeight="1" x14ac:dyDescent="0.15">
      <c r="B80" s="24"/>
      <c r="C80" s="86" t="s">
        <v>91</v>
      </c>
      <c r="D80" s="14">
        <v>815</v>
      </c>
      <c r="E80" s="15">
        <v>317</v>
      </c>
      <c r="F80" s="16">
        <v>385</v>
      </c>
      <c r="G80" s="16">
        <v>84</v>
      </c>
      <c r="H80" s="16">
        <v>16</v>
      </c>
      <c r="I80" s="16">
        <v>6</v>
      </c>
      <c r="J80" s="16">
        <v>7</v>
      </c>
    </row>
    <row r="81" spans="2:10" ht="15" customHeight="1" x14ac:dyDescent="0.15">
      <c r="B81" s="24"/>
      <c r="C81" s="89"/>
      <c r="D81" s="25">
        <v>100</v>
      </c>
      <c r="E81" s="26">
        <v>38.9</v>
      </c>
      <c r="F81" s="27">
        <v>47.2</v>
      </c>
      <c r="G81" s="27">
        <v>10.3</v>
      </c>
      <c r="H81" s="27">
        <v>2</v>
      </c>
      <c r="I81" s="27">
        <v>0.7</v>
      </c>
      <c r="J81" s="27">
        <v>0.9</v>
      </c>
    </row>
    <row r="82" spans="2:10" ht="15" customHeight="1" x14ac:dyDescent="0.15">
      <c r="B82" s="24"/>
      <c r="C82" s="86" t="s">
        <v>92</v>
      </c>
      <c r="D82" s="14">
        <v>451</v>
      </c>
      <c r="E82" s="15">
        <v>188</v>
      </c>
      <c r="F82" s="16">
        <v>184</v>
      </c>
      <c r="G82" s="16">
        <v>48</v>
      </c>
      <c r="H82" s="16">
        <v>8</v>
      </c>
      <c r="I82" s="16">
        <v>7</v>
      </c>
      <c r="J82" s="16">
        <v>16</v>
      </c>
    </row>
    <row r="83" spans="2:10" ht="15" customHeight="1" x14ac:dyDescent="0.15">
      <c r="B83" s="24"/>
      <c r="C83" s="86"/>
      <c r="D83" s="34">
        <v>100</v>
      </c>
      <c r="E83" s="35">
        <v>41.7</v>
      </c>
      <c r="F83" s="36">
        <v>40.799999999999997</v>
      </c>
      <c r="G83" s="36">
        <v>10.6</v>
      </c>
      <c r="H83" s="36">
        <v>1.8</v>
      </c>
      <c r="I83" s="36">
        <v>1.6</v>
      </c>
      <c r="J83" s="36">
        <v>3.5</v>
      </c>
    </row>
    <row r="84" spans="2:10" ht="15" customHeight="1" x14ac:dyDescent="0.15">
      <c r="B84" s="20" t="s">
        <v>93</v>
      </c>
      <c r="C84" s="87" t="s">
        <v>94</v>
      </c>
      <c r="D84" s="21">
        <v>2611</v>
      </c>
      <c r="E84" s="22">
        <v>1277</v>
      </c>
      <c r="F84" s="23">
        <v>1003</v>
      </c>
      <c r="G84" s="23">
        <v>192</v>
      </c>
      <c r="H84" s="23">
        <v>82</v>
      </c>
      <c r="I84" s="23">
        <v>20</v>
      </c>
      <c r="J84" s="23">
        <v>37</v>
      </c>
    </row>
    <row r="85" spans="2:10" ht="15" customHeight="1" x14ac:dyDescent="0.15">
      <c r="B85" s="24" t="s">
        <v>575</v>
      </c>
      <c r="C85" s="84"/>
      <c r="D85" s="25">
        <v>100</v>
      </c>
      <c r="E85" s="26">
        <v>48.9</v>
      </c>
      <c r="F85" s="27">
        <v>38.4</v>
      </c>
      <c r="G85" s="27">
        <v>7.4</v>
      </c>
      <c r="H85" s="27">
        <v>3.1</v>
      </c>
      <c r="I85" s="27">
        <v>0.8</v>
      </c>
      <c r="J85" s="27">
        <v>1.4</v>
      </c>
    </row>
    <row r="86" spans="2:10" ht="15" customHeight="1" x14ac:dyDescent="0.15">
      <c r="B86" s="24" t="s">
        <v>431</v>
      </c>
      <c r="C86" s="82" t="s">
        <v>520</v>
      </c>
      <c r="D86" s="14">
        <v>2717</v>
      </c>
      <c r="E86" s="15">
        <v>1278</v>
      </c>
      <c r="F86" s="16">
        <v>1084</v>
      </c>
      <c r="G86" s="16">
        <v>221</v>
      </c>
      <c r="H86" s="16">
        <v>75</v>
      </c>
      <c r="I86" s="16">
        <v>25</v>
      </c>
      <c r="J86" s="16">
        <v>34</v>
      </c>
    </row>
    <row r="87" spans="2:10" ht="15" customHeight="1" x14ac:dyDescent="0.15">
      <c r="B87" s="24"/>
      <c r="C87" s="84"/>
      <c r="D87" s="25">
        <v>100</v>
      </c>
      <c r="E87" s="26">
        <v>47</v>
      </c>
      <c r="F87" s="27">
        <v>39.9</v>
      </c>
      <c r="G87" s="27">
        <v>8.1</v>
      </c>
      <c r="H87" s="27">
        <v>2.8</v>
      </c>
      <c r="I87" s="27">
        <v>0.9</v>
      </c>
      <c r="J87" s="27">
        <v>1.3</v>
      </c>
    </row>
    <row r="88" spans="2:10" ht="15" customHeight="1" x14ac:dyDescent="0.15">
      <c r="B88" s="24"/>
      <c r="C88" s="83" t="s">
        <v>444</v>
      </c>
      <c r="D88" s="29">
        <v>1730</v>
      </c>
      <c r="E88" s="30">
        <v>755</v>
      </c>
      <c r="F88" s="31">
        <v>757</v>
      </c>
      <c r="G88" s="31">
        <v>152</v>
      </c>
      <c r="H88" s="31">
        <v>35</v>
      </c>
      <c r="I88" s="31">
        <v>9</v>
      </c>
      <c r="J88" s="31">
        <v>22</v>
      </c>
    </row>
    <row r="89" spans="2:10" ht="15" customHeight="1" x14ac:dyDescent="0.15">
      <c r="B89" s="24"/>
      <c r="C89" s="84"/>
      <c r="D89" s="25">
        <v>100</v>
      </c>
      <c r="E89" s="26">
        <v>43.6</v>
      </c>
      <c r="F89" s="27">
        <v>43.8</v>
      </c>
      <c r="G89" s="27">
        <v>8.8000000000000007</v>
      </c>
      <c r="H89" s="27">
        <v>2</v>
      </c>
      <c r="I89" s="27">
        <v>0.5</v>
      </c>
      <c r="J89" s="27">
        <v>1.3</v>
      </c>
    </row>
    <row r="90" spans="2:10" ht="15" customHeight="1" x14ac:dyDescent="0.15">
      <c r="B90" s="24"/>
      <c r="C90" s="82" t="s">
        <v>455</v>
      </c>
      <c r="D90" s="14">
        <v>2673</v>
      </c>
      <c r="E90" s="15">
        <v>1177</v>
      </c>
      <c r="F90" s="16">
        <v>1185</v>
      </c>
      <c r="G90" s="16">
        <v>227</v>
      </c>
      <c r="H90" s="16">
        <v>46</v>
      </c>
      <c r="I90" s="16">
        <v>11</v>
      </c>
      <c r="J90" s="16">
        <v>27</v>
      </c>
    </row>
    <row r="91" spans="2:10" ht="15" customHeight="1" x14ac:dyDescent="0.15">
      <c r="B91" s="24"/>
      <c r="C91" s="84"/>
      <c r="D91" s="25">
        <v>100</v>
      </c>
      <c r="E91" s="26">
        <v>44</v>
      </c>
      <c r="F91" s="27">
        <v>44.3</v>
      </c>
      <c r="G91" s="27">
        <v>8.5</v>
      </c>
      <c r="H91" s="27">
        <v>1.7</v>
      </c>
      <c r="I91" s="27">
        <v>0.4</v>
      </c>
      <c r="J91" s="27">
        <v>1</v>
      </c>
    </row>
    <row r="92" spans="2:10" ht="15" customHeight="1" x14ac:dyDescent="0.15">
      <c r="B92" s="24"/>
      <c r="C92" s="82" t="s">
        <v>456</v>
      </c>
      <c r="D92" s="14">
        <v>1271</v>
      </c>
      <c r="E92" s="15">
        <v>576</v>
      </c>
      <c r="F92" s="16">
        <v>550</v>
      </c>
      <c r="G92" s="16">
        <v>103</v>
      </c>
      <c r="H92" s="16">
        <v>25</v>
      </c>
      <c r="I92" s="16">
        <v>7</v>
      </c>
      <c r="J92" s="16">
        <v>10</v>
      </c>
    </row>
    <row r="93" spans="2:10" ht="15" customHeight="1" x14ac:dyDescent="0.15">
      <c r="B93" s="24"/>
      <c r="C93" s="84"/>
      <c r="D93" s="25">
        <v>100</v>
      </c>
      <c r="E93" s="26">
        <v>45.3</v>
      </c>
      <c r="F93" s="27">
        <v>43.3</v>
      </c>
      <c r="G93" s="27">
        <v>8.1</v>
      </c>
      <c r="H93" s="27">
        <v>2</v>
      </c>
      <c r="I93" s="27">
        <v>0.6</v>
      </c>
      <c r="J93" s="27">
        <v>0.8</v>
      </c>
    </row>
    <row r="94" spans="2:10" ht="15" customHeight="1" x14ac:dyDescent="0.15">
      <c r="B94" s="24"/>
      <c r="C94" s="82" t="s">
        <v>108</v>
      </c>
      <c r="D94" s="14">
        <v>285</v>
      </c>
      <c r="E94" s="15">
        <v>125</v>
      </c>
      <c r="F94" s="16">
        <v>120</v>
      </c>
      <c r="G94" s="16">
        <v>26</v>
      </c>
      <c r="H94" s="16">
        <v>6</v>
      </c>
      <c r="I94" s="16">
        <v>2</v>
      </c>
      <c r="J94" s="16">
        <v>6</v>
      </c>
    </row>
    <row r="95" spans="2:10" ht="15" customHeight="1" x14ac:dyDescent="0.15">
      <c r="B95" s="24"/>
      <c r="C95" s="82"/>
      <c r="D95" s="34">
        <v>100</v>
      </c>
      <c r="E95" s="35">
        <v>43.9</v>
      </c>
      <c r="F95" s="36">
        <v>42.1</v>
      </c>
      <c r="G95" s="36">
        <v>9.1</v>
      </c>
      <c r="H95" s="36">
        <v>2.1</v>
      </c>
      <c r="I95" s="36">
        <v>0.7</v>
      </c>
      <c r="J95" s="36">
        <v>2.1</v>
      </c>
    </row>
    <row r="96" spans="2:10" ht="15" customHeight="1" x14ac:dyDescent="0.15">
      <c r="B96" s="24"/>
      <c r="C96" s="83" t="s">
        <v>576</v>
      </c>
      <c r="D96" s="29">
        <v>293</v>
      </c>
      <c r="E96" s="30">
        <v>127</v>
      </c>
      <c r="F96" s="31">
        <v>122</v>
      </c>
      <c r="G96" s="31">
        <v>27</v>
      </c>
      <c r="H96" s="31">
        <v>7</v>
      </c>
      <c r="I96" s="31">
        <v>1</v>
      </c>
      <c r="J96" s="31">
        <v>9</v>
      </c>
    </row>
    <row r="97" spans="2:10" ht="15" customHeight="1" x14ac:dyDescent="0.15">
      <c r="B97" s="24"/>
      <c r="C97" s="84"/>
      <c r="D97" s="25">
        <v>100</v>
      </c>
      <c r="E97" s="26">
        <v>43.3</v>
      </c>
      <c r="F97" s="27">
        <v>41.6</v>
      </c>
      <c r="G97" s="27">
        <v>9.1999999999999993</v>
      </c>
      <c r="H97" s="27">
        <v>2.4</v>
      </c>
      <c r="I97" s="27">
        <v>0.3</v>
      </c>
      <c r="J97" s="27">
        <v>3.1</v>
      </c>
    </row>
    <row r="98" spans="2:10" ht="15" customHeight="1" x14ac:dyDescent="0.15">
      <c r="B98" s="24"/>
      <c r="C98" s="82" t="s">
        <v>466</v>
      </c>
      <c r="D98" s="14">
        <v>30</v>
      </c>
      <c r="E98" s="15">
        <v>13</v>
      </c>
      <c r="F98" s="16">
        <v>7</v>
      </c>
      <c r="G98" s="16">
        <v>7</v>
      </c>
      <c r="H98" s="16">
        <v>1</v>
      </c>
      <c r="I98" s="16">
        <v>1</v>
      </c>
      <c r="J98" s="16">
        <v>1</v>
      </c>
    </row>
    <row r="99" spans="2:10" ht="15" customHeight="1" x14ac:dyDescent="0.15">
      <c r="B99" s="24"/>
      <c r="C99" s="84"/>
      <c r="D99" s="25">
        <v>100</v>
      </c>
      <c r="E99" s="26">
        <v>43.3</v>
      </c>
      <c r="F99" s="27">
        <v>23.3</v>
      </c>
      <c r="G99" s="27">
        <v>23.3</v>
      </c>
      <c r="H99" s="27">
        <v>3.3</v>
      </c>
      <c r="I99" s="27">
        <v>3.3</v>
      </c>
      <c r="J99" s="27">
        <v>3.3</v>
      </c>
    </row>
    <row r="100" spans="2:10" ht="15" customHeight="1" x14ac:dyDescent="0.15">
      <c r="B100" s="24"/>
      <c r="C100" s="82" t="s">
        <v>96</v>
      </c>
      <c r="D100" s="14">
        <v>50</v>
      </c>
      <c r="E100" s="15">
        <v>26</v>
      </c>
      <c r="F100" s="16">
        <v>21</v>
      </c>
      <c r="G100" s="16">
        <v>2</v>
      </c>
      <c r="H100" s="16">
        <v>0</v>
      </c>
      <c r="I100" s="16">
        <v>0</v>
      </c>
      <c r="J100" s="16">
        <v>1</v>
      </c>
    </row>
    <row r="101" spans="2:10" ht="15" customHeight="1" x14ac:dyDescent="0.15">
      <c r="B101" s="28"/>
      <c r="C101" s="85"/>
      <c r="D101" s="17">
        <v>100</v>
      </c>
      <c r="E101" s="18">
        <v>52</v>
      </c>
      <c r="F101" s="19">
        <v>42</v>
      </c>
      <c r="G101" s="19">
        <v>4</v>
      </c>
      <c r="H101" s="19">
        <v>0</v>
      </c>
      <c r="I101" s="19">
        <v>0</v>
      </c>
      <c r="J101" s="19">
        <v>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1456" priority="3338" rank="1"/>
  </conditionalFormatting>
  <conditionalFormatting sqref="E11:J11">
    <cfRule type="top10" dxfId="1455" priority="3339" rank="1"/>
  </conditionalFormatting>
  <conditionalFormatting sqref="E13:J13">
    <cfRule type="top10" dxfId="1454" priority="3340" rank="1"/>
  </conditionalFormatting>
  <conditionalFormatting sqref="E15:J15">
    <cfRule type="top10" dxfId="1453" priority="3341" rank="1"/>
  </conditionalFormatting>
  <conditionalFormatting sqref="E17:J17">
    <cfRule type="top10" dxfId="1452" priority="3342" rank="1"/>
  </conditionalFormatting>
  <conditionalFormatting sqref="E19:J19">
    <cfRule type="top10" dxfId="1451" priority="3343" rank="1"/>
  </conditionalFormatting>
  <conditionalFormatting sqref="E21:J21">
    <cfRule type="top10" dxfId="1450" priority="3344" rank="1"/>
  </conditionalFormatting>
  <conditionalFormatting sqref="E23:J23">
    <cfRule type="top10" dxfId="1449" priority="3345" rank="1"/>
  </conditionalFormatting>
  <conditionalFormatting sqref="E25:J25">
    <cfRule type="top10" dxfId="1448" priority="3346" rank="1"/>
  </conditionalFormatting>
  <conditionalFormatting sqref="E27:J27">
    <cfRule type="top10" dxfId="1447" priority="3347" rank="1"/>
  </conditionalFormatting>
  <conditionalFormatting sqref="E29:J29">
    <cfRule type="top10" dxfId="1446" priority="3348" rank="1"/>
  </conditionalFormatting>
  <conditionalFormatting sqref="E31:J31">
    <cfRule type="top10" dxfId="1445" priority="3349" rank="1"/>
  </conditionalFormatting>
  <conditionalFormatting sqref="E33:J33">
    <cfRule type="top10" dxfId="1444" priority="3350" rank="1"/>
  </conditionalFormatting>
  <conditionalFormatting sqref="E35:J35">
    <cfRule type="top10" dxfId="1443" priority="3351" rank="1"/>
  </conditionalFormatting>
  <conditionalFormatting sqref="E37:J37">
    <cfRule type="top10" dxfId="1442" priority="3352" rank="1"/>
  </conditionalFormatting>
  <conditionalFormatting sqref="E39:J39">
    <cfRule type="top10" dxfId="1441" priority="3353" rank="1"/>
  </conditionalFormatting>
  <conditionalFormatting sqref="E41:J41">
    <cfRule type="top10" dxfId="1440" priority="3354" rank="1"/>
  </conditionalFormatting>
  <conditionalFormatting sqref="E43:J43">
    <cfRule type="top10" dxfId="1439" priority="3355" rank="1"/>
  </conditionalFormatting>
  <conditionalFormatting sqref="E45:J45">
    <cfRule type="top10" dxfId="1438" priority="3356" rank="1"/>
  </conditionalFormatting>
  <conditionalFormatting sqref="E47:J47">
    <cfRule type="top10" dxfId="1437" priority="3357" rank="1"/>
  </conditionalFormatting>
  <conditionalFormatting sqref="E49:J49">
    <cfRule type="top10" dxfId="1436" priority="3358" rank="1"/>
  </conditionalFormatting>
  <conditionalFormatting sqref="E51:J51">
    <cfRule type="top10" dxfId="1435" priority="3359" rank="1"/>
  </conditionalFormatting>
  <conditionalFormatting sqref="E53:J53">
    <cfRule type="top10" dxfId="1434" priority="3360" rank="1"/>
  </conditionalFormatting>
  <conditionalFormatting sqref="E55:J55">
    <cfRule type="top10" dxfId="1433" priority="3361" rank="1"/>
  </conditionalFormatting>
  <conditionalFormatting sqref="E57:J57">
    <cfRule type="top10" dxfId="1432" priority="3362" rank="1"/>
  </conditionalFormatting>
  <conditionalFormatting sqref="E59:J59">
    <cfRule type="top10" dxfId="1431" priority="3363" rank="1"/>
  </conditionalFormatting>
  <conditionalFormatting sqref="E61:J61">
    <cfRule type="top10" dxfId="1430" priority="3364" rank="1"/>
  </conditionalFormatting>
  <conditionalFormatting sqref="E63:J63">
    <cfRule type="top10" dxfId="1429" priority="3365" rank="1"/>
  </conditionalFormatting>
  <conditionalFormatting sqref="E65:J65">
    <cfRule type="top10" dxfId="1428" priority="3366" rank="1"/>
  </conditionalFormatting>
  <conditionalFormatting sqref="E67:J67">
    <cfRule type="top10" dxfId="1427" priority="3367" rank="1"/>
  </conditionalFormatting>
  <conditionalFormatting sqref="E69:J69">
    <cfRule type="top10" dxfId="1426" priority="3368" rank="1"/>
  </conditionalFormatting>
  <conditionalFormatting sqref="E71:J71">
    <cfRule type="top10" dxfId="1425" priority="3369" rank="1"/>
  </conditionalFormatting>
  <conditionalFormatting sqref="E73:J73">
    <cfRule type="top10" dxfId="1424" priority="3370" rank="1"/>
  </conditionalFormatting>
  <conditionalFormatting sqref="E75:J75">
    <cfRule type="top10" dxfId="1423" priority="3371" rank="1"/>
  </conditionalFormatting>
  <conditionalFormatting sqref="E77:J77">
    <cfRule type="top10" dxfId="1422" priority="3372" rank="1"/>
  </conditionalFormatting>
  <conditionalFormatting sqref="E79:J79">
    <cfRule type="top10" dxfId="1421" priority="3373" rank="1"/>
  </conditionalFormatting>
  <conditionalFormatting sqref="E81:J81">
    <cfRule type="top10" dxfId="1420" priority="3374" rank="1"/>
  </conditionalFormatting>
  <conditionalFormatting sqref="E83:J83">
    <cfRule type="top10" dxfId="1419" priority="3375" rank="1"/>
  </conditionalFormatting>
  <conditionalFormatting sqref="E85:J85">
    <cfRule type="top10" dxfId="1418" priority="3376" rank="1"/>
  </conditionalFormatting>
  <conditionalFormatting sqref="E87:J87">
    <cfRule type="top10" dxfId="1417" priority="3377" rank="1"/>
  </conditionalFormatting>
  <conditionalFormatting sqref="E89:J89">
    <cfRule type="top10" dxfId="1416" priority="3378" rank="1"/>
  </conditionalFormatting>
  <conditionalFormatting sqref="E91:J91">
    <cfRule type="top10" dxfId="1415" priority="3379" rank="1"/>
  </conditionalFormatting>
  <conditionalFormatting sqref="E93:J93">
    <cfRule type="top10" dxfId="1414" priority="3380" rank="1"/>
  </conditionalFormatting>
  <conditionalFormatting sqref="E95:J95">
    <cfRule type="top10" dxfId="1413" priority="3381" rank="1"/>
  </conditionalFormatting>
  <conditionalFormatting sqref="E97:J97">
    <cfRule type="top10" dxfId="1412" priority="3382" rank="1"/>
  </conditionalFormatting>
  <conditionalFormatting sqref="E99:J99">
    <cfRule type="top10" dxfId="1411" priority="3383" rank="1"/>
  </conditionalFormatting>
  <conditionalFormatting sqref="E101:J101">
    <cfRule type="top10" dxfId="1410" priority="338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5" width="8.625" style="1" customWidth="1"/>
    <col min="76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897</v>
      </c>
    </row>
    <row r="4" spans="2:24" x14ac:dyDescent="0.15">
      <c r="B4" s="1" t="s">
        <v>703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263</v>
      </c>
      <c r="F7" s="69" t="s">
        <v>264</v>
      </c>
      <c r="G7" s="69" t="s">
        <v>43</v>
      </c>
      <c r="H7" s="68" t="s">
        <v>265</v>
      </c>
      <c r="I7" s="69" t="s">
        <v>266</v>
      </c>
      <c r="J7" s="69" t="s">
        <v>681</v>
      </c>
      <c r="K7" s="69" t="s">
        <v>159</v>
      </c>
      <c r="L7" s="69" t="s">
        <v>115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12565</v>
      </c>
      <c r="E8" s="15">
        <v>3965</v>
      </c>
      <c r="F8" s="16">
        <v>3873</v>
      </c>
      <c r="G8" s="16">
        <v>4143</v>
      </c>
      <c r="H8" s="16">
        <v>5075</v>
      </c>
      <c r="I8" s="16">
        <v>7058</v>
      </c>
      <c r="J8" s="16">
        <v>226</v>
      </c>
      <c r="K8" s="16">
        <v>766</v>
      </c>
      <c r="L8" s="16">
        <v>362</v>
      </c>
    </row>
    <row r="9" spans="2:24" ht="15" customHeight="1" x14ac:dyDescent="0.15">
      <c r="B9" s="93"/>
      <c r="C9" s="91"/>
      <c r="D9" s="17">
        <v>100</v>
      </c>
      <c r="E9" s="18">
        <v>31.6</v>
      </c>
      <c r="F9" s="19">
        <v>30.8</v>
      </c>
      <c r="G9" s="19">
        <v>33</v>
      </c>
      <c r="H9" s="19">
        <v>40.4</v>
      </c>
      <c r="I9" s="19">
        <v>56.2</v>
      </c>
      <c r="J9" s="19">
        <v>1.8</v>
      </c>
      <c r="K9" s="19">
        <v>6.1</v>
      </c>
      <c r="L9" s="19">
        <v>2.9</v>
      </c>
    </row>
    <row r="10" spans="2:24" ht="15" customHeight="1" x14ac:dyDescent="0.15">
      <c r="B10" s="20" t="s">
        <v>57</v>
      </c>
      <c r="C10" s="88" t="s">
        <v>58</v>
      </c>
      <c r="D10" s="21">
        <v>3846</v>
      </c>
      <c r="E10" s="22">
        <v>1277</v>
      </c>
      <c r="F10" s="23">
        <v>1180</v>
      </c>
      <c r="G10" s="23">
        <v>1132</v>
      </c>
      <c r="H10" s="23">
        <v>1617</v>
      </c>
      <c r="I10" s="23">
        <v>2042</v>
      </c>
      <c r="J10" s="23">
        <v>69</v>
      </c>
      <c r="K10" s="23">
        <v>267</v>
      </c>
      <c r="L10" s="23">
        <v>119</v>
      </c>
    </row>
    <row r="11" spans="2:24" ht="15" customHeight="1" x14ac:dyDescent="0.15">
      <c r="B11" s="24"/>
      <c r="C11" s="89"/>
      <c r="D11" s="25">
        <v>100</v>
      </c>
      <c r="E11" s="26">
        <v>33.200000000000003</v>
      </c>
      <c r="F11" s="27">
        <v>30.7</v>
      </c>
      <c r="G11" s="27">
        <v>29.4</v>
      </c>
      <c r="H11" s="27">
        <v>42</v>
      </c>
      <c r="I11" s="27">
        <v>53.1</v>
      </c>
      <c r="J11" s="27">
        <v>1.8</v>
      </c>
      <c r="K11" s="27">
        <v>6.9</v>
      </c>
      <c r="L11" s="27">
        <v>3.1</v>
      </c>
    </row>
    <row r="12" spans="2:24" ht="15" customHeight="1" x14ac:dyDescent="0.15">
      <c r="B12" s="24"/>
      <c r="C12" s="86" t="s">
        <v>59</v>
      </c>
      <c r="D12" s="14">
        <v>8623</v>
      </c>
      <c r="E12" s="15">
        <v>2657</v>
      </c>
      <c r="F12" s="16">
        <v>2660</v>
      </c>
      <c r="G12" s="16">
        <v>2980</v>
      </c>
      <c r="H12" s="16">
        <v>3425</v>
      </c>
      <c r="I12" s="16">
        <v>4978</v>
      </c>
      <c r="J12" s="16">
        <v>155</v>
      </c>
      <c r="K12" s="16">
        <v>495</v>
      </c>
      <c r="L12" s="16">
        <v>241</v>
      </c>
    </row>
    <row r="13" spans="2:24" ht="15" customHeight="1" x14ac:dyDescent="0.15">
      <c r="B13" s="28"/>
      <c r="C13" s="91"/>
      <c r="D13" s="17">
        <v>100</v>
      </c>
      <c r="E13" s="18">
        <v>30.8</v>
      </c>
      <c r="F13" s="19">
        <v>30.8</v>
      </c>
      <c r="G13" s="19">
        <v>34.6</v>
      </c>
      <c r="H13" s="19">
        <v>39.700000000000003</v>
      </c>
      <c r="I13" s="19">
        <v>57.7</v>
      </c>
      <c r="J13" s="19">
        <v>1.8</v>
      </c>
      <c r="K13" s="19">
        <v>5.7</v>
      </c>
      <c r="L13" s="19">
        <v>2.8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96</v>
      </c>
      <c r="F14" s="23">
        <v>98</v>
      </c>
      <c r="G14" s="23">
        <v>59</v>
      </c>
      <c r="H14" s="23">
        <v>104</v>
      </c>
      <c r="I14" s="23">
        <v>122</v>
      </c>
      <c r="J14" s="23">
        <v>4</v>
      </c>
      <c r="K14" s="23">
        <v>19</v>
      </c>
      <c r="L14" s="23">
        <v>6</v>
      </c>
    </row>
    <row r="15" spans="2:24" ht="15" customHeight="1" x14ac:dyDescent="0.15">
      <c r="B15" s="24"/>
      <c r="C15" s="84"/>
      <c r="D15" s="25">
        <v>100</v>
      </c>
      <c r="E15" s="26">
        <v>36.4</v>
      </c>
      <c r="F15" s="27">
        <v>37.1</v>
      </c>
      <c r="G15" s="27">
        <v>22.3</v>
      </c>
      <c r="H15" s="27">
        <v>39.4</v>
      </c>
      <c r="I15" s="27">
        <v>46.2</v>
      </c>
      <c r="J15" s="27">
        <v>1.5</v>
      </c>
      <c r="K15" s="27">
        <v>7.2</v>
      </c>
      <c r="L15" s="27">
        <v>2.2999999999999998</v>
      </c>
    </row>
    <row r="16" spans="2:24" ht="15" customHeight="1" x14ac:dyDescent="0.15">
      <c r="B16" s="24"/>
      <c r="C16" s="83" t="s">
        <v>410</v>
      </c>
      <c r="D16" s="29">
        <v>474</v>
      </c>
      <c r="E16" s="30">
        <v>178</v>
      </c>
      <c r="F16" s="31">
        <v>146</v>
      </c>
      <c r="G16" s="31">
        <v>106</v>
      </c>
      <c r="H16" s="31">
        <v>167</v>
      </c>
      <c r="I16" s="31">
        <v>227</v>
      </c>
      <c r="J16" s="31">
        <v>12</v>
      </c>
      <c r="K16" s="31">
        <v>43</v>
      </c>
      <c r="L16" s="31">
        <v>19</v>
      </c>
    </row>
    <row r="17" spans="2:12" ht="15" customHeight="1" x14ac:dyDescent="0.15">
      <c r="B17" s="24"/>
      <c r="C17" s="84"/>
      <c r="D17" s="25">
        <v>100</v>
      </c>
      <c r="E17" s="26">
        <v>37.6</v>
      </c>
      <c r="F17" s="27">
        <v>30.8</v>
      </c>
      <c r="G17" s="27">
        <v>22.4</v>
      </c>
      <c r="H17" s="27">
        <v>35.200000000000003</v>
      </c>
      <c r="I17" s="27">
        <v>47.9</v>
      </c>
      <c r="J17" s="27">
        <v>2.5</v>
      </c>
      <c r="K17" s="27">
        <v>9.1</v>
      </c>
      <c r="L17" s="27">
        <v>4</v>
      </c>
    </row>
    <row r="18" spans="2:12" ht="15" customHeight="1" x14ac:dyDescent="0.15">
      <c r="B18" s="24"/>
      <c r="C18" s="82" t="s">
        <v>411</v>
      </c>
      <c r="D18" s="14">
        <v>698</v>
      </c>
      <c r="E18" s="15">
        <v>236</v>
      </c>
      <c r="F18" s="16">
        <v>227</v>
      </c>
      <c r="G18" s="16">
        <v>161</v>
      </c>
      <c r="H18" s="16">
        <v>241</v>
      </c>
      <c r="I18" s="16">
        <v>391</v>
      </c>
      <c r="J18" s="16">
        <v>25</v>
      </c>
      <c r="K18" s="16">
        <v>42</v>
      </c>
      <c r="L18" s="16">
        <v>25</v>
      </c>
    </row>
    <row r="19" spans="2:12" ht="15" customHeight="1" x14ac:dyDescent="0.15">
      <c r="B19" s="24"/>
      <c r="C19" s="84"/>
      <c r="D19" s="25">
        <v>100</v>
      </c>
      <c r="E19" s="26">
        <v>33.799999999999997</v>
      </c>
      <c r="F19" s="27">
        <v>32.5</v>
      </c>
      <c r="G19" s="27">
        <v>23.1</v>
      </c>
      <c r="H19" s="27">
        <v>34.5</v>
      </c>
      <c r="I19" s="27">
        <v>56</v>
      </c>
      <c r="J19" s="27">
        <v>3.6</v>
      </c>
      <c r="K19" s="27">
        <v>6</v>
      </c>
      <c r="L19" s="27">
        <v>3.6</v>
      </c>
    </row>
    <row r="20" spans="2:12" ht="15" customHeight="1" x14ac:dyDescent="0.15">
      <c r="B20" s="24"/>
      <c r="C20" s="82" t="s">
        <v>412</v>
      </c>
      <c r="D20" s="14">
        <v>1239</v>
      </c>
      <c r="E20" s="15">
        <v>408</v>
      </c>
      <c r="F20" s="16">
        <v>386</v>
      </c>
      <c r="G20" s="16">
        <v>336</v>
      </c>
      <c r="H20" s="16">
        <v>452</v>
      </c>
      <c r="I20" s="16">
        <v>657</v>
      </c>
      <c r="J20" s="16">
        <v>24</v>
      </c>
      <c r="K20" s="16">
        <v>93</v>
      </c>
      <c r="L20" s="16">
        <v>45</v>
      </c>
    </row>
    <row r="21" spans="2:12" ht="15" customHeight="1" x14ac:dyDescent="0.15">
      <c r="B21" s="24"/>
      <c r="C21" s="84"/>
      <c r="D21" s="25">
        <v>100</v>
      </c>
      <c r="E21" s="26">
        <v>32.9</v>
      </c>
      <c r="F21" s="27">
        <v>31.2</v>
      </c>
      <c r="G21" s="27">
        <v>27.1</v>
      </c>
      <c r="H21" s="27">
        <v>36.5</v>
      </c>
      <c r="I21" s="27">
        <v>53</v>
      </c>
      <c r="J21" s="27">
        <v>1.9</v>
      </c>
      <c r="K21" s="27">
        <v>7.5</v>
      </c>
      <c r="L21" s="27">
        <v>3.6</v>
      </c>
    </row>
    <row r="22" spans="2:12" ht="15" customHeight="1" x14ac:dyDescent="0.15">
      <c r="B22" s="24"/>
      <c r="C22" s="82" t="s">
        <v>413</v>
      </c>
      <c r="D22" s="14">
        <v>2397</v>
      </c>
      <c r="E22" s="15">
        <v>803</v>
      </c>
      <c r="F22" s="16">
        <v>758</v>
      </c>
      <c r="G22" s="16">
        <v>853</v>
      </c>
      <c r="H22" s="16">
        <v>915</v>
      </c>
      <c r="I22" s="16">
        <v>1337</v>
      </c>
      <c r="J22" s="16">
        <v>30</v>
      </c>
      <c r="K22" s="16">
        <v>133</v>
      </c>
      <c r="L22" s="16">
        <v>63</v>
      </c>
    </row>
    <row r="23" spans="2:12" ht="15" customHeight="1" x14ac:dyDescent="0.15">
      <c r="B23" s="24"/>
      <c r="C23" s="84"/>
      <c r="D23" s="25">
        <v>100</v>
      </c>
      <c r="E23" s="26">
        <v>33.5</v>
      </c>
      <c r="F23" s="27">
        <v>31.6</v>
      </c>
      <c r="G23" s="27">
        <v>35.6</v>
      </c>
      <c r="H23" s="27">
        <v>38.200000000000003</v>
      </c>
      <c r="I23" s="27">
        <v>55.8</v>
      </c>
      <c r="J23" s="27">
        <v>1.3</v>
      </c>
      <c r="K23" s="27">
        <v>5.5</v>
      </c>
      <c r="L23" s="27">
        <v>2.6</v>
      </c>
    </row>
    <row r="24" spans="2:12" ht="15" customHeight="1" x14ac:dyDescent="0.15">
      <c r="B24" s="24"/>
      <c r="C24" s="82" t="s">
        <v>414</v>
      </c>
      <c r="D24" s="14">
        <v>3640</v>
      </c>
      <c r="E24" s="15">
        <v>1136</v>
      </c>
      <c r="F24" s="16">
        <v>1112</v>
      </c>
      <c r="G24" s="16">
        <v>1320</v>
      </c>
      <c r="H24" s="16">
        <v>1419</v>
      </c>
      <c r="I24" s="16">
        <v>2093</v>
      </c>
      <c r="J24" s="16">
        <v>64</v>
      </c>
      <c r="K24" s="16">
        <v>206</v>
      </c>
      <c r="L24" s="16">
        <v>88</v>
      </c>
    </row>
    <row r="25" spans="2:12" ht="15" customHeight="1" x14ac:dyDescent="0.15">
      <c r="B25" s="24"/>
      <c r="C25" s="84"/>
      <c r="D25" s="25">
        <v>100</v>
      </c>
      <c r="E25" s="26">
        <v>31.2</v>
      </c>
      <c r="F25" s="27">
        <v>30.5</v>
      </c>
      <c r="G25" s="27">
        <v>36.299999999999997</v>
      </c>
      <c r="H25" s="27">
        <v>39</v>
      </c>
      <c r="I25" s="27">
        <v>57.5</v>
      </c>
      <c r="J25" s="27">
        <v>1.8</v>
      </c>
      <c r="K25" s="27">
        <v>5.7</v>
      </c>
      <c r="L25" s="27">
        <v>2.4</v>
      </c>
    </row>
    <row r="26" spans="2:12" ht="15" customHeight="1" x14ac:dyDescent="0.15">
      <c r="B26" s="24"/>
      <c r="C26" s="82" t="s">
        <v>415</v>
      </c>
      <c r="D26" s="14">
        <v>3611</v>
      </c>
      <c r="E26" s="15">
        <v>1021</v>
      </c>
      <c r="F26" s="16">
        <v>1065</v>
      </c>
      <c r="G26" s="16">
        <v>1217</v>
      </c>
      <c r="H26" s="16">
        <v>1686</v>
      </c>
      <c r="I26" s="16">
        <v>2131</v>
      </c>
      <c r="J26" s="16">
        <v>60</v>
      </c>
      <c r="K26" s="16">
        <v>215</v>
      </c>
      <c r="L26" s="16">
        <v>109</v>
      </c>
    </row>
    <row r="27" spans="2:12" ht="15" customHeight="1" x14ac:dyDescent="0.15">
      <c r="B27" s="28"/>
      <c r="C27" s="85"/>
      <c r="D27" s="17">
        <v>100</v>
      </c>
      <c r="E27" s="18">
        <v>28.3</v>
      </c>
      <c r="F27" s="19">
        <v>29.5</v>
      </c>
      <c r="G27" s="19">
        <v>33.700000000000003</v>
      </c>
      <c r="H27" s="19">
        <v>46.7</v>
      </c>
      <c r="I27" s="19">
        <v>59</v>
      </c>
      <c r="J27" s="19">
        <v>1.7</v>
      </c>
      <c r="K27" s="19">
        <v>6</v>
      </c>
      <c r="L27" s="19">
        <v>3</v>
      </c>
    </row>
    <row r="28" spans="2:12" ht="15" customHeight="1" x14ac:dyDescent="0.15">
      <c r="B28" s="20" t="s">
        <v>61</v>
      </c>
      <c r="C28" s="82" t="s">
        <v>62</v>
      </c>
      <c r="D28" s="14">
        <v>4579</v>
      </c>
      <c r="E28" s="15">
        <v>1847</v>
      </c>
      <c r="F28" s="16">
        <v>1570</v>
      </c>
      <c r="G28" s="16">
        <v>1616</v>
      </c>
      <c r="H28" s="16">
        <v>1365</v>
      </c>
      <c r="I28" s="16">
        <v>2549</v>
      </c>
      <c r="J28" s="16">
        <v>71</v>
      </c>
      <c r="K28" s="16">
        <v>258</v>
      </c>
      <c r="L28" s="16">
        <v>110</v>
      </c>
    </row>
    <row r="29" spans="2:12" ht="15" customHeight="1" x14ac:dyDescent="0.15">
      <c r="B29" s="24"/>
      <c r="C29" s="84"/>
      <c r="D29" s="25">
        <v>100</v>
      </c>
      <c r="E29" s="26">
        <v>40.299999999999997</v>
      </c>
      <c r="F29" s="27">
        <v>34.299999999999997</v>
      </c>
      <c r="G29" s="27">
        <v>35.299999999999997</v>
      </c>
      <c r="H29" s="27">
        <v>29.8</v>
      </c>
      <c r="I29" s="27">
        <v>55.7</v>
      </c>
      <c r="J29" s="27">
        <v>1.6</v>
      </c>
      <c r="K29" s="27">
        <v>5.6</v>
      </c>
      <c r="L29" s="27">
        <v>2.4</v>
      </c>
    </row>
    <row r="30" spans="2:12" ht="15" customHeight="1" x14ac:dyDescent="0.15">
      <c r="B30" s="24"/>
      <c r="C30" s="82" t="s">
        <v>63</v>
      </c>
      <c r="D30" s="14">
        <v>3001</v>
      </c>
      <c r="E30" s="15">
        <v>942</v>
      </c>
      <c r="F30" s="16">
        <v>922</v>
      </c>
      <c r="G30" s="16">
        <v>841</v>
      </c>
      <c r="H30" s="16">
        <v>1269</v>
      </c>
      <c r="I30" s="16">
        <v>1621</v>
      </c>
      <c r="J30" s="16">
        <v>60</v>
      </c>
      <c r="K30" s="16">
        <v>180</v>
      </c>
      <c r="L30" s="16">
        <v>125</v>
      </c>
    </row>
    <row r="31" spans="2:12" ht="15" customHeight="1" x14ac:dyDescent="0.15">
      <c r="B31" s="24"/>
      <c r="C31" s="84"/>
      <c r="D31" s="25">
        <v>100</v>
      </c>
      <c r="E31" s="26">
        <v>31.4</v>
      </c>
      <c r="F31" s="27">
        <v>30.7</v>
      </c>
      <c r="G31" s="27">
        <v>28</v>
      </c>
      <c r="H31" s="27">
        <v>42.3</v>
      </c>
      <c r="I31" s="27">
        <v>54</v>
      </c>
      <c r="J31" s="27">
        <v>2</v>
      </c>
      <c r="K31" s="27">
        <v>6</v>
      </c>
      <c r="L31" s="27">
        <v>4.2</v>
      </c>
    </row>
    <row r="32" spans="2:12" ht="15" customHeight="1" x14ac:dyDescent="0.15">
      <c r="B32" s="24"/>
      <c r="C32" s="83" t="s">
        <v>64</v>
      </c>
      <c r="D32" s="29">
        <v>244</v>
      </c>
      <c r="E32" s="30">
        <v>73</v>
      </c>
      <c r="F32" s="31">
        <v>68</v>
      </c>
      <c r="G32" s="31">
        <v>57</v>
      </c>
      <c r="H32" s="31">
        <v>99</v>
      </c>
      <c r="I32" s="31">
        <v>132</v>
      </c>
      <c r="J32" s="31">
        <v>8</v>
      </c>
      <c r="K32" s="31">
        <v>15</v>
      </c>
      <c r="L32" s="31">
        <v>5</v>
      </c>
    </row>
    <row r="33" spans="2:12" ht="15" customHeight="1" x14ac:dyDescent="0.15">
      <c r="B33" s="24"/>
      <c r="C33" s="84"/>
      <c r="D33" s="25">
        <v>100</v>
      </c>
      <c r="E33" s="26">
        <v>29.9</v>
      </c>
      <c r="F33" s="27">
        <v>27.9</v>
      </c>
      <c r="G33" s="27">
        <v>23.4</v>
      </c>
      <c r="H33" s="27">
        <v>40.6</v>
      </c>
      <c r="I33" s="27">
        <v>54.1</v>
      </c>
      <c r="J33" s="27">
        <v>3.3</v>
      </c>
      <c r="K33" s="27">
        <v>6.1</v>
      </c>
      <c r="L33" s="27">
        <v>2</v>
      </c>
    </row>
    <row r="34" spans="2:12" ht="15" customHeight="1" x14ac:dyDescent="0.15">
      <c r="B34" s="24"/>
      <c r="C34" s="82" t="s">
        <v>65</v>
      </c>
      <c r="D34" s="14">
        <v>2559</v>
      </c>
      <c r="E34" s="15">
        <v>592</v>
      </c>
      <c r="F34" s="16">
        <v>694</v>
      </c>
      <c r="G34" s="16">
        <v>954</v>
      </c>
      <c r="H34" s="16">
        <v>1332</v>
      </c>
      <c r="I34" s="16">
        <v>1520</v>
      </c>
      <c r="J34" s="16">
        <v>33</v>
      </c>
      <c r="K34" s="16">
        <v>130</v>
      </c>
      <c r="L34" s="16">
        <v>63</v>
      </c>
    </row>
    <row r="35" spans="2:12" ht="15" customHeight="1" x14ac:dyDescent="0.15">
      <c r="B35" s="24"/>
      <c r="C35" s="84"/>
      <c r="D35" s="25">
        <v>100</v>
      </c>
      <c r="E35" s="26">
        <v>23.1</v>
      </c>
      <c r="F35" s="27">
        <v>27.1</v>
      </c>
      <c r="G35" s="27">
        <v>37.299999999999997</v>
      </c>
      <c r="H35" s="27">
        <v>52.1</v>
      </c>
      <c r="I35" s="27">
        <v>59.4</v>
      </c>
      <c r="J35" s="27">
        <v>1.3</v>
      </c>
      <c r="K35" s="27">
        <v>5.0999999999999996</v>
      </c>
      <c r="L35" s="27">
        <v>2.5</v>
      </c>
    </row>
    <row r="36" spans="2:12" ht="15" customHeight="1" x14ac:dyDescent="0.15">
      <c r="B36" s="32"/>
      <c r="C36" s="82" t="s">
        <v>408</v>
      </c>
      <c r="D36" s="14">
        <v>1951</v>
      </c>
      <c r="E36" s="15">
        <v>448</v>
      </c>
      <c r="F36" s="16">
        <v>554</v>
      </c>
      <c r="G36" s="16">
        <v>621</v>
      </c>
      <c r="H36" s="16">
        <v>926</v>
      </c>
      <c r="I36" s="16">
        <v>1107</v>
      </c>
      <c r="J36" s="16">
        <v>50</v>
      </c>
      <c r="K36" s="16">
        <v>164</v>
      </c>
      <c r="L36" s="16">
        <v>41</v>
      </c>
    </row>
    <row r="37" spans="2:12" ht="15" customHeight="1" x14ac:dyDescent="0.15">
      <c r="B37" s="33"/>
      <c r="C37" s="82"/>
      <c r="D37" s="34">
        <v>100</v>
      </c>
      <c r="E37" s="35">
        <v>23</v>
      </c>
      <c r="F37" s="36">
        <v>28.4</v>
      </c>
      <c r="G37" s="36">
        <v>31.8</v>
      </c>
      <c r="H37" s="36">
        <v>47.5</v>
      </c>
      <c r="I37" s="36">
        <v>56.7</v>
      </c>
      <c r="J37" s="36">
        <v>2.6</v>
      </c>
      <c r="K37" s="36">
        <v>8.4</v>
      </c>
      <c r="L37" s="36">
        <v>2.1</v>
      </c>
    </row>
    <row r="38" spans="2:12" ht="15" customHeight="1" x14ac:dyDescent="0.15">
      <c r="B38" s="20" t="s">
        <v>66</v>
      </c>
      <c r="C38" s="88" t="s">
        <v>67</v>
      </c>
      <c r="D38" s="21">
        <v>713</v>
      </c>
      <c r="E38" s="22">
        <v>221</v>
      </c>
      <c r="F38" s="23">
        <v>203</v>
      </c>
      <c r="G38" s="23">
        <v>247</v>
      </c>
      <c r="H38" s="23">
        <v>98</v>
      </c>
      <c r="I38" s="23">
        <v>384</v>
      </c>
      <c r="J38" s="23">
        <v>17</v>
      </c>
      <c r="K38" s="23">
        <v>34</v>
      </c>
      <c r="L38" s="23">
        <v>37</v>
      </c>
    </row>
    <row r="39" spans="2:12" ht="15" customHeight="1" x14ac:dyDescent="0.15">
      <c r="B39" s="24"/>
      <c r="C39" s="89"/>
      <c r="D39" s="25">
        <v>100</v>
      </c>
      <c r="E39" s="26">
        <v>31</v>
      </c>
      <c r="F39" s="27">
        <v>28.5</v>
      </c>
      <c r="G39" s="27">
        <v>34.6</v>
      </c>
      <c r="H39" s="27">
        <v>13.7</v>
      </c>
      <c r="I39" s="27">
        <v>53.9</v>
      </c>
      <c r="J39" s="27">
        <v>2.4</v>
      </c>
      <c r="K39" s="27">
        <v>4.8</v>
      </c>
      <c r="L39" s="27">
        <v>5.2</v>
      </c>
    </row>
    <row r="40" spans="2:12" ht="15" customHeight="1" x14ac:dyDescent="0.15">
      <c r="B40" s="24"/>
      <c r="C40" s="90" t="s">
        <v>68</v>
      </c>
      <c r="D40" s="14">
        <v>702</v>
      </c>
      <c r="E40" s="15">
        <v>200</v>
      </c>
      <c r="F40" s="16">
        <v>214</v>
      </c>
      <c r="G40" s="16">
        <v>193</v>
      </c>
      <c r="H40" s="16">
        <v>121</v>
      </c>
      <c r="I40" s="16">
        <v>322</v>
      </c>
      <c r="J40" s="16">
        <v>16</v>
      </c>
      <c r="K40" s="16">
        <v>51</v>
      </c>
      <c r="L40" s="16">
        <v>49</v>
      </c>
    </row>
    <row r="41" spans="2:12" ht="15" customHeight="1" x14ac:dyDescent="0.15">
      <c r="B41" s="24"/>
      <c r="C41" s="89"/>
      <c r="D41" s="25">
        <v>100</v>
      </c>
      <c r="E41" s="26">
        <v>28.5</v>
      </c>
      <c r="F41" s="27">
        <v>30.5</v>
      </c>
      <c r="G41" s="27">
        <v>27.5</v>
      </c>
      <c r="H41" s="27">
        <v>17.2</v>
      </c>
      <c r="I41" s="27">
        <v>45.9</v>
      </c>
      <c r="J41" s="27">
        <v>2.2999999999999998</v>
      </c>
      <c r="K41" s="27">
        <v>7.3</v>
      </c>
      <c r="L41" s="27">
        <v>7</v>
      </c>
    </row>
    <row r="42" spans="2:12" ht="15" customHeight="1" x14ac:dyDescent="0.15">
      <c r="B42" s="24"/>
      <c r="C42" s="86" t="s">
        <v>69</v>
      </c>
      <c r="D42" s="14">
        <v>10888</v>
      </c>
      <c r="E42" s="15">
        <v>3466</v>
      </c>
      <c r="F42" s="16">
        <v>3377</v>
      </c>
      <c r="G42" s="16">
        <v>3646</v>
      </c>
      <c r="H42" s="16">
        <v>4787</v>
      </c>
      <c r="I42" s="16">
        <v>6219</v>
      </c>
      <c r="J42" s="16">
        <v>189</v>
      </c>
      <c r="K42" s="16">
        <v>658</v>
      </c>
      <c r="L42" s="16">
        <v>251</v>
      </c>
    </row>
    <row r="43" spans="2:12" ht="15" customHeight="1" x14ac:dyDescent="0.15">
      <c r="B43" s="28"/>
      <c r="C43" s="91"/>
      <c r="D43" s="17">
        <v>100</v>
      </c>
      <c r="E43" s="18">
        <v>31.8</v>
      </c>
      <c r="F43" s="19">
        <v>31</v>
      </c>
      <c r="G43" s="19">
        <v>33.5</v>
      </c>
      <c r="H43" s="19">
        <v>44</v>
      </c>
      <c r="I43" s="19">
        <v>57.1</v>
      </c>
      <c r="J43" s="19">
        <v>1.7</v>
      </c>
      <c r="K43" s="19">
        <v>6</v>
      </c>
      <c r="L43" s="19">
        <v>2.2999999999999998</v>
      </c>
    </row>
    <row r="44" spans="2:12" ht="15" customHeight="1" x14ac:dyDescent="0.15">
      <c r="B44" s="20" t="s">
        <v>70</v>
      </c>
      <c r="C44" s="88" t="s">
        <v>426</v>
      </c>
      <c r="D44" s="21">
        <v>459</v>
      </c>
      <c r="E44" s="22">
        <v>142</v>
      </c>
      <c r="F44" s="23">
        <v>163</v>
      </c>
      <c r="G44" s="23">
        <v>195</v>
      </c>
      <c r="H44" s="23">
        <v>199</v>
      </c>
      <c r="I44" s="23">
        <v>261</v>
      </c>
      <c r="J44" s="23">
        <v>4</v>
      </c>
      <c r="K44" s="23">
        <v>20</v>
      </c>
      <c r="L44" s="23">
        <v>11</v>
      </c>
    </row>
    <row r="45" spans="2:12" ht="15" customHeight="1" x14ac:dyDescent="0.15">
      <c r="B45" s="24"/>
      <c r="C45" s="89"/>
      <c r="D45" s="25">
        <v>100</v>
      </c>
      <c r="E45" s="26">
        <v>30.9</v>
      </c>
      <c r="F45" s="27">
        <v>35.5</v>
      </c>
      <c r="G45" s="27">
        <v>42.5</v>
      </c>
      <c r="H45" s="27">
        <v>43.4</v>
      </c>
      <c r="I45" s="27">
        <v>56.9</v>
      </c>
      <c r="J45" s="27">
        <v>0.9</v>
      </c>
      <c r="K45" s="27">
        <v>4.4000000000000004</v>
      </c>
      <c r="L45" s="27">
        <v>2.4</v>
      </c>
    </row>
    <row r="46" spans="2:12" ht="15" customHeight="1" x14ac:dyDescent="0.15">
      <c r="B46" s="24"/>
      <c r="C46" s="86" t="s">
        <v>468</v>
      </c>
      <c r="D46" s="14">
        <v>6807</v>
      </c>
      <c r="E46" s="15">
        <v>2135</v>
      </c>
      <c r="F46" s="16">
        <v>2162</v>
      </c>
      <c r="G46" s="16">
        <v>2546</v>
      </c>
      <c r="H46" s="16">
        <v>2839</v>
      </c>
      <c r="I46" s="16">
        <v>3910</v>
      </c>
      <c r="J46" s="16">
        <v>113</v>
      </c>
      <c r="K46" s="16">
        <v>352</v>
      </c>
      <c r="L46" s="16">
        <v>161</v>
      </c>
    </row>
    <row r="47" spans="2:12" ht="15" customHeight="1" x14ac:dyDescent="0.15">
      <c r="B47" s="24"/>
      <c r="C47" s="89"/>
      <c r="D47" s="25">
        <v>100</v>
      </c>
      <c r="E47" s="26">
        <v>31.4</v>
      </c>
      <c r="F47" s="27">
        <v>31.8</v>
      </c>
      <c r="G47" s="27">
        <v>37.4</v>
      </c>
      <c r="H47" s="27">
        <v>41.7</v>
      </c>
      <c r="I47" s="27">
        <v>57.4</v>
      </c>
      <c r="J47" s="27">
        <v>1.7</v>
      </c>
      <c r="K47" s="27">
        <v>5.2</v>
      </c>
      <c r="L47" s="27">
        <v>2.4</v>
      </c>
    </row>
    <row r="48" spans="2:12" ht="15" customHeight="1" x14ac:dyDescent="0.15">
      <c r="B48" s="24"/>
      <c r="C48" s="86" t="s">
        <v>577</v>
      </c>
      <c r="D48" s="14">
        <v>3890</v>
      </c>
      <c r="E48" s="15">
        <v>1274</v>
      </c>
      <c r="F48" s="16">
        <v>1163</v>
      </c>
      <c r="G48" s="16">
        <v>1127</v>
      </c>
      <c r="H48" s="16">
        <v>1479</v>
      </c>
      <c r="I48" s="16">
        <v>2123</v>
      </c>
      <c r="J48" s="16">
        <v>77</v>
      </c>
      <c r="K48" s="16">
        <v>277</v>
      </c>
      <c r="L48" s="16">
        <v>118</v>
      </c>
    </row>
    <row r="49" spans="2:12" ht="15" customHeight="1" x14ac:dyDescent="0.15">
      <c r="B49" s="24"/>
      <c r="C49" s="89"/>
      <c r="D49" s="25">
        <v>100</v>
      </c>
      <c r="E49" s="26">
        <v>32.799999999999997</v>
      </c>
      <c r="F49" s="27">
        <v>29.9</v>
      </c>
      <c r="G49" s="27">
        <v>29</v>
      </c>
      <c r="H49" s="27">
        <v>38</v>
      </c>
      <c r="I49" s="27">
        <v>54.6</v>
      </c>
      <c r="J49" s="27">
        <v>2</v>
      </c>
      <c r="K49" s="27">
        <v>7.1</v>
      </c>
      <c r="L49" s="27">
        <v>3</v>
      </c>
    </row>
    <row r="50" spans="2:12" ht="15" customHeight="1" x14ac:dyDescent="0.15">
      <c r="B50" s="24"/>
      <c r="C50" s="86" t="s">
        <v>461</v>
      </c>
      <c r="D50" s="14">
        <v>1193</v>
      </c>
      <c r="E50" s="15">
        <v>350</v>
      </c>
      <c r="F50" s="16">
        <v>320</v>
      </c>
      <c r="G50" s="16">
        <v>231</v>
      </c>
      <c r="H50" s="16">
        <v>473</v>
      </c>
      <c r="I50" s="16">
        <v>640</v>
      </c>
      <c r="J50" s="16">
        <v>29</v>
      </c>
      <c r="K50" s="16">
        <v>109</v>
      </c>
      <c r="L50" s="16">
        <v>47</v>
      </c>
    </row>
    <row r="51" spans="2:12" ht="15" customHeight="1" x14ac:dyDescent="0.15">
      <c r="B51" s="28"/>
      <c r="C51" s="91"/>
      <c r="D51" s="17">
        <v>100</v>
      </c>
      <c r="E51" s="18">
        <v>29.3</v>
      </c>
      <c r="F51" s="19">
        <v>26.8</v>
      </c>
      <c r="G51" s="19">
        <v>19.399999999999999</v>
      </c>
      <c r="H51" s="19">
        <v>39.6</v>
      </c>
      <c r="I51" s="19">
        <v>53.6</v>
      </c>
      <c r="J51" s="19">
        <v>2.4</v>
      </c>
      <c r="K51" s="19">
        <v>9.1</v>
      </c>
      <c r="L51" s="19">
        <v>3.9</v>
      </c>
    </row>
    <row r="52" spans="2:12" ht="15" customHeight="1" x14ac:dyDescent="0.15">
      <c r="B52" s="20" t="s">
        <v>75</v>
      </c>
      <c r="C52" s="87" t="s">
        <v>76</v>
      </c>
      <c r="D52" s="21">
        <v>2079</v>
      </c>
      <c r="E52" s="22">
        <v>597</v>
      </c>
      <c r="F52" s="23">
        <v>639</v>
      </c>
      <c r="G52" s="23">
        <v>676</v>
      </c>
      <c r="H52" s="23">
        <v>780</v>
      </c>
      <c r="I52" s="23">
        <v>1187</v>
      </c>
      <c r="J52" s="23">
        <v>38</v>
      </c>
      <c r="K52" s="23">
        <v>125</v>
      </c>
      <c r="L52" s="23">
        <v>57</v>
      </c>
    </row>
    <row r="53" spans="2:12" ht="15" customHeight="1" x14ac:dyDescent="0.15">
      <c r="B53" s="24"/>
      <c r="C53" s="84"/>
      <c r="D53" s="25">
        <v>100</v>
      </c>
      <c r="E53" s="26">
        <v>28.7</v>
      </c>
      <c r="F53" s="27">
        <v>30.7</v>
      </c>
      <c r="G53" s="27">
        <v>32.5</v>
      </c>
      <c r="H53" s="27">
        <v>37.5</v>
      </c>
      <c r="I53" s="27">
        <v>57.1</v>
      </c>
      <c r="J53" s="27">
        <v>1.8</v>
      </c>
      <c r="K53" s="27">
        <v>6</v>
      </c>
      <c r="L53" s="27">
        <v>2.7</v>
      </c>
    </row>
    <row r="54" spans="2:12" ht="15" customHeight="1" x14ac:dyDescent="0.15">
      <c r="B54" s="24"/>
      <c r="C54" s="83" t="s">
        <v>77</v>
      </c>
      <c r="D54" s="29">
        <v>1731</v>
      </c>
      <c r="E54" s="30">
        <v>534</v>
      </c>
      <c r="F54" s="31">
        <v>526</v>
      </c>
      <c r="G54" s="31">
        <v>611</v>
      </c>
      <c r="H54" s="31">
        <v>730</v>
      </c>
      <c r="I54" s="31">
        <v>1075</v>
      </c>
      <c r="J54" s="31">
        <v>30</v>
      </c>
      <c r="K54" s="31">
        <v>96</v>
      </c>
      <c r="L54" s="31">
        <v>28</v>
      </c>
    </row>
    <row r="55" spans="2:12" ht="15" customHeight="1" x14ac:dyDescent="0.15">
      <c r="B55" s="24"/>
      <c r="C55" s="84"/>
      <c r="D55" s="25">
        <v>100</v>
      </c>
      <c r="E55" s="26">
        <v>30.8</v>
      </c>
      <c r="F55" s="27">
        <v>30.4</v>
      </c>
      <c r="G55" s="27">
        <v>35.299999999999997</v>
      </c>
      <c r="H55" s="27">
        <v>42.2</v>
      </c>
      <c r="I55" s="27">
        <v>62.1</v>
      </c>
      <c r="J55" s="27">
        <v>1.7</v>
      </c>
      <c r="K55" s="27">
        <v>5.5</v>
      </c>
      <c r="L55" s="27">
        <v>1.6</v>
      </c>
    </row>
    <row r="56" spans="2:12" ht="15" customHeight="1" x14ac:dyDescent="0.15">
      <c r="B56" s="24"/>
      <c r="C56" s="82" t="s">
        <v>78</v>
      </c>
      <c r="D56" s="14">
        <v>654</v>
      </c>
      <c r="E56" s="15">
        <v>195</v>
      </c>
      <c r="F56" s="16">
        <v>198</v>
      </c>
      <c r="G56" s="16">
        <v>210</v>
      </c>
      <c r="H56" s="16">
        <v>274</v>
      </c>
      <c r="I56" s="16">
        <v>375</v>
      </c>
      <c r="J56" s="16">
        <v>18</v>
      </c>
      <c r="K56" s="16">
        <v>33</v>
      </c>
      <c r="L56" s="16">
        <v>26</v>
      </c>
    </row>
    <row r="57" spans="2:12" ht="15" customHeight="1" x14ac:dyDescent="0.15">
      <c r="B57" s="24"/>
      <c r="C57" s="84"/>
      <c r="D57" s="25">
        <v>100</v>
      </c>
      <c r="E57" s="26">
        <v>29.8</v>
      </c>
      <c r="F57" s="27">
        <v>30.3</v>
      </c>
      <c r="G57" s="27">
        <v>32.1</v>
      </c>
      <c r="H57" s="27">
        <v>41.9</v>
      </c>
      <c r="I57" s="27">
        <v>57.3</v>
      </c>
      <c r="J57" s="27">
        <v>2.8</v>
      </c>
      <c r="K57" s="27">
        <v>5</v>
      </c>
      <c r="L57" s="27">
        <v>4</v>
      </c>
    </row>
    <row r="58" spans="2:12" ht="15" customHeight="1" x14ac:dyDescent="0.15">
      <c r="B58" s="24"/>
      <c r="C58" s="82" t="s">
        <v>79</v>
      </c>
      <c r="D58" s="14">
        <v>1122</v>
      </c>
      <c r="E58" s="15">
        <v>370</v>
      </c>
      <c r="F58" s="16">
        <v>384</v>
      </c>
      <c r="G58" s="16">
        <v>351</v>
      </c>
      <c r="H58" s="16">
        <v>466</v>
      </c>
      <c r="I58" s="16">
        <v>688</v>
      </c>
      <c r="J58" s="16">
        <v>12</v>
      </c>
      <c r="K58" s="16">
        <v>47</v>
      </c>
      <c r="L58" s="16">
        <v>41</v>
      </c>
    </row>
    <row r="59" spans="2:12" ht="15" customHeight="1" x14ac:dyDescent="0.15">
      <c r="B59" s="24"/>
      <c r="C59" s="84"/>
      <c r="D59" s="25">
        <v>100</v>
      </c>
      <c r="E59" s="26">
        <v>33</v>
      </c>
      <c r="F59" s="27">
        <v>34.200000000000003</v>
      </c>
      <c r="G59" s="27">
        <v>31.3</v>
      </c>
      <c r="H59" s="27">
        <v>41.5</v>
      </c>
      <c r="I59" s="27">
        <v>61.3</v>
      </c>
      <c r="J59" s="27">
        <v>1.1000000000000001</v>
      </c>
      <c r="K59" s="27">
        <v>4.2</v>
      </c>
      <c r="L59" s="27">
        <v>3.7</v>
      </c>
    </row>
    <row r="60" spans="2:12" ht="15" customHeight="1" x14ac:dyDescent="0.15">
      <c r="B60" s="24"/>
      <c r="C60" s="82" t="s">
        <v>80</v>
      </c>
      <c r="D60" s="14">
        <v>1151</v>
      </c>
      <c r="E60" s="15">
        <v>336</v>
      </c>
      <c r="F60" s="16">
        <v>381</v>
      </c>
      <c r="G60" s="16">
        <v>232</v>
      </c>
      <c r="H60" s="16">
        <v>407</v>
      </c>
      <c r="I60" s="16">
        <v>644</v>
      </c>
      <c r="J60" s="16">
        <v>22</v>
      </c>
      <c r="K60" s="16">
        <v>61</v>
      </c>
      <c r="L60" s="16">
        <v>74</v>
      </c>
    </row>
    <row r="61" spans="2:12" ht="15" customHeight="1" x14ac:dyDescent="0.15">
      <c r="B61" s="24"/>
      <c r="C61" s="84"/>
      <c r="D61" s="25">
        <v>100</v>
      </c>
      <c r="E61" s="26">
        <v>29.2</v>
      </c>
      <c r="F61" s="27">
        <v>33.1</v>
      </c>
      <c r="G61" s="27">
        <v>20.2</v>
      </c>
      <c r="H61" s="27">
        <v>35.4</v>
      </c>
      <c r="I61" s="27">
        <v>56</v>
      </c>
      <c r="J61" s="27">
        <v>1.9</v>
      </c>
      <c r="K61" s="27">
        <v>5.3</v>
      </c>
      <c r="L61" s="27">
        <v>6.4</v>
      </c>
    </row>
    <row r="62" spans="2:12" ht="15" customHeight="1" x14ac:dyDescent="0.15">
      <c r="B62" s="24"/>
      <c r="C62" s="82" t="s">
        <v>81</v>
      </c>
      <c r="D62" s="14">
        <v>1112</v>
      </c>
      <c r="E62" s="15">
        <v>373</v>
      </c>
      <c r="F62" s="16">
        <v>334</v>
      </c>
      <c r="G62" s="16">
        <v>476</v>
      </c>
      <c r="H62" s="16">
        <v>436</v>
      </c>
      <c r="I62" s="16">
        <v>566</v>
      </c>
      <c r="J62" s="16">
        <v>15</v>
      </c>
      <c r="K62" s="16">
        <v>68</v>
      </c>
      <c r="L62" s="16">
        <v>15</v>
      </c>
    </row>
    <row r="63" spans="2:12" ht="15" customHeight="1" x14ac:dyDescent="0.15">
      <c r="B63" s="24"/>
      <c r="C63" s="84"/>
      <c r="D63" s="25">
        <v>100</v>
      </c>
      <c r="E63" s="26">
        <v>33.5</v>
      </c>
      <c r="F63" s="27">
        <v>30</v>
      </c>
      <c r="G63" s="27">
        <v>42.8</v>
      </c>
      <c r="H63" s="27">
        <v>39.200000000000003</v>
      </c>
      <c r="I63" s="27">
        <v>50.9</v>
      </c>
      <c r="J63" s="27">
        <v>1.3</v>
      </c>
      <c r="K63" s="27">
        <v>6.1</v>
      </c>
      <c r="L63" s="27">
        <v>1.3</v>
      </c>
    </row>
    <row r="64" spans="2:12" ht="15" customHeight="1" x14ac:dyDescent="0.15">
      <c r="B64" s="24"/>
      <c r="C64" s="82" t="s">
        <v>82</v>
      </c>
      <c r="D64" s="14">
        <v>1826</v>
      </c>
      <c r="E64" s="15">
        <v>651</v>
      </c>
      <c r="F64" s="16">
        <v>578</v>
      </c>
      <c r="G64" s="16">
        <v>619</v>
      </c>
      <c r="H64" s="16">
        <v>687</v>
      </c>
      <c r="I64" s="16">
        <v>967</v>
      </c>
      <c r="J64" s="16">
        <v>36</v>
      </c>
      <c r="K64" s="16">
        <v>114</v>
      </c>
      <c r="L64" s="16">
        <v>50</v>
      </c>
    </row>
    <row r="65" spans="2:12" ht="15" customHeight="1" x14ac:dyDescent="0.15">
      <c r="B65" s="24"/>
      <c r="C65" s="84"/>
      <c r="D65" s="25">
        <v>100</v>
      </c>
      <c r="E65" s="26">
        <v>35.700000000000003</v>
      </c>
      <c r="F65" s="27">
        <v>31.7</v>
      </c>
      <c r="G65" s="27">
        <v>33.9</v>
      </c>
      <c r="H65" s="27">
        <v>37.6</v>
      </c>
      <c r="I65" s="27">
        <v>53</v>
      </c>
      <c r="J65" s="27">
        <v>2</v>
      </c>
      <c r="K65" s="27">
        <v>6.2</v>
      </c>
      <c r="L65" s="27">
        <v>2.7</v>
      </c>
    </row>
    <row r="66" spans="2:12" ht="15" customHeight="1" x14ac:dyDescent="0.15">
      <c r="B66" s="24"/>
      <c r="C66" s="82" t="s">
        <v>83</v>
      </c>
      <c r="D66" s="14">
        <v>980</v>
      </c>
      <c r="E66" s="15">
        <v>252</v>
      </c>
      <c r="F66" s="16">
        <v>242</v>
      </c>
      <c r="G66" s="16">
        <v>288</v>
      </c>
      <c r="H66" s="16">
        <v>474</v>
      </c>
      <c r="I66" s="16">
        <v>536</v>
      </c>
      <c r="J66" s="16">
        <v>21</v>
      </c>
      <c r="K66" s="16">
        <v>57</v>
      </c>
      <c r="L66" s="16">
        <v>24</v>
      </c>
    </row>
    <row r="67" spans="2:12" ht="15" customHeight="1" x14ac:dyDescent="0.15">
      <c r="B67" s="24"/>
      <c r="C67" s="84"/>
      <c r="D67" s="25">
        <v>100</v>
      </c>
      <c r="E67" s="26">
        <v>25.7</v>
      </c>
      <c r="F67" s="27">
        <v>24.7</v>
      </c>
      <c r="G67" s="27">
        <v>29.4</v>
      </c>
      <c r="H67" s="27">
        <v>48.4</v>
      </c>
      <c r="I67" s="27">
        <v>54.7</v>
      </c>
      <c r="J67" s="27">
        <v>2.1</v>
      </c>
      <c r="K67" s="27">
        <v>5.8</v>
      </c>
      <c r="L67" s="27">
        <v>2.4</v>
      </c>
    </row>
    <row r="68" spans="2:12" ht="15" customHeight="1" x14ac:dyDescent="0.15">
      <c r="B68" s="24"/>
      <c r="C68" s="82" t="s">
        <v>84</v>
      </c>
      <c r="D68" s="14">
        <v>1910</v>
      </c>
      <c r="E68" s="15">
        <v>657</v>
      </c>
      <c r="F68" s="16">
        <v>591</v>
      </c>
      <c r="G68" s="16">
        <v>680</v>
      </c>
      <c r="H68" s="16">
        <v>821</v>
      </c>
      <c r="I68" s="16">
        <v>1020</v>
      </c>
      <c r="J68" s="16">
        <v>34</v>
      </c>
      <c r="K68" s="16">
        <v>165</v>
      </c>
      <c r="L68" s="16">
        <v>47</v>
      </c>
    </row>
    <row r="69" spans="2:12" ht="15" customHeight="1" x14ac:dyDescent="0.15">
      <c r="B69" s="28"/>
      <c r="C69" s="85"/>
      <c r="D69" s="17">
        <v>100</v>
      </c>
      <c r="E69" s="18">
        <v>34.4</v>
      </c>
      <c r="F69" s="19">
        <v>30.9</v>
      </c>
      <c r="G69" s="19">
        <v>35.6</v>
      </c>
      <c r="H69" s="19">
        <v>43</v>
      </c>
      <c r="I69" s="19">
        <v>53.4</v>
      </c>
      <c r="J69" s="19">
        <v>1.8</v>
      </c>
      <c r="K69" s="19">
        <v>8.6</v>
      </c>
      <c r="L69" s="19">
        <v>2.5</v>
      </c>
    </row>
    <row r="70" spans="2:12" ht="15" customHeight="1" x14ac:dyDescent="0.15">
      <c r="B70" s="20" t="s">
        <v>85</v>
      </c>
      <c r="C70" s="88" t="s">
        <v>86</v>
      </c>
      <c r="D70" s="21">
        <v>1864</v>
      </c>
      <c r="E70" s="22">
        <v>713</v>
      </c>
      <c r="F70" s="23">
        <v>622</v>
      </c>
      <c r="G70" s="23">
        <v>610</v>
      </c>
      <c r="H70" s="23">
        <v>328</v>
      </c>
      <c r="I70" s="23">
        <v>1001</v>
      </c>
      <c r="J70" s="23">
        <v>45</v>
      </c>
      <c r="K70" s="23">
        <v>91</v>
      </c>
      <c r="L70" s="23">
        <v>81</v>
      </c>
    </row>
    <row r="71" spans="2:12" ht="15" customHeight="1" x14ac:dyDescent="0.15">
      <c r="B71" s="24"/>
      <c r="C71" s="89"/>
      <c r="D71" s="25">
        <v>100</v>
      </c>
      <c r="E71" s="26">
        <v>38.299999999999997</v>
      </c>
      <c r="F71" s="27">
        <v>33.4</v>
      </c>
      <c r="G71" s="27">
        <v>32.700000000000003</v>
      </c>
      <c r="H71" s="27">
        <v>17.600000000000001</v>
      </c>
      <c r="I71" s="27">
        <v>53.7</v>
      </c>
      <c r="J71" s="27">
        <v>2.4</v>
      </c>
      <c r="K71" s="27">
        <v>4.9000000000000004</v>
      </c>
      <c r="L71" s="27">
        <v>4.3</v>
      </c>
    </row>
    <row r="72" spans="2:12" ht="15" customHeight="1" x14ac:dyDescent="0.15">
      <c r="B72" s="24"/>
      <c r="C72" s="86" t="s">
        <v>87</v>
      </c>
      <c r="D72" s="14">
        <v>2306</v>
      </c>
      <c r="E72" s="15">
        <v>869</v>
      </c>
      <c r="F72" s="16">
        <v>864</v>
      </c>
      <c r="G72" s="16">
        <v>797</v>
      </c>
      <c r="H72" s="16">
        <v>552</v>
      </c>
      <c r="I72" s="16">
        <v>1306</v>
      </c>
      <c r="J72" s="16">
        <v>49</v>
      </c>
      <c r="K72" s="16">
        <v>120</v>
      </c>
      <c r="L72" s="16">
        <v>86</v>
      </c>
    </row>
    <row r="73" spans="2:12" ht="15" customHeight="1" x14ac:dyDescent="0.15">
      <c r="B73" s="24"/>
      <c r="C73" s="89"/>
      <c r="D73" s="25">
        <v>100</v>
      </c>
      <c r="E73" s="26">
        <v>37.700000000000003</v>
      </c>
      <c r="F73" s="27">
        <v>37.5</v>
      </c>
      <c r="G73" s="27">
        <v>34.6</v>
      </c>
      <c r="H73" s="27">
        <v>23.9</v>
      </c>
      <c r="I73" s="27">
        <v>56.6</v>
      </c>
      <c r="J73" s="27">
        <v>2.1</v>
      </c>
      <c r="K73" s="27">
        <v>5.2</v>
      </c>
      <c r="L73" s="27">
        <v>3.7</v>
      </c>
    </row>
    <row r="74" spans="2:12" ht="15" customHeight="1" x14ac:dyDescent="0.15">
      <c r="B74" s="24"/>
      <c r="C74" s="86" t="s">
        <v>88</v>
      </c>
      <c r="D74" s="14">
        <v>3186</v>
      </c>
      <c r="E74" s="15">
        <v>926</v>
      </c>
      <c r="F74" s="16">
        <v>1017</v>
      </c>
      <c r="G74" s="16">
        <v>1209</v>
      </c>
      <c r="H74" s="16">
        <v>1373</v>
      </c>
      <c r="I74" s="16">
        <v>1780</v>
      </c>
      <c r="J74" s="16">
        <v>40</v>
      </c>
      <c r="K74" s="16">
        <v>186</v>
      </c>
      <c r="L74" s="16">
        <v>67</v>
      </c>
    </row>
    <row r="75" spans="2:12" ht="15" customHeight="1" x14ac:dyDescent="0.15">
      <c r="B75" s="24"/>
      <c r="C75" s="89"/>
      <c r="D75" s="25">
        <v>100</v>
      </c>
      <c r="E75" s="26">
        <v>29.1</v>
      </c>
      <c r="F75" s="27">
        <v>31.9</v>
      </c>
      <c r="G75" s="27">
        <v>37.9</v>
      </c>
      <c r="H75" s="27">
        <v>43.1</v>
      </c>
      <c r="I75" s="27">
        <v>55.9</v>
      </c>
      <c r="J75" s="27">
        <v>1.3</v>
      </c>
      <c r="K75" s="27">
        <v>5.8</v>
      </c>
      <c r="L75" s="27">
        <v>2.1</v>
      </c>
    </row>
    <row r="76" spans="2:12" ht="15" customHeight="1" x14ac:dyDescent="0.15">
      <c r="B76" s="24"/>
      <c r="C76" s="86" t="s">
        <v>89</v>
      </c>
      <c r="D76" s="14">
        <v>2399</v>
      </c>
      <c r="E76" s="15">
        <v>752</v>
      </c>
      <c r="F76" s="16">
        <v>758</v>
      </c>
      <c r="G76" s="16">
        <v>801</v>
      </c>
      <c r="H76" s="16">
        <v>1201</v>
      </c>
      <c r="I76" s="16">
        <v>1385</v>
      </c>
      <c r="J76" s="16">
        <v>36</v>
      </c>
      <c r="K76" s="16">
        <v>136</v>
      </c>
      <c r="L76" s="16">
        <v>45</v>
      </c>
    </row>
    <row r="77" spans="2:12" ht="15" customHeight="1" x14ac:dyDescent="0.15">
      <c r="B77" s="24"/>
      <c r="C77" s="89"/>
      <c r="D77" s="25">
        <v>100</v>
      </c>
      <c r="E77" s="26">
        <v>31.3</v>
      </c>
      <c r="F77" s="27">
        <v>31.6</v>
      </c>
      <c r="G77" s="27">
        <v>33.4</v>
      </c>
      <c r="H77" s="27">
        <v>50.1</v>
      </c>
      <c r="I77" s="27">
        <v>57.7</v>
      </c>
      <c r="J77" s="27">
        <v>1.5</v>
      </c>
      <c r="K77" s="27">
        <v>5.7</v>
      </c>
      <c r="L77" s="27">
        <v>1.9</v>
      </c>
    </row>
    <row r="78" spans="2:12" ht="15" customHeight="1" x14ac:dyDescent="0.15">
      <c r="B78" s="24"/>
      <c r="C78" s="86" t="s">
        <v>90</v>
      </c>
      <c r="D78" s="14">
        <v>1365</v>
      </c>
      <c r="E78" s="15">
        <v>397</v>
      </c>
      <c r="F78" s="16">
        <v>372</v>
      </c>
      <c r="G78" s="16">
        <v>409</v>
      </c>
      <c r="H78" s="16">
        <v>767</v>
      </c>
      <c r="I78" s="16">
        <v>766</v>
      </c>
      <c r="J78" s="16">
        <v>30</v>
      </c>
      <c r="K78" s="16">
        <v>98</v>
      </c>
      <c r="L78" s="16">
        <v>41</v>
      </c>
    </row>
    <row r="79" spans="2:12" ht="15" customHeight="1" x14ac:dyDescent="0.15">
      <c r="B79" s="24"/>
      <c r="C79" s="89"/>
      <c r="D79" s="25">
        <v>100</v>
      </c>
      <c r="E79" s="26">
        <v>29.1</v>
      </c>
      <c r="F79" s="27">
        <v>27.3</v>
      </c>
      <c r="G79" s="27">
        <v>30</v>
      </c>
      <c r="H79" s="27">
        <v>56.2</v>
      </c>
      <c r="I79" s="27">
        <v>56.1</v>
      </c>
      <c r="J79" s="27">
        <v>2.2000000000000002</v>
      </c>
      <c r="K79" s="27">
        <v>7.2</v>
      </c>
      <c r="L79" s="27">
        <v>3</v>
      </c>
    </row>
    <row r="80" spans="2:12" ht="15" customHeight="1" x14ac:dyDescent="0.15">
      <c r="B80" s="24"/>
      <c r="C80" s="86" t="s">
        <v>91</v>
      </c>
      <c r="D80" s="14">
        <v>815</v>
      </c>
      <c r="E80" s="15">
        <v>190</v>
      </c>
      <c r="F80" s="16">
        <v>151</v>
      </c>
      <c r="G80" s="16">
        <v>190</v>
      </c>
      <c r="H80" s="16">
        <v>510</v>
      </c>
      <c r="I80" s="16">
        <v>474</v>
      </c>
      <c r="J80" s="16">
        <v>13</v>
      </c>
      <c r="K80" s="16">
        <v>69</v>
      </c>
      <c r="L80" s="16">
        <v>20</v>
      </c>
    </row>
    <row r="81" spans="2:12" ht="15" customHeight="1" x14ac:dyDescent="0.15">
      <c r="B81" s="24"/>
      <c r="C81" s="89"/>
      <c r="D81" s="25">
        <v>100</v>
      </c>
      <c r="E81" s="26">
        <v>23.3</v>
      </c>
      <c r="F81" s="27">
        <v>18.5</v>
      </c>
      <c r="G81" s="27">
        <v>23.3</v>
      </c>
      <c r="H81" s="27">
        <v>62.6</v>
      </c>
      <c r="I81" s="27">
        <v>58.2</v>
      </c>
      <c r="J81" s="27">
        <v>1.6</v>
      </c>
      <c r="K81" s="27">
        <v>8.5</v>
      </c>
      <c r="L81" s="27">
        <v>2.5</v>
      </c>
    </row>
    <row r="82" spans="2:12" ht="15" customHeight="1" x14ac:dyDescent="0.15">
      <c r="B82" s="24"/>
      <c r="C82" s="86" t="s">
        <v>92</v>
      </c>
      <c r="D82" s="14">
        <v>451</v>
      </c>
      <c r="E82" s="15">
        <v>71</v>
      </c>
      <c r="F82" s="16">
        <v>41</v>
      </c>
      <c r="G82" s="16">
        <v>73</v>
      </c>
      <c r="H82" s="16">
        <v>284</v>
      </c>
      <c r="I82" s="16">
        <v>242</v>
      </c>
      <c r="J82" s="16">
        <v>10</v>
      </c>
      <c r="K82" s="16">
        <v>53</v>
      </c>
      <c r="L82" s="16">
        <v>15</v>
      </c>
    </row>
    <row r="83" spans="2:12" ht="15" customHeight="1" x14ac:dyDescent="0.15">
      <c r="B83" s="24"/>
      <c r="C83" s="86"/>
      <c r="D83" s="34">
        <v>100</v>
      </c>
      <c r="E83" s="35">
        <v>15.7</v>
      </c>
      <c r="F83" s="36">
        <v>9.1</v>
      </c>
      <c r="G83" s="36">
        <v>16.2</v>
      </c>
      <c r="H83" s="36">
        <v>63</v>
      </c>
      <c r="I83" s="36">
        <v>53.7</v>
      </c>
      <c r="J83" s="36">
        <v>2.2000000000000002</v>
      </c>
      <c r="K83" s="36">
        <v>11.8</v>
      </c>
      <c r="L83" s="36">
        <v>3.3</v>
      </c>
    </row>
    <row r="84" spans="2:12" ht="15" customHeight="1" x14ac:dyDescent="0.15">
      <c r="B84" s="20" t="s">
        <v>93</v>
      </c>
      <c r="C84" s="87" t="s">
        <v>94</v>
      </c>
      <c r="D84" s="21">
        <v>2611</v>
      </c>
      <c r="E84" s="22">
        <v>1034</v>
      </c>
      <c r="F84" s="23">
        <v>946</v>
      </c>
      <c r="G84" s="23">
        <v>775</v>
      </c>
      <c r="H84" s="23">
        <v>665</v>
      </c>
      <c r="I84" s="23">
        <v>1444</v>
      </c>
      <c r="J84" s="23">
        <v>50</v>
      </c>
      <c r="K84" s="23">
        <v>136</v>
      </c>
      <c r="L84" s="23">
        <v>93</v>
      </c>
    </row>
    <row r="85" spans="2:12" ht="15" customHeight="1" x14ac:dyDescent="0.15">
      <c r="B85" s="24" t="s">
        <v>430</v>
      </c>
      <c r="C85" s="84"/>
      <c r="D85" s="25">
        <v>100</v>
      </c>
      <c r="E85" s="26">
        <v>39.6</v>
      </c>
      <c r="F85" s="27">
        <v>36.200000000000003</v>
      </c>
      <c r="G85" s="27">
        <v>29.7</v>
      </c>
      <c r="H85" s="27">
        <v>25.5</v>
      </c>
      <c r="I85" s="27">
        <v>55.3</v>
      </c>
      <c r="J85" s="27">
        <v>1.9</v>
      </c>
      <c r="K85" s="27">
        <v>5.2</v>
      </c>
      <c r="L85" s="27">
        <v>3.6</v>
      </c>
    </row>
    <row r="86" spans="2:12" ht="15" customHeight="1" x14ac:dyDescent="0.15">
      <c r="B86" s="24" t="s">
        <v>452</v>
      </c>
      <c r="C86" s="82" t="s">
        <v>443</v>
      </c>
      <c r="D86" s="14">
        <v>2717</v>
      </c>
      <c r="E86" s="15">
        <v>978</v>
      </c>
      <c r="F86" s="16">
        <v>941</v>
      </c>
      <c r="G86" s="16">
        <v>953</v>
      </c>
      <c r="H86" s="16">
        <v>868</v>
      </c>
      <c r="I86" s="16">
        <v>1521</v>
      </c>
      <c r="J86" s="16">
        <v>48</v>
      </c>
      <c r="K86" s="16">
        <v>127</v>
      </c>
      <c r="L86" s="16">
        <v>93</v>
      </c>
    </row>
    <row r="87" spans="2:12" ht="15" customHeight="1" x14ac:dyDescent="0.15">
      <c r="B87" s="24"/>
      <c r="C87" s="84"/>
      <c r="D87" s="25">
        <v>100</v>
      </c>
      <c r="E87" s="26">
        <v>36</v>
      </c>
      <c r="F87" s="27">
        <v>34.6</v>
      </c>
      <c r="G87" s="27">
        <v>35.1</v>
      </c>
      <c r="H87" s="27">
        <v>31.9</v>
      </c>
      <c r="I87" s="27">
        <v>56</v>
      </c>
      <c r="J87" s="27">
        <v>1.8</v>
      </c>
      <c r="K87" s="27">
        <v>4.7</v>
      </c>
      <c r="L87" s="27">
        <v>3.4</v>
      </c>
    </row>
    <row r="88" spans="2:12" ht="15" customHeight="1" x14ac:dyDescent="0.15">
      <c r="B88" s="24"/>
      <c r="C88" s="83" t="s">
        <v>454</v>
      </c>
      <c r="D88" s="29">
        <v>1730</v>
      </c>
      <c r="E88" s="30">
        <v>545</v>
      </c>
      <c r="F88" s="31">
        <v>564</v>
      </c>
      <c r="G88" s="31">
        <v>682</v>
      </c>
      <c r="H88" s="31">
        <v>771</v>
      </c>
      <c r="I88" s="31">
        <v>989</v>
      </c>
      <c r="J88" s="31">
        <v>34</v>
      </c>
      <c r="K88" s="31">
        <v>95</v>
      </c>
      <c r="L88" s="31">
        <v>41</v>
      </c>
    </row>
    <row r="89" spans="2:12" ht="15" customHeight="1" x14ac:dyDescent="0.15">
      <c r="B89" s="24"/>
      <c r="C89" s="84"/>
      <c r="D89" s="25">
        <v>100</v>
      </c>
      <c r="E89" s="26">
        <v>31.5</v>
      </c>
      <c r="F89" s="27">
        <v>32.6</v>
      </c>
      <c r="G89" s="27">
        <v>39.4</v>
      </c>
      <c r="H89" s="27">
        <v>44.6</v>
      </c>
      <c r="I89" s="27">
        <v>57.2</v>
      </c>
      <c r="J89" s="27">
        <v>2</v>
      </c>
      <c r="K89" s="27">
        <v>5.5</v>
      </c>
      <c r="L89" s="27">
        <v>2.4</v>
      </c>
    </row>
    <row r="90" spans="2:12" ht="15" customHeight="1" x14ac:dyDescent="0.15">
      <c r="B90" s="24"/>
      <c r="C90" s="82" t="s">
        <v>500</v>
      </c>
      <c r="D90" s="14">
        <v>2673</v>
      </c>
      <c r="E90" s="15">
        <v>747</v>
      </c>
      <c r="F90" s="16">
        <v>780</v>
      </c>
      <c r="G90" s="16">
        <v>957</v>
      </c>
      <c r="H90" s="16">
        <v>1354</v>
      </c>
      <c r="I90" s="16">
        <v>1484</v>
      </c>
      <c r="J90" s="16">
        <v>35</v>
      </c>
      <c r="K90" s="16">
        <v>178</v>
      </c>
      <c r="L90" s="16">
        <v>54</v>
      </c>
    </row>
    <row r="91" spans="2:12" ht="15" customHeight="1" x14ac:dyDescent="0.15">
      <c r="B91" s="24"/>
      <c r="C91" s="84"/>
      <c r="D91" s="25">
        <v>100</v>
      </c>
      <c r="E91" s="26">
        <v>27.9</v>
      </c>
      <c r="F91" s="27">
        <v>29.2</v>
      </c>
      <c r="G91" s="27">
        <v>35.799999999999997</v>
      </c>
      <c r="H91" s="27">
        <v>50.7</v>
      </c>
      <c r="I91" s="27">
        <v>55.5</v>
      </c>
      <c r="J91" s="27">
        <v>1.3</v>
      </c>
      <c r="K91" s="27">
        <v>6.7</v>
      </c>
      <c r="L91" s="27">
        <v>2</v>
      </c>
    </row>
    <row r="92" spans="2:12" ht="15" customHeight="1" x14ac:dyDescent="0.15">
      <c r="B92" s="24"/>
      <c r="C92" s="82" t="s">
        <v>545</v>
      </c>
      <c r="D92" s="14">
        <v>1271</v>
      </c>
      <c r="E92" s="15">
        <v>317</v>
      </c>
      <c r="F92" s="16">
        <v>292</v>
      </c>
      <c r="G92" s="16">
        <v>411</v>
      </c>
      <c r="H92" s="16">
        <v>724</v>
      </c>
      <c r="I92" s="16">
        <v>744</v>
      </c>
      <c r="J92" s="16">
        <v>18</v>
      </c>
      <c r="K92" s="16">
        <v>96</v>
      </c>
      <c r="L92" s="16">
        <v>27</v>
      </c>
    </row>
    <row r="93" spans="2:12" ht="15" customHeight="1" x14ac:dyDescent="0.15">
      <c r="B93" s="24"/>
      <c r="C93" s="84"/>
      <c r="D93" s="25">
        <v>100</v>
      </c>
      <c r="E93" s="26">
        <v>24.9</v>
      </c>
      <c r="F93" s="27">
        <v>23</v>
      </c>
      <c r="G93" s="27">
        <v>32.299999999999997</v>
      </c>
      <c r="H93" s="27">
        <v>57</v>
      </c>
      <c r="I93" s="27">
        <v>58.5</v>
      </c>
      <c r="J93" s="27">
        <v>1.4</v>
      </c>
      <c r="K93" s="27">
        <v>7.6</v>
      </c>
      <c r="L93" s="27">
        <v>2.1</v>
      </c>
    </row>
    <row r="94" spans="2:12" ht="15" customHeight="1" x14ac:dyDescent="0.15">
      <c r="B94" s="24"/>
      <c r="C94" s="82" t="s">
        <v>457</v>
      </c>
      <c r="D94" s="14">
        <v>285</v>
      </c>
      <c r="E94" s="15">
        <v>52</v>
      </c>
      <c r="F94" s="16">
        <v>49</v>
      </c>
      <c r="G94" s="16">
        <v>85</v>
      </c>
      <c r="H94" s="16">
        <v>170</v>
      </c>
      <c r="I94" s="16">
        <v>162</v>
      </c>
      <c r="J94" s="16">
        <v>4</v>
      </c>
      <c r="K94" s="16">
        <v>23</v>
      </c>
      <c r="L94" s="16">
        <v>5</v>
      </c>
    </row>
    <row r="95" spans="2:12" ht="15" customHeight="1" x14ac:dyDescent="0.15">
      <c r="B95" s="24"/>
      <c r="C95" s="82"/>
      <c r="D95" s="34">
        <v>100</v>
      </c>
      <c r="E95" s="35">
        <v>18.2</v>
      </c>
      <c r="F95" s="36">
        <v>17.2</v>
      </c>
      <c r="G95" s="36">
        <v>29.8</v>
      </c>
      <c r="H95" s="36">
        <v>59.6</v>
      </c>
      <c r="I95" s="36">
        <v>56.8</v>
      </c>
      <c r="J95" s="36">
        <v>1.4</v>
      </c>
      <c r="K95" s="36">
        <v>8.1</v>
      </c>
      <c r="L95" s="36">
        <v>1.8</v>
      </c>
    </row>
    <row r="96" spans="2:12" ht="15" customHeight="1" x14ac:dyDescent="0.15">
      <c r="B96" s="24"/>
      <c r="C96" s="83" t="s">
        <v>511</v>
      </c>
      <c r="D96" s="29">
        <v>293</v>
      </c>
      <c r="E96" s="30">
        <v>42</v>
      </c>
      <c r="F96" s="31">
        <v>31</v>
      </c>
      <c r="G96" s="31">
        <v>56</v>
      </c>
      <c r="H96" s="31">
        <v>172</v>
      </c>
      <c r="I96" s="31">
        <v>174</v>
      </c>
      <c r="J96" s="31">
        <v>7</v>
      </c>
      <c r="K96" s="31">
        <v>31</v>
      </c>
      <c r="L96" s="31">
        <v>14</v>
      </c>
    </row>
    <row r="97" spans="2:12" ht="15" customHeight="1" x14ac:dyDescent="0.15">
      <c r="B97" s="24"/>
      <c r="C97" s="84"/>
      <c r="D97" s="25">
        <v>100</v>
      </c>
      <c r="E97" s="26">
        <v>14.3</v>
      </c>
      <c r="F97" s="27">
        <v>10.6</v>
      </c>
      <c r="G97" s="27">
        <v>19.100000000000001</v>
      </c>
      <c r="H97" s="27">
        <v>58.7</v>
      </c>
      <c r="I97" s="27">
        <v>59.4</v>
      </c>
      <c r="J97" s="27">
        <v>2.4</v>
      </c>
      <c r="K97" s="27">
        <v>10.6</v>
      </c>
      <c r="L97" s="27">
        <v>4.8</v>
      </c>
    </row>
    <row r="98" spans="2:12" ht="15" customHeight="1" x14ac:dyDescent="0.15">
      <c r="B98" s="24"/>
      <c r="C98" s="82" t="s">
        <v>109</v>
      </c>
      <c r="D98" s="14">
        <v>30</v>
      </c>
      <c r="E98" s="15">
        <v>6</v>
      </c>
      <c r="F98" s="16">
        <v>6</v>
      </c>
      <c r="G98" s="16">
        <v>6</v>
      </c>
      <c r="H98" s="16">
        <v>16</v>
      </c>
      <c r="I98" s="16">
        <v>15</v>
      </c>
      <c r="J98" s="16">
        <v>1</v>
      </c>
      <c r="K98" s="16">
        <v>5</v>
      </c>
      <c r="L98" s="16">
        <v>0</v>
      </c>
    </row>
    <row r="99" spans="2:12" ht="15" customHeight="1" x14ac:dyDescent="0.15">
      <c r="B99" s="24"/>
      <c r="C99" s="84"/>
      <c r="D99" s="25">
        <v>100</v>
      </c>
      <c r="E99" s="26">
        <v>20</v>
      </c>
      <c r="F99" s="27">
        <v>20</v>
      </c>
      <c r="G99" s="27">
        <v>20</v>
      </c>
      <c r="H99" s="27">
        <v>53.3</v>
      </c>
      <c r="I99" s="27">
        <v>50</v>
      </c>
      <c r="J99" s="27">
        <v>3.3</v>
      </c>
      <c r="K99" s="27">
        <v>16.7</v>
      </c>
      <c r="L99" s="27">
        <v>0</v>
      </c>
    </row>
    <row r="100" spans="2:12" ht="15" customHeight="1" x14ac:dyDescent="0.15">
      <c r="B100" s="24"/>
      <c r="C100" s="82" t="s">
        <v>96</v>
      </c>
      <c r="D100" s="14">
        <v>50</v>
      </c>
      <c r="E100" s="15">
        <v>14</v>
      </c>
      <c r="F100" s="16">
        <v>15</v>
      </c>
      <c r="G100" s="16">
        <v>18</v>
      </c>
      <c r="H100" s="16">
        <v>27</v>
      </c>
      <c r="I100" s="16">
        <v>26</v>
      </c>
      <c r="J100" s="16">
        <v>3</v>
      </c>
      <c r="K100" s="16">
        <v>2</v>
      </c>
      <c r="L100" s="16">
        <v>1</v>
      </c>
    </row>
    <row r="101" spans="2:12" ht="15" customHeight="1" x14ac:dyDescent="0.15">
      <c r="B101" s="28"/>
      <c r="C101" s="85"/>
      <c r="D101" s="17">
        <v>100</v>
      </c>
      <c r="E101" s="18">
        <v>28</v>
      </c>
      <c r="F101" s="19">
        <v>30</v>
      </c>
      <c r="G101" s="19">
        <v>36</v>
      </c>
      <c r="H101" s="19">
        <v>54</v>
      </c>
      <c r="I101" s="19">
        <v>52</v>
      </c>
      <c r="J101" s="19">
        <v>6</v>
      </c>
      <c r="K101" s="19">
        <v>4</v>
      </c>
      <c r="L101" s="19">
        <v>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L9">
    <cfRule type="top10" dxfId="1409" priority="3385" rank="1"/>
  </conditionalFormatting>
  <conditionalFormatting sqref="E11:L11">
    <cfRule type="top10" dxfId="1408" priority="3386" rank="1"/>
  </conditionalFormatting>
  <conditionalFormatting sqref="E13:L13">
    <cfRule type="top10" dxfId="1407" priority="3387" rank="1"/>
  </conditionalFormatting>
  <conditionalFormatting sqref="E15:L15">
    <cfRule type="top10" dxfId="1406" priority="3388" rank="1"/>
  </conditionalFormatting>
  <conditionalFormatting sqref="E17:L17">
    <cfRule type="top10" dxfId="1405" priority="3389" rank="1"/>
  </conditionalFormatting>
  <conditionalFormatting sqref="E19:L19">
    <cfRule type="top10" dxfId="1404" priority="3390" rank="1"/>
  </conditionalFormatting>
  <conditionalFormatting sqref="E21:L21">
    <cfRule type="top10" dxfId="1403" priority="3391" rank="1"/>
  </conditionalFormatting>
  <conditionalFormatting sqref="E23:L23">
    <cfRule type="top10" dxfId="1402" priority="3392" rank="1"/>
  </conditionalFormatting>
  <conditionalFormatting sqref="E25:L25">
    <cfRule type="top10" dxfId="1401" priority="3393" rank="1"/>
  </conditionalFormatting>
  <conditionalFormatting sqref="E27:L27">
    <cfRule type="top10" dxfId="1400" priority="3394" rank="1"/>
  </conditionalFormatting>
  <conditionalFormatting sqref="E29:L29">
    <cfRule type="top10" dxfId="1399" priority="3395" rank="1"/>
  </conditionalFormatting>
  <conditionalFormatting sqref="E31:L31">
    <cfRule type="top10" dxfId="1398" priority="3396" rank="1"/>
  </conditionalFormatting>
  <conditionalFormatting sqref="E33:L33">
    <cfRule type="top10" dxfId="1397" priority="3397" rank="1"/>
  </conditionalFormatting>
  <conditionalFormatting sqref="E35:L35">
    <cfRule type="top10" dxfId="1396" priority="3398" rank="1"/>
  </conditionalFormatting>
  <conditionalFormatting sqref="E37:L37">
    <cfRule type="top10" dxfId="1395" priority="3399" rank="1"/>
  </conditionalFormatting>
  <conditionalFormatting sqref="E39:L39">
    <cfRule type="top10" dxfId="1394" priority="3400" rank="1"/>
  </conditionalFormatting>
  <conditionalFormatting sqref="E41:L41">
    <cfRule type="top10" dxfId="1393" priority="3401" rank="1"/>
  </conditionalFormatting>
  <conditionalFormatting sqref="E43:L43">
    <cfRule type="top10" dxfId="1392" priority="3402" rank="1"/>
  </conditionalFormatting>
  <conditionalFormatting sqref="E45:L45">
    <cfRule type="top10" dxfId="1391" priority="3403" rank="1"/>
  </conditionalFormatting>
  <conditionalFormatting sqref="E47:L47">
    <cfRule type="top10" dxfId="1390" priority="3404" rank="1"/>
  </conditionalFormatting>
  <conditionalFormatting sqref="E49:L49">
    <cfRule type="top10" dxfId="1389" priority="3405" rank="1"/>
  </conditionalFormatting>
  <conditionalFormatting sqref="E51:L51">
    <cfRule type="top10" dxfId="1388" priority="3406" rank="1"/>
  </conditionalFormatting>
  <conditionalFormatting sqref="E53:L53">
    <cfRule type="top10" dxfId="1387" priority="3407" rank="1"/>
  </conditionalFormatting>
  <conditionalFormatting sqref="E55:L55">
    <cfRule type="top10" dxfId="1386" priority="3408" rank="1"/>
  </conditionalFormatting>
  <conditionalFormatting sqref="E57:L57">
    <cfRule type="top10" dxfId="1385" priority="3409" rank="1"/>
  </conditionalFormatting>
  <conditionalFormatting sqref="E59:L59">
    <cfRule type="top10" dxfId="1384" priority="3410" rank="1"/>
  </conditionalFormatting>
  <conditionalFormatting sqref="E61:L61">
    <cfRule type="top10" dxfId="1383" priority="3411" rank="1"/>
  </conditionalFormatting>
  <conditionalFormatting sqref="E63:L63">
    <cfRule type="top10" dxfId="1382" priority="3412" rank="1"/>
  </conditionalFormatting>
  <conditionalFormatting sqref="E65:L65">
    <cfRule type="top10" dxfId="1381" priority="3413" rank="1"/>
  </conditionalFormatting>
  <conditionalFormatting sqref="E67:L67">
    <cfRule type="top10" dxfId="1380" priority="3414" rank="1"/>
  </conditionalFormatting>
  <conditionalFormatting sqref="E69:L69">
    <cfRule type="top10" dxfId="1379" priority="3415" rank="1"/>
  </conditionalFormatting>
  <conditionalFormatting sqref="E71:L71">
    <cfRule type="top10" dxfId="1378" priority="3416" rank="1"/>
  </conditionalFormatting>
  <conditionalFormatting sqref="E73:L73">
    <cfRule type="top10" dxfId="1377" priority="3417" rank="1"/>
  </conditionalFormatting>
  <conditionalFormatting sqref="E75:L75">
    <cfRule type="top10" dxfId="1376" priority="3418" rank="1"/>
  </conditionalFormatting>
  <conditionalFormatting sqref="E77:L77">
    <cfRule type="top10" dxfId="1375" priority="3419" rank="1"/>
  </conditionalFormatting>
  <conditionalFormatting sqref="E79:L79">
    <cfRule type="top10" dxfId="1374" priority="3420" rank="1"/>
  </conditionalFormatting>
  <conditionalFormatting sqref="E81:L81">
    <cfRule type="top10" dxfId="1373" priority="3421" rank="1"/>
  </conditionalFormatting>
  <conditionalFormatting sqref="E83:L83">
    <cfRule type="top10" dxfId="1372" priority="3422" rank="1"/>
  </conditionalFormatting>
  <conditionalFormatting sqref="E85:L85">
    <cfRule type="top10" dxfId="1371" priority="3423" rank="1"/>
  </conditionalFormatting>
  <conditionalFormatting sqref="E87:L87">
    <cfRule type="top10" dxfId="1370" priority="3424" rank="1"/>
  </conditionalFormatting>
  <conditionalFormatting sqref="E89:L89">
    <cfRule type="top10" dxfId="1369" priority="3425" rank="1"/>
  </conditionalFormatting>
  <conditionalFormatting sqref="E91:L91">
    <cfRule type="top10" dxfId="1368" priority="3426" rank="1"/>
  </conditionalFormatting>
  <conditionalFormatting sqref="E93:L93">
    <cfRule type="top10" dxfId="1367" priority="3427" rank="1"/>
  </conditionalFormatting>
  <conditionalFormatting sqref="E95:L95">
    <cfRule type="top10" dxfId="1366" priority="3428" rank="1"/>
  </conditionalFormatting>
  <conditionalFormatting sqref="E97:L97">
    <cfRule type="top10" dxfId="1365" priority="3429" rank="1"/>
  </conditionalFormatting>
  <conditionalFormatting sqref="E99:L99">
    <cfRule type="top10" dxfId="1364" priority="3430" rank="1"/>
  </conditionalFormatting>
  <conditionalFormatting sqref="E101:L101">
    <cfRule type="top10" dxfId="1363" priority="343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898</v>
      </c>
    </row>
    <row r="4" spans="2:24" x14ac:dyDescent="0.15">
      <c r="B4" s="1" t="s">
        <v>703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259</v>
      </c>
      <c r="F7" s="69" t="s">
        <v>144</v>
      </c>
      <c r="G7" s="69" t="s">
        <v>145</v>
      </c>
      <c r="H7" s="68" t="s">
        <v>260</v>
      </c>
      <c r="I7" s="69" t="s">
        <v>146</v>
      </c>
      <c r="J7" s="69" t="s">
        <v>704</v>
      </c>
      <c r="K7" s="69" t="s">
        <v>261</v>
      </c>
      <c r="L7" s="69" t="s">
        <v>262</v>
      </c>
      <c r="M7" s="69" t="s">
        <v>148</v>
      </c>
      <c r="N7" s="69" t="s">
        <v>159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12565</v>
      </c>
      <c r="E8" s="15">
        <v>481</v>
      </c>
      <c r="F8" s="16">
        <v>83</v>
      </c>
      <c r="G8" s="16">
        <v>179</v>
      </c>
      <c r="H8" s="16">
        <v>200</v>
      </c>
      <c r="I8" s="16">
        <v>1055</v>
      </c>
      <c r="J8" s="16">
        <v>720</v>
      </c>
      <c r="K8" s="16">
        <v>544</v>
      </c>
      <c r="L8" s="16">
        <v>709</v>
      </c>
      <c r="M8" s="16">
        <v>7444</v>
      </c>
      <c r="N8" s="16">
        <v>1478</v>
      </c>
      <c r="O8" s="16">
        <v>780</v>
      </c>
    </row>
    <row r="9" spans="2:24" ht="15" customHeight="1" x14ac:dyDescent="0.15">
      <c r="B9" s="93"/>
      <c r="C9" s="91"/>
      <c r="D9" s="17">
        <v>100</v>
      </c>
      <c r="E9" s="18">
        <v>3.8</v>
      </c>
      <c r="F9" s="19">
        <v>0.7</v>
      </c>
      <c r="G9" s="19">
        <v>1.4</v>
      </c>
      <c r="H9" s="19">
        <v>1.6</v>
      </c>
      <c r="I9" s="19">
        <v>8.4</v>
      </c>
      <c r="J9" s="19">
        <v>5.7</v>
      </c>
      <c r="K9" s="19">
        <v>4.3</v>
      </c>
      <c r="L9" s="19">
        <v>5.6</v>
      </c>
      <c r="M9" s="19">
        <v>59.2</v>
      </c>
      <c r="N9" s="19">
        <v>11.8</v>
      </c>
      <c r="O9" s="19">
        <v>6.2</v>
      </c>
    </row>
    <row r="10" spans="2:24" ht="15" customHeight="1" x14ac:dyDescent="0.15">
      <c r="B10" s="20" t="s">
        <v>57</v>
      </c>
      <c r="C10" s="88" t="s">
        <v>58</v>
      </c>
      <c r="D10" s="21">
        <v>3846</v>
      </c>
      <c r="E10" s="22">
        <v>166</v>
      </c>
      <c r="F10" s="23">
        <v>35</v>
      </c>
      <c r="G10" s="23">
        <v>66</v>
      </c>
      <c r="H10" s="23">
        <v>75</v>
      </c>
      <c r="I10" s="23">
        <v>364</v>
      </c>
      <c r="J10" s="23">
        <v>221</v>
      </c>
      <c r="K10" s="23">
        <v>169</v>
      </c>
      <c r="L10" s="23">
        <v>213</v>
      </c>
      <c r="M10" s="23">
        <v>2205</v>
      </c>
      <c r="N10" s="23">
        <v>455</v>
      </c>
      <c r="O10" s="23">
        <v>257</v>
      </c>
    </row>
    <row r="11" spans="2:24" ht="15" customHeight="1" x14ac:dyDescent="0.15">
      <c r="B11" s="24"/>
      <c r="C11" s="89"/>
      <c r="D11" s="25">
        <v>100</v>
      </c>
      <c r="E11" s="26">
        <v>4.3</v>
      </c>
      <c r="F11" s="27">
        <v>0.9</v>
      </c>
      <c r="G11" s="27">
        <v>1.7</v>
      </c>
      <c r="H11" s="27">
        <v>2</v>
      </c>
      <c r="I11" s="27">
        <v>9.5</v>
      </c>
      <c r="J11" s="27">
        <v>5.7</v>
      </c>
      <c r="K11" s="27">
        <v>4.4000000000000004</v>
      </c>
      <c r="L11" s="27">
        <v>5.5</v>
      </c>
      <c r="M11" s="27">
        <v>57.3</v>
      </c>
      <c r="N11" s="27">
        <v>11.8</v>
      </c>
      <c r="O11" s="27">
        <v>6.7</v>
      </c>
    </row>
    <row r="12" spans="2:24" ht="15" customHeight="1" x14ac:dyDescent="0.15">
      <c r="B12" s="24"/>
      <c r="C12" s="86" t="s">
        <v>59</v>
      </c>
      <c r="D12" s="14">
        <v>8623</v>
      </c>
      <c r="E12" s="15">
        <v>310</v>
      </c>
      <c r="F12" s="16">
        <v>48</v>
      </c>
      <c r="G12" s="16">
        <v>111</v>
      </c>
      <c r="H12" s="16">
        <v>123</v>
      </c>
      <c r="I12" s="16">
        <v>683</v>
      </c>
      <c r="J12" s="16">
        <v>497</v>
      </c>
      <c r="K12" s="16">
        <v>372</v>
      </c>
      <c r="L12" s="16">
        <v>491</v>
      </c>
      <c r="M12" s="16">
        <v>5188</v>
      </c>
      <c r="N12" s="16">
        <v>1005</v>
      </c>
      <c r="O12" s="16">
        <v>518</v>
      </c>
    </row>
    <row r="13" spans="2:24" ht="15" customHeight="1" x14ac:dyDescent="0.15">
      <c r="B13" s="28"/>
      <c r="C13" s="91"/>
      <c r="D13" s="17">
        <v>100</v>
      </c>
      <c r="E13" s="18">
        <v>3.6</v>
      </c>
      <c r="F13" s="19">
        <v>0.6</v>
      </c>
      <c r="G13" s="19">
        <v>1.3</v>
      </c>
      <c r="H13" s="19">
        <v>1.4</v>
      </c>
      <c r="I13" s="19">
        <v>7.9</v>
      </c>
      <c r="J13" s="19">
        <v>5.8</v>
      </c>
      <c r="K13" s="19">
        <v>4.3</v>
      </c>
      <c r="L13" s="19">
        <v>5.7</v>
      </c>
      <c r="M13" s="19">
        <v>60.2</v>
      </c>
      <c r="N13" s="19">
        <v>11.7</v>
      </c>
      <c r="O13" s="19">
        <v>6</v>
      </c>
    </row>
    <row r="14" spans="2:24" ht="15" customHeight="1" x14ac:dyDescent="0.15">
      <c r="B14" s="20" t="s">
        <v>60</v>
      </c>
      <c r="C14" s="87" t="s">
        <v>409</v>
      </c>
      <c r="D14" s="21">
        <v>264</v>
      </c>
      <c r="E14" s="22">
        <v>21</v>
      </c>
      <c r="F14" s="23">
        <v>2</v>
      </c>
      <c r="G14" s="23">
        <v>6</v>
      </c>
      <c r="H14" s="23">
        <v>7</v>
      </c>
      <c r="I14" s="23">
        <v>28</v>
      </c>
      <c r="J14" s="23">
        <v>21</v>
      </c>
      <c r="K14" s="23">
        <v>8</v>
      </c>
      <c r="L14" s="23">
        <v>16</v>
      </c>
      <c r="M14" s="23">
        <v>148</v>
      </c>
      <c r="N14" s="23">
        <v>37</v>
      </c>
      <c r="O14" s="23">
        <v>8</v>
      </c>
    </row>
    <row r="15" spans="2:24" ht="15" customHeight="1" x14ac:dyDescent="0.15">
      <c r="B15" s="24"/>
      <c r="C15" s="84"/>
      <c r="D15" s="25">
        <v>100</v>
      </c>
      <c r="E15" s="26">
        <v>8</v>
      </c>
      <c r="F15" s="27">
        <v>0.8</v>
      </c>
      <c r="G15" s="27">
        <v>2.2999999999999998</v>
      </c>
      <c r="H15" s="27">
        <v>2.7</v>
      </c>
      <c r="I15" s="27">
        <v>10.6</v>
      </c>
      <c r="J15" s="27">
        <v>8</v>
      </c>
      <c r="K15" s="27">
        <v>3</v>
      </c>
      <c r="L15" s="27">
        <v>6.1</v>
      </c>
      <c r="M15" s="27">
        <v>56.1</v>
      </c>
      <c r="N15" s="27">
        <v>14</v>
      </c>
      <c r="O15" s="27">
        <v>3</v>
      </c>
    </row>
    <row r="16" spans="2:24" ht="15" customHeight="1" x14ac:dyDescent="0.15">
      <c r="B16" s="24"/>
      <c r="C16" s="83" t="s">
        <v>410</v>
      </c>
      <c r="D16" s="29">
        <v>474</v>
      </c>
      <c r="E16" s="30">
        <v>26</v>
      </c>
      <c r="F16" s="31">
        <v>5</v>
      </c>
      <c r="G16" s="31">
        <v>14</v>
      </c>
      <c r="H16" s="31">
        <v>14</v>
      </c>
      <c r="I16" s="31">
        <v>57</v>
      </c>
      <c r="J16" s="31">
        <v>40</v>
      </c>
      <c r="K16" s="31">
        <v>22</v>
      </c>
      <c r="L16" s="31">
        <v>27</v>
      </c>
      <c r="M16" s="31">
        <v>261</v>
      </c>
      <c r="N16" s="31">
        <v>48</v>
      </c>
      <c r="O16" s="31">
        <v>26</v>
      </c>
    </row>
    <row r="17" spans="2:15" ht="15" customHeight="1" x14ac:dyDescent="0.15">
      <c r="B17" s="24"/>
      <c r="C17" s="84"/>
      <c r="D17" s="25">
        <v>100</v>
      </c>
      <c r="E17" s="26">
        <v>5.5</v>
      </c>
      <c r="F17" s="27">
        <v>1.1000000000000001</v>
      </c>
      <c r="G17" s="27">
        <v>3</v>
      </c>
      <c r="H17" s="27">
        <v>3</v>
      </c>
      <c r="I17" s="27">
        <v>12</v>
      </c>
      <c r="J17" s="27">
        <v>8.4</v>
      </c>
      <c r="K17" s="27">
        <v>4.5999999999999996</v>
      </c>
      <c r="L17" s="27">
        <v>5.7</v>
      </c>
      <c r="M17" s="27">
        <v>55.1</v>
      </c>
      <c r="N17" s="27">
        <v>10.1</v>
      </c>
      <c r="O17" s="27">
        <v>5.5</v>
      </c>
    </row>
    <row r="18" spans="2:15" ht="15" customHeight="1" x14ac:dyDescent="0.15">
      <c r="B18" s="24"/>
      <c r="C18" s="82" t="s">
        <v>411</v>
      </c>
      <c r="D18" s="14">
        <v>698</v>
      </c>
      <c r="E18" s="15">
        <v>32</v>
      </c>
      <c r="F18" s="16">
        <v>9</v>
      </c>
      <c r="G18" s="16">
        <v>12</v>
      </c>
      <c r="H18" s="16">
        <v>17</v>
      </c>
      <c r="I18" s="16">
        <v>57</v>
      </c>
      <c r="J18" s="16">
        <v>49</v>
      </c>
      <c r="K18" s="16">
        <v>29</v>
      </c>
      <c r="L18" s="16">
        <v>37</v>
      </c>
      <c r="M18" s="16">
        <v>409</v>
      </c>
      <c r="N18" s="16">
        <v>79</v>
      </c>
      <c r="O18" s="16">
        <v>41</v>
      </c>
    </row>
    <row r="19" spans="2:15" ht="15" customHeight="1" x14ac:dyDescent="0.15">
      <c r="B19" s="24"/>
      <c r="C19" s="84"/>
      <c r="D19" s="25">
        <v>100</v>
      </c>
      <c r="E19" s="26">
        <v>4.5999999999999996</v>
      </c>
      <c r="F19" s="27">
        <v>1.3</v>
      </c>
      <c r="G19" s="27">
        <v>1.7</v>
      </c>
      <c r="H19" s="27">
        <v>2.4</v>
      </c>
      <c r="I19" s="27">
        <v>8.1999999999999993</v>
      </c>
      <c r="J19" s="27">
        <v>7</v>
      </c>
      <c r="K19" s="27">
        <v>4.2</v>
      </c>
      <c r="L19" s="27">
        <v>5.3</v>
      </c>
      <c r="M19" s="27">
        <v>58.6</v>
      </c>
      <c r="N19" s="27">
        <v>11.3</v>
      </c>
      <c r="O19" s="27">
        <v>5.9</v>
      </c>
    </row>
    <row r="20" spans="2:15" ht="15" customHeight="1" x14ac:dyDescent="0.15">
      <c r="B20" s="24"/>
      <c r="C20" s="82" t="s">
        <v>412</v>
      </c>
      <c r="D20" s="14">
        <v>1239</v>
      </c>
      <c r="E20" s="15">
        <v>53</v>
      </c>
      <c r="F20" s="16">
        <v>11</v>
      </c>
      <c r="G20" s="16">
        <v>22</v>
      </c>
      <c r="H20" s="16">
        <v>16</v>
      </c>
      <c r="I20" s="16">
        <v>106</v>
      </c>
      <c r="J20" s="16">
        <v>74</v>
      </c>
      <c r="K20" s="16">
        <v>51</v>
      </c>
      <c r="L20" s="16">
        <v>66</v>
      </c>
      <c r="M20" s="16">
        <v>705</v>
      </c>
      <c r="N20" s="16">
        <v>144</v>
      </c>
      <c r="O20" s="16">
        <v>100</v>
      </c>
    </row>
    <row r="21" spans="2:15" ht="15" customHeight="1" x14ac:dyDescent="0.15">
      <c r="B21" s="24"/>
      <c r="C21" s="84"/>
      <c r="D21" s="25">
        <v>100</v>
      </c>
      <c r="E21" s="26">
        <v>4.3</v>
      </c>
      <c r="F21" s="27">
        <v>0.9</v>
      </c>
      <c r="G21" s="27">
        <v>1.8</v>
      </c>
      <c r="H21" s="27">
        <v>1.3</v>
      </c>
      <c r="I21" s="27">
        <v>8.6</v>
      </c>
      <c r="J21" s="27">
        <v>6</v>
      </c>
      <c r="K21" s="27">
        <v>4.0999999999999996</v>
      </c>
      <c r="L21" s="27">
        <v>5.3</v>
      </c>
      <c r="M21" s="27">
        <v>56.9</v>
      </c>
      <c r="N21" s="27">
        <v>11.6</v>
      </c>
      <c r="O21" s="27">
        <v>8.1</v>
      </c>
    </row>
    <row r="22" spans="2:15" ht="15" customHeight="1" x14ac:dyDescent="0.15">
      <c r="B22" s="24"/>
      <c r="C22" s="82" t="s">
        <v>413</v>
      </c>
      <c r="D22" s="14">
        <v>2397</v>
      </c>
      <c r="E22" s="15">
        <v>103</v>
      </c>
      <c r="F22" s="16">
        <v>6</v>
      </c>
      <c r="G22" s="16">
        <v>37</v>
      </c>
      <c r="H22" s="16">
        <v>39</v>
      </c>
      <c r="I22" s="16">
        <v>224</v>
      </c>
      <c r="J22" s="16">
        <v>150</v>
      </c>
      <c r="K22" s="16">
        <v>129</v>
      </c>
      <c r="L22" s="16">
        <v>130</v>
      </c>
      <c r="M22" s="16">
        <v>1373</v>
      </c>
      <c r="N22" s="16">
        <v>292</v>
      </c>
      <c r="O22" s="16">
        <v>150</v>
      </c>
    </row>
    <row r="23" spans="2:15" ht="15" customHeight="1" x14ac:dyDescent="0.15">
      <c r="B23" s="24"/>
      <c r="C23" s="84"/>
      <c r="D23" s="25">
        <v>100</v>
      </c>
      <c r="E23" s="26">
        <v>4.3</v>
      </c>
      <c r="F23" s="27">
        <v>0.3</v>
      </c>
      <c r="G23" s="27">
        <v>1.5</v>
      </c>
      <c r="H23" s="27">
        <v>1.6</v>
      </c>
      <c r="I23" s="27">
        <v>9.3000000000000007</v>
      </c>
      <c r="J23" s="27">
        <v>6.3</v>
      </c>
      <c r="K23" s="27">
        <v>5.4</v>
      </c>
      <c r="L23" s="27">
        <v>5.4</v>
      </c>
      <c r="M23" s="27">
        <v>57.3</v>
      </c>
      <c r="N23" s="27">
        <v>12.2</v>
      </c>
      <c r="O23" s="27">
        <v>6.3</v>
      </c>
    </row>
    <row r="24" spans="2:15" ht="15" customHeight="1" x14ac:dyDescent="0.15">
      <c r="B24" s="24"/>
      <c r="C24" s="82" t="s">
        <v>414</v>
      </c>
      <c r="D24" s="14">
        <v>3640</v>
      </c>
      <c r="E24" s="15">
        <v>121</v>
      </c>
      <c r="F24" s="16">
        <v>24</v>
      </c>
      <c r="G24" s="16">
        <v>43</v>
      </c>
      <c r="H24" s="16">
        <v>55</v>
      </c>
      <c r="I24" s="16">
        <v>270</v>
      </c>
      <c r="J24" s="16">
        <v>203</v>
      </c>
      <c r="K24" s="16">
        <v>164</v>
      </c>
      <c r="L24" s="16">
        <v>216</v>
      </c>
      <c r="M24" s="16">
        <v>2200</v>
      </c>
      <c r="N24" s="16">
        <v>417</v>
      </c>
      <c r="O24" s="16">
        <v>226</v>
      </c>
    </row>
    <row r="25" spans="2:15" ht="15" customHeight="1" x14ac:dyDescent="0.15">
      <c r="B25" s="24"/>
      <c r="C25" s="84"/>
      <c r="D25" s="25">
        <v>100</v>
      </c>
      <c r="E25" s="26">
        <v>3.3</v>
      </c>
      <c r="F25" s="27">
        <v>0.7</v>
      </c>
      <c r="G25" s="27">
        <v>1.2</v>
      </c>
      <c r="H25" s="27">
        <v>1.5</v>
      </c>
      <c r="I25" s="27">
        <v>7.4</v>
      </c>
      <c r="J25" s="27">
        <v>5.6</v>
      </c>
      <c r="K25" s="27">
        <v>4.5</v>
      </c>
      <c r="L25" s="27">
        <v>5.9</v>
      </c>
      <c r="M25" s="27">
        <v>60.4</v>
      </c>
      <c r="N25" s="27">
        <v>11.5</v>
      </c>
      <c r="O25" s="27">
        <v>6.2</v>
      </c>
    </row>
    <row r="26" spans="2:15" ht="15" customHeight="1" x14ac:dyDescent="0.15">
      <c r="B26" s="24"/>
      <c r="C26" s="82" t="s">
        <v>415</v>
      </c>
      <c r="D26" s="14">
        <v>3611</v>
      </c>
      <c r="E26" s="15">
        <v>116</v>
      </c>
      <c r="F26" s="16">
        <v>26</v>
      </c>
      <c r="G26" s="16">
        <v>40</v>
      </c>
      <c r="H26" s="16">
        <v>47</v>
      </c>
      <c r="I26" s="16">
        <v>294</v>
      </c>
      <c r="J26" s="16">
        <v>170</v>
      </c>
      <c r="K26" s="16">
        <v>134</v>
      </c>
      <c r="L26" s="16">
        <v>204</v>
      </c>
      <c r="M26" s="16">
        <v>2218</v>
      </c>
      <c r="N26" s="16">
        <v>418</v>
      </c>
      <c r="O26" s="16">
        <v>215</v>
      </c>
    </row>
    <row r="27" spans="2:15" ht="15" customHeight="1" x14ac:dyDescent="0.15">
      <c r="B27" s="28"/>
      <c r="C27" s="85"/>
      <c r="D27" s="17">
        <v>100</v>
      </c>
      <c r="E27" s="18">
        <v>3.2</v>
      </c>
      <c r="F27" s="19">
        <v>0.7</v>
      </c>
      <c r="G27" s="19">
        <v>1.1000000000000001</v>
      </c>
      <c r="H27" s="19">
        <v>1.3</v>
      </c>
      <c r="I27" s="19">
        <v>8.1</v>
      </c>
      <c r="J27" s="19">
        <v>4.7</v>
      </c>
      <c r="K27" s="19">
        <v>3.7</v>
      </c>
      <c r="L27" s="19">
        <v>5.6</v>
      </c>
      <c r="M27" s="19">
        <v>61.4</v>
      </c>
      <c r="N27" s="19">
        <v>11.6</v>
      </c>
      <c r="O27" s="19">
        <v>6</v>
      </c>
    </row>
    <row r="28" spans="2:15" ht="15" customHeight="1" x14ac:dyDescent="0.15">
      <c r="B28" s="20" t="s">
        <v>61</v>
      </c>
      <c r="C28" s="82" t="s">
        <v>62</v>
      </c>
      <c r="D28" s="14">
        <v>4579</v>
      </c>
      <c r="E28" s="15">
        <v>165</v>
      </c>
      <c r="F28" s="16">
        <v>35</v>
      </c>
      <c r="G28" s="16">
        <v>64</v>
      </c>
      <c r="H28" s="16">
        <v>78</v>
      </c>
      <c r="I28" s="16">
        <v>315</v>
      </c>
      <c r="J28" s="16">
        <v>296</v>
      </c>
      <c r="K28" s="16">
        <v>205</v>
      </c>
      <c r="L28" s="16">
        <v>288</v>
      </c>
      <c r="M28" s="16">
        <v>2754</v>
      </c>
      <c r="N28" s="16">
        <v>532</v>
      </c>
      <c r="O28" s="16">
        <v>246</v>
      </c>
    </row>
    <row r="29" spans="2:15" ht="15" customHeight="1" x14ac:dyDescent="0.15">
      <c r="B29" s="24"/>
      <c r="C29" s="84"/>
      <c r="D29" s="25">
        <v>100</v>
      </c>
      <c r="E29" s="26">
        <v>3.6</v>
      </c>
      <c r="F29" s="27">
        <v>0.8</v>
      </c>
      <c r="G29" s="27">
        <v>1.4</v>
      </c>
      <c r="H29" s="27">
        <v>1.7</v>
      </c>
      <c r="I29" s="27">
        <v>6.9</v>
      </c>
      <c r="J29" s="27">
        <v>6.5</v>
      </c>
      <c r="K29" s="27">
        <v>4.5</v>
      </c>
      <c r="L29" s="27">
        <v>6.3</v>
      </c>
      <c r="M29" s="27">
        <v>60.1</v>
      </c>
      <c r="N29" s="27">
        <v>11.6</v>
      </c>
      <c r="O29" s="27">
        <v>5.4</v>
      </c>
    </row>
    <row r="30" spans="2:15" ht="15" customHeight="1" x14ac:dyDescent="0.15">
      <c r="B30" s="24"/>
      <c r="C30" s="82" t="s">
        <v>63</v>
      </c>
      <c r="D30" s="14">
        <v>3001</v>
      </c>
      <c r="E30" s="15">
        <v>129</v>
      </c>
      <c r="F30" s="16">
        <v>12</v>
      </c>
      <c r="G30" s="16">
        <v>44</v>
      </c>
      <c r="H30" s="16">
        <v>53</v>
      </c>
      <c r="I30" s="16">
        <v>268</v>
      </c>
      <c r="J30" s="16">
        <v>148</v>
      </c>
      <c r="K30" s="16">
        <v>126</v>
      </c>
      <c r="L30" s="16">
        <v>188</v>
      </c>
      <c r="M30" s="16">
        <v>1729</v>
      </c>
      <c r="N30" s="16">
        <v>346</v>
      </c>
      <c r="O30" s="16">
        <v>233</v>
      </c>
    </row>
    <row r="31" spans="2:15" ht="15" customHeight="1" x14ac:dyDescent="0.15">
      <c r="B31" s="24"/>
      <c r="C31" s="84"/>
      <c r="D31" s="25">
        <v>100</v>
      </c>
      <c r="E31" s="26">
        <v>4.3</v>
      </c>
      <c r="F31" s="27">
        <v>0.4</v>
      </c>
      <c r="G31" s="27">
        <v>1.5</v>
      </c>
      <c r="H31" s="27">
        <v>1.8</v>
      </c>
      <c r="I31" s="27">
        <v>8.9</v>
      </c>
      <c r="J31" s="27">
        <v>4.9000000000000004</v>
      </c>
      <c r="K31" s="27">
        <v>4.2</v>
      </c>
      <c r="L31" s="27">
        <v>6.3</v>
      </c>
      <c r="M31" s="27">
        <v>57.6</v>
      </c>
      <c r="N31" s="27">
        <v>11.5</v>
      </c>
      <c r="O31" s="27">
        <v>7.8</v>
      </c>
    </row>
    <row r="32" spans="2:15" ht="15" customHeight="1" x14ac:dyDescent="0.15">
      <c r="B32" s="24"/>
      <c r="C32" s="83" t="s">
        <v>64</v>
      </c>
      <c r="D32" s="29">
        <v>244</v>
      </c>
      <c r="E32" s="30">
        <v>11</v>
      </c>
      <c r="F32" s="31">
        <v>5</v>
      </c>
      <c r="G32" s="31">
        <v>5</v>
      </c>
      <c r="H32" s="31">
        <v>6</v>
      </c>
      <c r="I32" s="31">
        <v>18</v>
      </c>
      <c r="J32" s="31">
        <v>21</v>
      </c>
      <c r="K32" s="31">
        <v>12</v>
      </c>
      <c r="L32" s="31">
        <v>10</v>
      </c>
      <c r="M32" s="31">
        <v>145</v>
      </c>
      <c r="N32" s="31">
        <v>27</v>
      </c>
      <c r="O32" s="31">
        <v>15</v>
      </c>
    </row>
    <row r="33" spans="2:15" ht="15" customHeight="1" x14ac:dyDescent="0.15">
      <c r="B33" s="24"/>
      <c r="C33" s="84"/>
      <c r="D33" s="25">
        <v>100</v>
      </c>
      <c r="E33" s="26">
        <v>4.5</v>
      </c>
      <c r="F33" s="27">
        <v>2</v>
      </c>
      <c r="G33" s="27">
        <v>2</v>
      </c>
      <c r="H33" s="27">
        <v>2.5</v>
      </c>
      <c r="I33" s="27">
        <v>7.4</v>
      </c>
      <c r="J33" s="27">
        <v>8.6</v>
      </c>
      <c r="K33" s="27">
        <v>4.9000000000000004</v>
      </c>
      <c r="L33" s="27">
        <v>4.0999999999999996</v>
      </c>
      <c r="M33" s="27">
        <v>59.4</v>
      </c>
      <c r="N33" s="27">
        <v>11.1</v>
      </c>
      <c r="O33" s="27">
        <v>6.1</v>
      </c>
    </row>
    <row r="34" spans="2:15" ht="15" customHeight="1" x14ac:dyDescent="0.15">
      <c r="B34" s="24"/>
      <c r="C34" s="82" t="s">
        <v>65</v>
      </c>
      <c r="D34" s="14">
        <v>2559</v>
      </c>
      <c r="E34" s="15">
        <v>91</v>
      </c>
      <c r="F34" s="16">
        <v>18</v>
      </c>
      <c r="G34" s="16">
        <v>28</v>
      </c>
      <c r="H34" s="16">
        <v>30</v>
      </c>
      <c r="I34" s="16">
        <v>236</v>
      </c>
      <c r="J34" s="16">
        <v>148</v>
      </c>
      <c r="K34" s="16">
        <v>107</v>
      </c>
      <c r="L34" s="16">
        <v>136</v>
      </c>
      <c r="M34" s="16">
        <v>1566</v>
      </c>
      <c r="N34" s="16">
        <v>262</v>
      </c>
      <c r="O34" s="16">
        <v>146</v>
      </c>
    </row>
    <row r="35" spans="2:15" ht="15" customHeight="1" x14ac:dyDescent="0.15">
      <c r="B35" s="24"/>
      <c r="C35" s="84"/>
      <c r="D35" s="25">
        <v>100</v>
      </c>
      <c r="E35" s="26">
        <v>3.6</v>
      </c>
      <c r="F35" s="27">
        <v>0.7</v>
      </c>
      <c r="G35" s="27">
        <v>1.1000000000000001</v>
      </c>
      <c r="H35" s="27">
        <v>1.2</v>
      </c>
      <c r="I35" s="27">
        <v>9.1999999999999993</v>
      </c>
      <c r="J35" s="27">
        <v>5.8</v>
      </c>
      <c r="K35" s="27">
        <v>4.2</v>
      </c>
      <c r="L35" s="27">
        <v>5.3</v>
      </c>
      <c r="M35" s="27">
        <v>61.2</v>
      </c>
      <c r="N35" s="27">
        <v>10.199999999999999</v>
      </c>
      <c r="O35" s="27">
        <v>5.7</v>
      </c>
    </row>
    <row r="36" spans="2:15" ht="15" customHeight="1" x14ac:dyDescent="0.15">
      <c r="B36" s="32"/>
      <c r="C36" s="82" t="s">
        <v>408</v>
      </c>
      <c r="D36" s="14">
        <v>1951</v>
      </c>
      <c r="E36" s="15">
        <v>75</v>
      </c>
      <c r="F36" s="16">
        <v>10</v>
      </c>
      <c r="G36" s="16">
        <v>34</v>
      </c>
      <c r="H36" s="16">
        <v>31</v>
      </c>
      <c r="I36" s="16">
        <v>193</v>
      </c>
      <c r="J36" s="16">
        <v>90</v>
      </c>
      <c r="K36" s="16">
        <v>82</v>
      </c>
      <c r="L36" s="16">
        <v>73</v>
      </c>
      <c r="M36" s="16">
        <v>1137</v>
      </c>
      <c r="N36" s="16">
        <v>289</v>
      </c>
      <c r="O36" s="16">
        <v>102</v>
      </c>
    </row>
    <row r="37" spans="2:15" ht="15" customHeight="1" x14ac:dyDescent="0.15">
      <c r="B37" s="33"/>
      <c r="C37" s="82"/>
      <c r="D37" s="34">
        <v>100</v>
      </c>
      <c r="E37" s="35">
        <v>3.8</v>
      </c>
      <c r="F37" s="36">
        <v>0.5</v>
      </c>
      <c r="G37" s="36">
        <v>1.7</v>
      </c>
      <c r="H37" s="36">
        <v>1.6</v>
      </c>
      <c r="I37" s="36">
        <v>9.9</v>
      </c>
      <c r="J37" s="36">
        <v>4.5999999999999996</v>
      </c>
      <c r="K37" s="36">
        <v>4.2</v>
      </c>
      <c r="L37" s="36">
        <v>3.7</v>
      </c>
      <c r="M37" s="36">
        <v>58.3</v>
      </c>
      <c r="N37" s="36">
        <v>14.8</v>
      </c>
      <c r="O37" s="36">
        <v>5.2</v>
      </c>
    </row>
    <row r="38" spans="2:15" ht="15" customHeight="1" x14ac:dyDescent="0.15">
      <c r="B38" s="20" t="s">
        <v>66</v>
      </c>
      <c r="C38" s="88" t="s">
        <v>67</v>
      </c>
      <c r="D38" s="21">
        <v>713</v>
      </c>
      <c r="E38" s="22">
        <v>24</v>
      </c>
      <c r="F38" s="23">
        <v>5</v>
      </c>
      <c r="G38" s="23">
        <v>3</v>
      </c>
      <c r="H38" s="23">
        <v>9</v>
      </c>
      <c r="I38" s="23">
        <v>30</v>
      </c>
      <c r="J38" s="23">
        <v>43</v>
      </c>
      <c r="K38" s="23">
        <v>21</v>
      </c>
      <c r="L38" s="23">
        <v>31</v>
      </c>
      <c r="M38" s="23">
        <v>469</v>
      </c>
      <c r="N38" s="23">
        <v>67</v>
      </c>
      <c r="O38" s="23">
        <v>49</v>
      </c>
    </row>
    <row r="39" spans="2:15" ht="15" customHeight="1" x14ac:dyDescent="0.15">
      <c r="B39" s="24"/>
      <c r="C39" s="89"/>
      <c r="D39" s="25">
        <v>100</v>
      </c>
      <c r="E39" s="26">
        <v>3.4</v>
      </c>
      <c r="F39" s="27">
        <v>0.7</v>
      </c>
      <c r="G39" s="27">
        <v>0.4</v>
      </c>
      <c r="H39" s="27">
        <v>1.3</v>
      </c>
      <c r="I39" s="27">
        <v>4.2</v>
      </c>
      <c r="J39" s="27">
        <v>6</v>
      </c>
      <c r="K39" s="27">
        <v>2.9</v>
      </c>
      <c r="L39" s="27">
        <v>4.3</v>
      </c>
      <c r="M39" s="27">
        <v>65.8</v>
      </c>
      <c r="N39" s="27">
        <v>9.4</v>
      </c>
      <c r="O39" s="27">
        <v>6.9</v>
      </c>
    </row>
    <row r="40" spans="2:15" ht="15" customHeight="1" x14ac:dyDescent="0.15">
      <c r="B40" s="24"/>
      <c r="C40" s="90" t="s">
        <v>68</v>
      </c>
      <c r="D40" s="14">
        <v>702</v>
      </c>
      <c r="E40" s="15">
        <v>36</v>
      </c>
      <c r="F40" s="16">
        <v>3</v>
      </c>
      <c r="G40" s="16">
        <v>14</v>
      </c>
      <c r="H40" s="16">
        <v>13</v>
      </c>
      <c r="I40" s="16">
        <v>43</v>
      </c>
      <c r="J40" s="16">
        <v>52</v>
      </c>
      <c r="K40" s="16">
        <v>31</v>
      </c>
      <c r="L40" s="16">
        <v>40</v>
      </c>
      <c r="M40" s="16">
        <v>390</v>
      </c>
      <c r="N40" s="16">
        <v>82</v>
      </c>
      <c r="O40" s="16">
        <v>68</v>
      </c>
    </row>
    <row r="41" spans="2:15" ht="15" customHeight="1" x14ac:dyDescent="0.15">
      <c r="B41" s="24"/>
      <c r="C41" s="89"/>
      <c r="D41" s="25">
        <v>100</v>
      </c>
      <c r="E41" s="26">
        <v>5.0999999999999996</v>
      </c>
      <c r="F41" s="27">
        <v>0.4</v>
      </c>
      <c r="G41" s="27">
        <v>2</v>
      </c>
      <c r="H41" s="27">
        <v>1.9</v>
      </c>
      <c r="I41" s="27">
        <v>6.1</v>
      </c>
      <c r="J41" s="27">
        <v>7.4</v>
      </c>
      <c r="K41" s="27">
        <v>4.4000000000000004</v>
      </c>
      <c r="L41" s="27">
        <v>5.7</v>
      </c>
      <c r="M41" s="27">
        <v>55.6</v>
      </c>
      <c r="N41" s="27">
        <v>11.7</v>
      </c>
      <c r="O41" s="27">
        <v>9.6999999999999993</v>
      </c>
    </row>
    <row r="42" spans="2:15" ht="15" customHeight="1" x14ac:dyDescent="0.15">
      <c r="B42" s="24"/>
      <c r="C42" s="86" t="s">
        <v>69</v>
      </c>
      <c r="D42" s="14">
        <v>10888</v>
      </c>
      <c r="E42" s="15">
        <v>414</v>
      </c>
      <c r="F42" s="16">
        <v>70</v>
      </c>
      <c r="G42" s="16">
        <v>162</v>
      </c>
      <c r="H42" s="16">
        <v>174</v>
      </c>
      <c r="I42" s="16">
        <v>963</v>
      </c>
      <c r="J42" s="16">
        <v>605</v>
      </c>
      <c r="K42" s="16">
        <v>478</v>
      </c>
      <c r="L42" s="16">
        <v>618</v>
      </c>
      <c r="M42" s="16">
        <v>6465</v>
      </c>
      <c r="N42" s="16">
        <v>1300</v>
      </c>
      <c r="O42" s="16">
        <v>607</v>
      </c>
    </row>
    <row r="43" spans="2:15" ht="15" customHeight="1" x14ac:dyDescent="0.15">
      <c r="B43" s="28"/>
      <c r="C43" s="91"/>
      <c r="D43" s="17">
        <v>100</v>
      </c>
      <c r="E43" s="18">
        <v>3.8</v>
      </c>
      <c r="F43" s="19">
        <v>0.6</v>
      </c>
      <c r="G43" s="19">
        <v>1.5</v>
      </c>
      <c r="H43" s="19">
        <v>1.6</v>
      </c>
      <c r="I43" s="19">
        <v>8.8000000000000007</v>
      </c>
      <c r="J43" s="19">
        <v>5.6</v>
      </c>
      <c r="K43" s="19">
        <v>4.4000000000000004</v>
      </c>
      <c r="L43" s="19">
        <v>5.7</v>
      </c>
      <c r="M43" s="19">
        <v>59.4</v>
      </c>
      <c r="N43" s="19">
        <v>11.9</v>
      </c>
      <c r="O43" s="19">
        <v>5.6</v>
      </c>
    </row>
    <row r="44" spans="2:15" ht="15" customHeight="1" x14ac:dyDescent="0.15">
      <c r="B44" s="20" t="s">
        <v>70</v>
      </c>
      <c r="C44" s="88" t="s">
        <v>467</v>
      </c>
      <c r="D44" s="21">
        <v>459</v>
      </c>
      <c r="E44" s="22">
        <v>12</v>
      </c>
      <c r="F44" s="23">
        <v>2</v>
      </c>
      <c r="G44" s="23">
        <v>5</v>
      </c>
      <c r="H44" s="23">
        <v>3</v>
      </c>
      <c r="I44" s="23">
        <v>12</v>
      </c>
      <c r="J44" s="23">
        <v>13</v>
      </c>
      <c r="K44" s="23">
        <v>8</v>
      </c>
      <c r="L44" s="23">
        <v>17</v>
      </c>
      <c r="M44" s="23">
        <v>325</v>
      </c>
      <c r="N44" s="23">
        <v>52</v>
      </c>
      <c r="O44" s="23">
        <v>30</v>
      </c>
    </row>
    <row r="45" spans="2:15" ht="15" customHeight="1" x14ac:dyDescent="0.15">
      <c r="B45" s="24"/>
      <c r="C45" s="89"/>
      <c r="D45" s="25">
        <v>100</v>
      </c>
      <c r="E45" s="26">
        <v>2.6</v>
      </c>
      <c r="F45" s="27">
        <v>0.4</v>
      </c>
      <c r="G45" s="27">
        <v>1.1000000000000001</v>
      </c>
      <c r="H45" s="27">
        <v>0.7</v>
      </c>
      <c r="I45" s="27">
        <v>2.6</v>
      </c>
      <c r="J45" s="27">
        <v>2.8</v>
      </c>
      <c r="K45" s="27">
        <v>1.7</v>
      </c>
      <c r="L45" s="27">
        <v>3.7</v>
      </c>
      <c r="M45" s="27">
        <v>70.8</v>
      </c>
      <c r="N45" s="27">
        <v>11.3</v>
      </c>
      <c r="O45" s="27">
        <v>6.5</v>
      </c>
    </row>
    <row r="46" spans="2:15" ht="15" customHeight="1" x14ac:dyDescent="0.15">
      <c r="B46" s="24"/>
      <c r="C46" s="86" t="s">
        <v>449</v>
      </c>
      <c r="D46" s="14">
        <v>6807</v>
      </c>
      <c r="E46" s="15">
        <v>187</v>
      </c>
      <c r="F46" s="16">
        <v>43</v>
      </c>
      <c r="G46" s="16">
        <v>76</v>
      </c>
      <c r="H46" s="16">
        <v>68</v>
      </c>
      <c r="I46" s="16">
        <v>466</v>
      </c>
      <c r="J46" s="16">
        <v>317</v>
      </c>
      <c r="K46" s="16">
        <v>250</v>
      </c>
      <c r="L46" s="16">
        <v>292</v>
      </c>
      <c r="M46" s="16">
        <v>4402</v>
      </c>
      <c r="N46" s="16">
        <v>757</v>
      </c>
      <c r="O46" s="16">
        <v>386</v>
      </c>
    </row>
    <row r="47" spans="2:15" ht="15" customHeight="1" x14ac:dyDescent="0.15">
      <c r="B47" s="24"/>
      <c r="C47" s="89"/>
      <c r="D47" s="25">
        <v>100</v>
      </c>
      <c r="E47" s="26">
        <v>2.7</v>
      </c>
      <c r="F47" s="27">
        <v>0.6</v>
      </c>
      <c r="G47" s="27">
        <v>1.1000000000000001</v>
      </c>
      <c r="H47" s="27">
        <v>1</v>
      </c>
      <c r="I47" s="27">
        <v>6.8</v>
      </c>
      <c r="J47" s="27">
        <v>4.7</v>
      </c>
      <c r="K47" s="27">
        <v>3.7</v>
      </c>
      <c r="L47" s="27">
        <v>4.3</v>
      </c>
      <c r="M47" s="27">
        <v>64.7</v>
      </c>
      <c r="N47" s="27">
        <v>11.1</v>
      </c>
      <c r="O47" s="27">
        <v>5.7</v>
      </c>
    </row>
    <row r="48" spans="2:15" ht="15" customHeight="1" x14ac:dyDescent="0.15">
      <c r="B48" s="24"/>
      <c r="C48" s="86" t="s">
        <v>484</v>
      </c>
      <c r="D48" s="14">
        <v>3890</v>
      </c>
      <c r="E48" s="15">
        <v>208</v>
      </c>
      <c r="F48" s="16">
        <v>26</v>
      </c>
      <c r="G48" s="16">
        <v>67</v>
      </c>
      <c r="H48" s="16">
        <v>82</v>
      </c>
      <c r="I48" s="16">
        <v>395</v>
      </c>
      <c r="J48" s="16">
        <v>282</v>
      </c>
      <c r="K48" s="16">
        <v>214</v>
      </c>
      <c r="L48" s="16">
        <v>286</v>
      </c>
      <c r="M48" s="16">
        <v>2067</v>
      </c>
      <c r="N48" s="16">
        <v>487</v>
      </c>
      <c r="O48" s="16">
        <v>237</v>
      </c>
    </row>
    <row r="49" spans="2:15" ht="15" customHeight="1" x14ac:dyDescent="0.15">
      <c r="B49" s="24"/>
      <c r="C49" s="89"/>
      <c r="D49" s="25">
        <v>100</v>
      </c>
      <c r="E49" s="26">
        <v>5.3</v>
      </c>
      <c r="F49" s="27">
        <v>0.7</v>
      </c>
      <c r="G49" s="27">
        <v>1.7</v>
      </c>
      <c r="H49" s="27">
        <v>2.1</v>
      </c>
      <c r="I49" s="27">
        <v>10.199999999999999</v>
      </c>
      <c r="J49" s="27">
        <v>7.2</v>
      </c>
      <c r="K49" s="27">
        <v>5.5</v>
      </c>
      <c r="L49" s="27">
        <v>7.4</v>
      </c>
      <c r="M49" s="27">
        <v>53.1</v>
      </c>
      <c r="N49" s="27">
        <v>12.5</v>
      </c>
      <c r="O49" s="27">
        <v>6.1</v>
      </c>
    </row>
    <row r="50" spans="2:15" ht="15" customHeight="1" x14ac:dyDescent="0.15">
      <c r="B50" s="24"/>
      <c r="C50" s="86" t="s">
        <v>451</v>
      </c>
      <c r="D50" s="14">
        <v>1193</v>
      </c>
      <c r="E50" s="15">
        <v>64</v>
      </c>
      <c r="F50" s="16">
        <v>12</v>
      </c>
      <c r="G50" s="16">
        <v>27</v>
      </c>
      <c r="H50" s="16">
        <v>42</v>
      </c>
      <c r="I50" s="16">
        <v>156</v>
      </c>
      <c r="J50" s="16">
        <v>98</v>
      </c>
      <c r="K50" s="16">
        <v>64</v>
      </c>
      <c r="L50" s="16">
        <v>104</v>
      </c>
      <c r="M50" s="16">
        <v>548</v>
      </c>
      <c r="N50" s="16">
        <v>163</v>
      </c>
      <c r="O50" s="16">
        <v>87</v>
      </c>
    </row>
    <row r="51" spans="2:15" ht="15" customHeight="1" x14ac:dyDescent="0.15">
      <c r="B51" s="28"/>
      <c r="C51" s="91"/>
      <c r="D51" s="17">
        <v>100</v>
      </c>
      <c r="E51" s="18">
        <v>5.4</v>
      </c>
      <c r="F51" s="19">
        <v>1</v>
      </c>
      <c r="G51" s="19">
        <v>2.2999999999999998</v>
      </c>
      <c r="H51" s="19">
        <v>3.5</v>
      </c>
      <c r="I51" s="19">
        <v>13.1</v>
      </c>
      <c r="J51" s="19">
        <v>8.1999999999999993</v>
      </c>
      <c r="K51" s="19">
        <v>5.4</v>
      </c>
      <c r="L51" s="19">
        <v>8.6999999999999993</v>
      </c>
      <c r="M51" s="19">
        <v>45.9</v>
      </c>
      <c r="N51" s="19">
        <v>13.7</v>
      </c>
      <c r="O51" s="19">
        <v>7.3</v>
      </c>
    </row>
    <row r="52" spans="2:15" ht="15" customHeight="1" x14ac:dyDescent="0.15">
      <c r="B52" s="20" t="s">
        <v>75</v>
      </c>
      <c r="C52" s="87" t="s">
        <v>76</v>
      </c>
      <c r="D52" s="21">
        <v>2079</v>
      </c>
      <c r="E52" s="22">
        <v>87</v>
      </c>
      <c r="F52" s="23">
        <v>6</v>
      </c>
      <c r="G52" s="23">
        <v>31</v>
      </c>
      <c r="H52" s="23">
        <v>24</v>
      </c>
      <c r="I52" s="23">
        <v>153</v>
      </c>
      <c r="J52" s="23">
        <v>103</v>
      </c>
      <c r="K52" s="23">
        <v>80</v>
      </c>
      <c r="L52" s="23">
        <v>116</v>
      </c>
      <c r="M52" s="23">
        <v>1264</v>
      </c>
      <c r="N52" s="23">
        <v>246</v>
      </c>
      <c r="O52" s="23">
        <v>131</v>
      </c>
    </row>
    <row r="53" spans="2:15" ht="15" customHeight="1" x14ac:dyDescent="0.15">
      <c r="B53" s="24"/>
      <c r="C53" s="84"/>
      <c r="D53" s="25">
        <v>100</v>
      </c>
      <c r="E53" s="26">
        <v>4.2</v>
      </c>
      <c r="F53" s="27">
        <v>0.3</v>
      </c>
      <c r="G53" s="27">
        <v>1.5</v>
      </c>
      <c r="H53" s="27">
        <v>1.2</v>
      </c>
      <c r="I53" s="27">
        <v>7.4</v>
      </c>
      <c r="J53" s="27">
        <v>5</v>
      </c>
      <c r="K53" s="27">
        <v>3.8</v>
      </c>
      <c r="L53" s="27">
        <v>5.6</v>
      </c>
      <c r="M53" s="27">
        <v>60.8</v>
      </c>
      <c r="N53" s="27">
        <v>11.8</v>
      </c>
      <c r="O53" s="27">
        <v>6.3</v>
      </c>
    </row>
    <row r="54" spans="2:15" ht="15" customHeight="1" x14ac:dyDescent="0.15">
      <c r="B54" s="24"/>
      <c r="C54" s="83" t="s">
        <v>77</v>
      </c>
      <c r="D54" s="29">
        <v>1731</v>
      </c>
      <c r="E54" s="30">
        <v>55</v>
      </c>
      <c r="F54" s="31">
        <v>12</v>
      </c>
      <c r="G54" s="31">
        <v>22</v>
      </c>
      <c r="H54" s="31">
        <v>24</v>
      </c>
      <c r="I54" s="31">
        <v>121</v>
      </c>
      <c r="J54" s="31">
        <v>77</v>
      </c>
      <c r="K54" s="31">
        <v>78</v>
      </c>
      <c r="L54" s="31">
        <v>87</v>
      </c>
      <c r="M54" s="31">
        <v>1125</v>
      </c>
      <c r="N54" s="31">
        <v>191</v>
      </c>
      <c r="O54" s="31">
        <v>68</v>
      </c>
    </row>
    <row r="55" spans="2:15" ht="15" customHeight="1" x14ac:dyDescent="0.15">
      <c r="B55" s="24"/>
      <c r="C55" s="84"/>
      <c r="D55" s="25">
        <v>100</v>
      </c>
      <c r="E55" s="26">
        <v>3.2</v>
      </c>
      <c r="F55" s="27">
        <v>0.7</v>
      </c>
      <c r="G55" s="27">
        <v>1.3</v>
      </c>
      <c r="H55" s="27">
        <v>1.4</v>
      </c>
      <c r="I55" s="27">
        <v>7</v>
      </c>
      <c r="J55" s="27">
        <v>4.4000000000000004</v>
      </c>
      <c r="K55" s="27">
        <v>4.5</v>
      </c>
      <c r="L55" s="27">
        <v>5</v>
      </c>
      <c r="M55" s="27">
        <v>65</v>
      </c>
      <c r="N55" s="27">
        <v>11</v>
      </c>
      <c r="O55" s="27">
        <v>3.9</v>
      </c>
    </row>
    <row r="56" spans="2:15" ht="15" customHeight="1" x14ac:dyDescent="0.15">
      <c r="B56" s="24"/>
      <c r="C56" s="82" t="s">
        <v>78</v>
      </c>
      <c r="D56" s="14">
        <v>654</v>
      </c>
      <c r="E56" s="15">
        <v>33</v>
      </c>
      <c r="F56" s="16">
        <v>4</v>
      </c>
      <c r="G56" s="16">
        <v>11</v>
      </c>
      <c r="H56" s="16">
        <v>17</v>
      </c>
      <c r="I56" s="16">
        <v>71</v>
      </c>
      <c r="J56" s="16">
        <v>49</v>
      </c>
      <c r="K56" s="16">
        <v>54</v>
      </c>
      <c r="L56" s="16">
        <v>52</v>
      </c>
      <c r="M56" s="16">
        <v>338</v>
      </c>
      <c r="N56" s="16">
        <v>68</v>
      </c>
      <c r="O56" s="16">
        <v>54</v>
      </c>
    </row>
    <row r="57" spans="2:15" ht="15" customHeight="1" x14ac:dyDescent="0.15">
      <c r="B57" s="24"/>
      <c r="C57" s="84"/>
      <c r="D57" s="25">
        <v>100</v>
      </c>
      <c r="E57" s="26">
        <v>5</v>
      </c>
      <c r="F57" s="27">
        <v>0.6</v>
      </c>
      <c r="G57" s="27">
        <v>1.7</v>
      </c>
      <c r="H57" s="27">
        <v>2.6</v>
      </c>
      <c r="I57" s="27">
        <v>10.9</v>
      </c>
      <c r="J57" s="27">
        <v>7.5</v>
      </c>
      <c r="K57" s="27">
        <v>8.3000000000000007</v>
      </c>
      <c r="L57" s="27">
        <v>8</v>
      </c>
      <c r="M57" s="27">
        <v>51.7</v>
      </c>
      <c r="N57" s="27">
        <v>10.4</v>
      </c>
      <c r="O57" s="27">
        <v>8.3000000000000007</v>
      </c>
    </row>
    <row r="58" spans="2:15" ht="15" customHeight="1" x14ac:dyDescent="0.15">
      <c r="B58" s="24"/>
      <c r="C58" s="82" t="s">
        <v>79</v>
      </c>
      <c r="D58" s="14">
        <v>1122</v>
      </c>
      <c r="E58" s="15">
        <v>29</v>
      </c>
      <c r="F58" s="16">
        <v>9</v>
      </c>
      <c r="G58" s="16">
        <v>17</v>
      </c>
      <c r="H58" s="16">
        <v>20</v>
      </c>
      <c r="I58" s="16">
        <v>98</v>
      </c>
      <c r="J58" s="16">
        <v>43</v>
      </c>
      <c r="K58" s="16">
        <v>52</v>
      </c>
      <c r="L58" s="16">
        <v>62</v>
      </c>
      <c r="M58" s="16">
        <v>697</v>
      </c>
      <c r="N58" s="16">
        <v>89</v>
      </c>
      <c r="O58" s="16">
        <v>95</v>
      </c>
    </row>
    <row r="59" spans="2:15" ht="15" customHeight="1" x14ac:dyDescent="0.15">
      <c r="B59" s="24"/>
      <c r="C59" s="84"/>
      <c r="D59" s="25">
        <v>100</v>
      </c>
      <c r="E59" s="26">
        <v>2.6</v>
      </c>
      <c r="F59" s="27">
        <v>0.8</v>
      </c>
      <c r="G59" s="27">
        <v>1.5</v>
      </c>
      <c r="H59" s="27">
        <v>1.8</v>
      </c>
      <c r="I59" s="27">
        <v>8.6999999999999993</v>
      </c>
      <c r="J59" s="27">
        <v>3.8</v>
      </c>
      <c r="K59" s="27">
        <v>4.5999999999999996</v>
      </c>
      <c r="L59" s="27">
        <v>5.5</v>
      </c>
      <c r="M59" s="27">
        <v>62.1</v>
      </c>
      <c r="N59" s="27">
        <v>7.9</v>
      </c>
      <c r="O59" s="27">
        <v>8.5</v>
      </c>
    </row>
    <row r="60" spans="2:15" ht="15" customHeight="1" x14ac:dyDescent="0.15">
      <c r="B60" s="24"/>
      <c r="C60" s="82" t="s">
        <v>80</v>
      </c>
      <c r="D60" s="14">
        <v>1151</v>
      </c>
      <c r="E60" s="15">
        <v>69</v>
      </c>
      <c r="F60" s="16">
        <v>9</v>
      </c>
      <c r="G60" s="16">
        <v>20</v>
      </c>
      <c r="H60" s="16">
        <v>29</v>
      </c>
      <c r="I60" s="16">
        <v>124</v>
      </c>
      <c r="J60" s="16">
        <v>96</v>
      </c>
      <c r="K60" s="16">
        <v>44</v>
      </c>
      <c r="L60" s="16">
        <v>81</v>
      </c>
      <c r="M60" s="16">
        <v>573</v>
      </c>
      <c r="N60" s="16">
        <v>120</v>
      </c>
      <c r="O60" s="16">
        <v>109</v>
      </c>
    </row>
    <row r="61" spans="2:15" ht="15" customHeight="1" x14ac:dyDescent="0.15">
      <c r="B61" s="24"/>
      <c r="C61" s="84"/>
      <c r="D61" s="25">
        <v>100</v>
      </c>
      <c r="E61" s="26">
        <v>6</v>
      </c>
      <c r="F61" s="27">
        <v>0.8</v>
      </c>
      <c r="G61" s="27">
        <v>1.7</v>
      </c>
      <c r="H61" s="27">
        <v>2.5</v>
      </c>
      <c r="I61" s="27">
        <v>10.8</v>
      </c>
      <c r="J61" s="27">
        <v>8.3000000000000007</v>
      </c>
      <c r="K61" s="27">
        <v>3.8</v>
      </c>
      <c r="L61" s="27">
        <v>7</v>
      </c>
      <c r="M61" s="27">
        <v>49.8</v>
      </c>
      <c r="N61" s="27">
        <v>10.4</v>
      </c>
      <c r="O61" s="27">
        <v>9.5</v>
      </c>
    </row>
    <row r="62" spans="2:15" ht="15" customHeight="1" x14ac:dyDescent="0.15">
      <c r="B62" s="24"/>
      <c r="C62" s="82" t="s">
        <v>81</v>
      </c>
      <c r="D62" s="14">
        <v>1112</v>
      </c>
      <c r="E62" s="15">
        <v>21</v>
      </c>
      <c r="F62" s="16">
        <v>2</v>
      </c>
      <c r="G62" s="16">
        <v>10</v>
      </c>
      <c r="H62" s="16">
        <v>11</v>
      </c>
      <c r="I62" s="16">
        <v>78</v>
      </c>
      <c r="J62" s="16">
        <v>47</v>
      </c>
      <c r="K62" s="16">
        <v>42</v>
      </c>
      <c r="L62" s="16">
        <v>41</v>
      </c>
      <c r="M62" s="16">
        <v>731</v>
      </c>
      <c r="N62" s="16">
        <v>138</v>
      </c>
      <c r="O62" s="16">
        <v>60</v>
      </c>
    </row>
    <row r="63" spans="2:15" ht="15" customHeight="1" x14ac:dyDescent="0.15">
      <c r="B63" s="24"/>
      <c r="C63" s="84"/>
      <c r="D63" s="25">
        <v>100</v>
      </c>
      <c r="E63" s="26">
        <v>1.9</v>
      </c>
      <c r="F63" s="27">
        <v>0.2</v>
      </c>
      <c r="G63" s="27">
        <v>0.9</v>
      </c>
      <c r="H63" s="27">
        <v>1</v>
      </c>
      <c r="I63" s="27">
        <v>7</v>
      </c>
      <c r="J63" s="27">
        <v>4.2</v>
      </c>
      <c r="K63" s="27">
        <v>3.8</v>
      </c>
      <c r="L63" s="27">
        <v>3.7</v>
      </c>
      <c r="M63" s="27">
        <v>65.7</v>
      </c>
      <c r="N63" s="27">
        <v>12.4</v>
      </c>
      <c r="O63" s="27">
        <v>5.4</v>
      </c>
    </row>
    <row r="64" spans="2:15" ht="15" customHeight="1" x14ac:dyDescent="0.15">
      <c r="B64" s="24"/>
      <c r="C64" s="82" t="s">
        <v>82</v>
      </c>
      <c r="D64" s="14">
        <v>1826</v>
      </c>
      <c r="E64" s="15">
        <v>87</v>
      </c>
      <c r="F64" s="16">
        <v>9</v>
      </c>
      <c r="G64" s="16">
        <v>26</v>
      </c>
      <c r="H64" s="16">
        <v>23</v>
      </c>
      <c r="I64" s="16">
        <v>144</v>
      </c>
      <c r="J64" s="16">
        <v>112</v>
      </c>
      <c r="K64" s="16">
        <v>76</v>
      </c>
      <c r="L64" s="16">
        <v>84</v>
      </c>
      <c r="M64" s="16">
        <v>1066</v>
      </c>
      <c r="N64" s="16">
        <v>252</v>
      </c>
      <c r="O64" s="16">
        <v>103</v>
      </c>
    </row>
    <row r="65" spans="2:15" ht="15" customHeight="1" x14ac:dyDescent="0.15">
      <c r="B65" s="24"/>
      <c r="C65" s="84"/>
      <c r="D65" s="25">
        <v>100</v>
      </c>
      <c r="E65" s="26">
        <v>4.8</v>
      </c>
      <c r="F65" s="27">
        <v>0.5</v>
      </c>
      <c r="G65" s="27">
        <v>1.4</v>
      </c>
      <c r="H65" s="27">
        <v>1.3</v>
      </c>
      <c r="I65" s="27">
        <v>7.9</v>
      </c>
      <c r="J65" s="27">
        <v>6.1</v>
      </c>
      <c r="K65" s="27">
        <v>4.2</v>
      </c>
      <c r="L65" s="27">
        <v>4.5999999999999996</v>
      </c>
      <c r="M65" s="27">
        <v>58.4</v>
      </c>
      <c r="N65" s="27">
        <v>13.8</v>
      </c>
      <c r="O65" s="27">
        <v>5.6</v>
      </c>
    </row>
    <row r="66" spans="2:15" ht="15" customHeight="1" x14ac:dyDescent="0.15">
      <c r="B66" s="24"/>
      <c r="C66" s="82" t="s">
        <v>83</v>
      </c>
      <c r="D66" s="14">
        <v>980</v>
      </c>
      <c r="E66" s="15">
        <v>31</v>
      </c>
      <c r="F66" s="16">
        <v>13</v>
      </c>
      <c r="G66" s="16">
        <v>18</v>
      </c>
      <c r="H66" s="16">
        <v>14</v>
      </c>
      <c r="I66" s="16">
        <v>105</v>
      </c>
      <c r="J66" s="16">
        <v>60</v>
      </c>
      <c r="K66" s="16">
        <v>29</v>
      </c>
      <c r="L66" s="16">
        <v>55</v>
      </c>
      <c r="M66" s="16">
        <v>571</v>
      </c>
      <c r="N66" s="16">
        <v>105</v>
      </c>
      <c r="O66" s="16">
        <v>68</v>
      </c>
    </row>
    <row r="67" spans="2:15" ht="15" customHeight="1" x14ac:dyDescent="0.15">
      <c r="B67" s="24"/>
      <c r="C67" s="84"/>
      <c r="D67" s="25">
        <v>100</v>
      </c>
      <c r="E67" s="26">
        <v>3.2</v>
      </c>
      <c r="F67" s="27">
        <v>1.3</v>
      </c>
      <c r="G67" s="27">
        <v>1.8</v>
      </c>
      <c r="H67" s="27">
        <v>1.4</v>
      </c>
      <c r="I67" s="27">
        <v>10.7</v>
      </c>
      <c r="J67" s="27">
        <v>6.1</v>
      </c>
      <c r="K67" s="27">
        <v>3</v>
      </c>
      <c r="L67" s="27">
        <v>5.6</v>
      </c>
      <c r="M67" s="27">
        <v>58.3</v>
      </c>
      <c r="N67" s="27">
        <v>10.7</v>
      </c>
      <c r="O67" s="27">
        <v>6.9</v>
      </c>
    </row>
    <row r="68" spans="2:15" ht="15" customHeight="1" x14ac:dyDescent="0.15">
      <c r="B68" s="24"/>
      <c r="C68" s="82" t="s">
        <v>84</v>
      </c>
      <c r="D68" s="14">
        <v>1910</v>
      </c>
      <c r="E68" s="15">
        <v>69</v>
      </c>
      <c r="F68" s="16">
        <v>19</v>
      </c>
      <c r="G68" s="16">
        <v>24</v>
      </c>
      <c r="H68" s="16">
        <v>38</v>
      </c>
      <c r="I68" s="16">
        <v>161</v>
      </c>
      <c r="J68" s="16">
        <v>133</v>
      </c>
      <c r="K68" s="16">
        <v>89</v>
      </c>
      <c r="L68" s="16">
        <v>131</v>
      </c>
      <c r="M68" s="16">
        <v>1079</v>
      </c>
      <c r="N68" s="16">
        <v>269</v>
      </c>
      <c r="O68" s="16">
        <v>92</v>
      </c>
    </row>
    <row r="69" spans="2:15" ht="15" customHeight="1" x14ac:dyDescent="0.15">
      <c r="B69" s="28"/>
      <c r="C69" s="85"/>
      <c r="D69" s="17">
        <v>100</v>
      </c>
      <c r="E69" s="18">
        <v>3.6</v>
      </c>
      <c r="F69" s="19">
        <v>1</v>
      </c>
      <c r="G69" s="19">
        <v>1.3</v>
      </c>
      <c r="H69" s="19">
        <v>2</v>
      </c>
      <c r="I69" s="19">
        <v>8.4</v>
      </c>
      <c r="J69" s="19">
        <v>7</v>
      </c>
      <c r="K69" s="19">
        <v>4.7</v>
      </c>
      <c r="L69" s="19">
        <v>6.9</v>
      </c>
      <c r="M69" s="19">
        <v>56.5</v>
      </c>
      <c r="N69" s="19">
        <v>14.1</v>
      </c>
      <c r="O69" s="19">
        <v>4.8</v>
      </c>
    </row>
    <row r="70" spans="2:15" ht="15" customHeight="1" x14ac:dyDescent="0.15">
      <c r="B70" s="20" t="s">
        <v>85</v>
      </c>
      <c r="C70" s="88" t="s">
        <v>86</v>
      </c>
      <c r="D70" s="21">
        <v>1864</v>
      </c>
      <c r="E70" s="22">
        <v>119</v>
      </c>
      <c r="F70" s="23">
        <v>6</v>
      </c>
      <c r="G70" s="23">
        <v>25</v>
      </c>
      <c r="H70" s="23">
        <v>30</v>
      </c>
      <c r="I70" s="23">
        <v>74</v>
      </c>
      <c r="J70" s="23">
        <v>177</v>
      </c>
      <c r="K70" s="23">
        <v>87</v>
      </c>
      <c r="L70" s="23">
        <v>118</v>
      </c>
      <c r="M70" s="23">
        <v>1120</v>
      </c>
      <c r="N70" s="23">
        <v>171</v>
      </c>
      <c r="O70" s="23">
        <v>128</v>
      </c>
    </row>
    <row r="71" spans="2:15" ht="15" customHeight="1" x14ac:dyDescent="0.15">
      <c r="B71" s="24"/>
      <c r="C71" s="89"/>
      <c r="D71" s="25">
        <v>100</v>
      </c>
      <c r="E71" s="26">
        <v>6.4</v>
      </c>
      <c r="F71" s="27">
        <v>0.3</v>
      </c>
      <c r="G71" s="27">
        <v>1.3</v>
      </c>
      <c r="H71" s="27">
        <v>1.6</v>
      </c>
      <c r="I71" s="27">
        <v>4</v>
      </c>
      <c r="J71" s="27">
        <v>9.5</v>
      </c>
      <c r="K71" s="27">
        <v>4.7</v>
      </c>
      <c r="L71" s="27">
        <v>6.3</v>
      </c>
      <c r="M71" s="27">
        <v>60.1</v>
      </c>
      <c r="N71" s="27">
        <v>9.1999999999999993</v>
      </c>
      <c r="O71" s="27">
        <v>6.9</v>
      </c>
    </row>
    <row r="72" spans="2:15" ht="15" customHeight="1" x14ac:dyDescent="0.15">
      <c r="B72" s="24"/>
      <c r="C72" s="86" t="s">
        <v>87</v>
      </c>
      <c r="D72" s="14">
        <v>2306</v>
      </c>
      <c r="E72" s="15">
        <v>109</v>
      </c>
      <c r="F72" s="16">
        <v>17</v>
      </c>
      <c r="G72" s="16">
        <v>28</v>
      </c>
      <c r="H72" s="16">
        <v>47</v>
      </c>
      <c r="I72" s="16">
        <v>130</v>
      </c>
      <c r="J72" s="16">
        <v>175</v>
      </c>
      <c r="K72" s="16">
        <v>122</v>
      </c>
      <c r="L72" s="16">
        <v>149</v>
      </c>
      <c r="M72" s="16">
        <v>1375</v>
      </c>
      <c r="N72" s="16">
        <v>236</v>
      </c>
      <c r="O72" s="16">
        <v>156</v>
      </c>
    </row>
    <row r="73" spans="2:15" ht="15" customHeight="1" x14ac:dyDescent="0.15">
      <c r="B73" s="24"/>
      <c r="C73" s="89"/>
      <c r="D73" s="25">
        <v>100</v>
      </c>
      <c r="E73" s="26">
        <v>4.7</v>
      </c>
      <c r="F73" s="27">
        <v>0.7</v>
      </c>
      <c r="G73" s="27">
        <v>1.2</v>
      </c>
      <c r="H73" s="27">
        <v>2</v>
      </c>
      <c r="I73" s="27">
        <v>5.6</v>
      </c>
      <c r="J73" s="27">
        <v>7.6</v>
      </c>
      <c r="K73" s="27">
        <v>5.3</v>
      </c>
      <c r="L73" s="27">
        <v>6.5</v>
      </c>
      <c r="M73" s="27">
        <v>59.6</v>
      </c>
      <c r="N73" s="27">
        <v>10.199999999999999</v>
      </c>
      <c r="O73" s="27">
        <v>6.8</v>
      </c>
    </row>
    <row r="74" spans="2:15" ht="15" customHeight="1" x14ac:dyDescent="0.15">
      <c r="B74" s="24"/>
      <c r="C74" s="86" t="s">
        <v>88</v>
      </c>
      <c r="D74" s="14">
        <v>3186</v>
      </c>
      <c r="E74" s="15">
        <v>91</v>
      </c>
      <c r="F74" s="16">
        <v>24</v>
      </c>
      <c r="G74" s="16">
        <v>34</v>
      </c>
      <c r="H74" s="16">
        <v>36</v>
      </c>
      <c r="I74" s="16">
        <v>227</v>
      </c>
      <c r="J74" s="16">
        <v>124</v>
      </c>
      <c r="K74" s="16">
        <v>119</v>
      </c>
      <c r="L74" s="16">
        <v>175</v>
      </c>
      <c r="M74" s="16">
        <v>1988</v>
      </c>
      <c r="N74" s="16">
        <v>394</v>
      </c>
      <c r="O74" s="16">
        <v>179</v>
      </c>
    </row>
    <row r="75" spans="2:15" ht="15" customHeight="1" x14ac:dyDescent="0.15">
      <c r="B75" s="24"/>
      <c r="C75" s="89"/>
      <c r="D75" s="25">
        <v>100</v>
      </c>
      <c r="E75" s="26">
        <v>2.9</v>
      </c>
      <c r="F75" s="27">
        <v>0.8</v>
      </c>
      <c r="G75" s="27">
        <v>1.1000000000000001</v>
      </c>
      <c r="H75" s="27">
        <v>1.1000000000000001</v>
      </c>
      <c r="I75" s="27">
        <v>7.1</v>
      </c>
      <c r="J75" s="27">
        <v>3.9</v>
      </c>
      <c r="K75" s="27">
        <v>3.7</v>
      </c>
      <c r="L75" s="27">
        <v>5.5</v>
      </c>
      <c r="M75" s="27">
        <v>62.4</v>
      </c>
      <c r="N75" s="27">
        <v>12.4</v>
      </c>
      <c r="O75" s="27">
        <v>5.6</v>
      </c>
    </row>
    <row r="76" spans="2:15" ht="15" customHeight="1" x14ac:dyDescent="0.15">
      <c r="B76" s="24"/>
      <c r="C76" s="86" t="s">
        <v>89</v>
      </c>
      <c r="D76" s="14">
        <v>2399</v>
      </c>
      <c r="E76" s="15">
        <v>74</v>
      </c>
      <c r="F76" s="16">
        <v>17</v>
      </c>
      <c r="G76" s="16">
        <v>43</v>
      </c>
      <c r="H76" s="16">
        <v>41</v>
      </c>
      <c r="I76" s="16">
        <v>226</v>
      </c>
      <c r="J76" s="16">
        <v>103</v>
      </c>
      <c r="K76" s="16">
        <v>86</v>
      </c>
      <c r="L76" s="16">
        <v>116</v>
      </c>
      <c r="M76" s="16">
        <v>1460</v>
      </c>
      <c r="N76" s="16">
        <v>287</v>
      </c>
      <c r="O76" s="16">
        <v>132</v>
      </c>
    </row>
    <row r="77" spans="2:15" ht="15" customHeight="1" x14ac:dyDescent="0.15">
      <c r="B77" s="24"/>
      <c r="C77" s="89"/>
      <c r="D77" s="25">
        <v>100</v>
      </c>
      <c r="E77" s="26">
        <v>3.1</v>
      </c>
      <c r="F77" s="27">
        <v>0.7</v>
      </c>
      <c r="G77" s="27">
        <v>1.8</v>
      </c>
      <c r="H77" s="27">
        <v>1.7</v>
      </c>
      <c r="I77" s="27">
        <v>9.4</v>
      </c>
      <c r="J77" s="27">
        <v>4.3</v>
      </c>
      <c r="K77" s="27">
        <v>3.6</v>
      </c>
      <c r="L77" s="27">
        <v>4.8</v>
      </c>
      <c r="M77" s="27">
        <v>60.9</v>
      </c>
      <c r="N77" s="27">
        <v>12</v>
      </c>
      <c r="O77" s="27">
        <v>5.5</v>
      </c>
    </row>
    <row r="78" spans="2:15" ht="15" customHeight="1" x14ac:dyDescent="0.15">
      <c r="B78" s="24"/>
      <c r="C78" s="86" t="s">
        <v>90</v>
      </c>
      <c r="D78" s="14">
        <v>1365</v>
      </c>
      <c r="E78" s="15">
        <v>43</v>
      </c>
      <c r="F78" s="16">
        <v>6</v>
      </c>
      <c r="G78" s="16">
        <v>16</v>
      </c>
      <c r="H78" s="16">
        <v>15</v>
      </c>
      <c r="I78" s="16">
        <v>191</v>
      </c>
      <c r="J78" s="16">
        <v>65</v>
      </c>
      <c r="K78" s="16">
        <v>59</v>
      </c>
      <c r="L78" s="16">
        <v>74</v>
      </c>
      <c r="M78" s="16">
        <v>752</v>
      </c>
      <c r="N78" s="16">
        <v>179</v>
      </c>
      <c r="O78" s="16">
        <v>91</v>
      </c>
    </row>
    <row r="79" spans="2:15" ht="15" customHeight="1" x14ac:dyDescent="0.15">
      <c r="B79" s="24"/>
      <c r="C79" s="89"/>
      <c r="D79" s="25">
        <v>100</v>
      </c>
      <c r="E79" s="26">
        <v>3.2</v>
      </c>
      <c r="F79" s="27">
        <v>0.4</v>
      </c>
      <c r="G79" s="27">
        <v>1.2</v>
      </c>
      <c r="H79" s="27">
        <v>1.1000000000000001</v>
      </c>
      <c r="I79" s="27">
        <v>14</v>
      </c>
      <c r="J79" s="27">
        <v>4.8</v>
      </c>
      <c r="K79" s="27">
        <v>4.3</v>
      </c>
      <c r="L79" s="27">
        <v>5.4</v>
      </c>
      <c r="M79" s="27">
        <v>55.1</v>
      </c>
      <c r="N79" s="27">
        <v>13.1</v>
      </c>
      <c r="O79" s="27">
        <v>6.7</v>
      </c>
    </row>
    <row r="80" spans="2:15" ht="15" customHeight="1" x14ac:dyDescent="0.15">
      <c r="B80" s="24"/>
      <c r="C80" s="86" t="s">
        <v>91</v>
      </c>
      <c r="D80" s="14">
        <v>815</v>
      </c>
      <c r="E80" s="15">
        <v>24</v>
      </c>
      <c r="F80" s="16">
        <v>10</v>
      </c>
      <c r="G80" s="16">
        <v>18</v>
      </c>
      <c r="H80" s="16">
        <v>20</v>
      </c>
      <c r="I80" s="16">
        <v>129</v>
      </c>
      <c r="J80" s="16">
        <v>39</v>
      </c>
      <c r="K80" s="16">
        <v>42</v>
      </c>
      <c r="L80" s="16">
        <v>44</v>
      </c>
      <c r="M80" s="16">
        <v>416</v>
      </c>
      <c r="N80" s="16">
        <v>116</v>
      </c>
      <c r="O80" s="16">
        <v>53</v>
      </c>
    </row>
    <row r="81" spans="2:15" ht="15" customHeight="1" x14ac:dyDescent="0.15">
      <c r="B81" s="24"/>
      <c r="C81" s="89"/>
      <c r="D81" s="25">
        <v>100</v>
      </c>
      <c r="E81" s="26">
        <v>2.9</v>
      </c>
      <c r="F81" s="27">
        <v>1.2</v>
      </c>
      <c r="G81" s="27">
        <v>2.2000000000000002</v>
      </c>
      <c r="H81" s="27">
        <v>2.5</v>
      </c>
      <c r="I81" s="27">
        <v>15.8</v>
      </c>
      <c r="J81" s="27">
        <v>4.8</v>
      </c>
      <c r="K81" s="27">
        <v>5.2</v>
      </c>
      <c r="L81" s="27">
        <v>5.4</v>
      </c>
      <c r="M81" s="27">
        <v>51</v>
      </c>
      <c r="N81" s="27">
        <v>14.2</v>
      </c>
      <c r="O81" s="27">
        <v>6.5</v>
      </c>
    </row>
    <row r="82" spans="2:15" ht="15" customHeight="1" x14ac:dyDescent="0.15">
      <c r="B82" s="24"/>
      <c r="C82" s="86" t="s">
        <v>92</v>
      </c>
      <c r="D82" s="14">
        <v>451</v>
      </c>
      <c r="E82" s="15">
        <v>13</v>
      </c>
      <c r="F82" s="16">
        <v>2</v>
      </c>
      <c r="G82" s="16">
        <v>13</v>
      </c>
      <c r="H82" s="16">
        <v>9</v>
      </c>
      <c r="I82" s="16">
        <v>63</v>
      </c>
      <c r="J82" s="16">
        <v>25</v>
      </c>
      <c r="K82" s="16">
        <v>17</v>
      </c>
      <c r="L82" s="16">
        <v>15</v>
      </c>
      <c r="M82" s="16">
        <v>239</v>
      </c>
      <c r="N82" s="16">
        <v>73</v>
      </c>
      <c r="O82" s="16">
        <v>28</v>
      </c>
    </row>
    <row r="83" spans="2:15" ht="15" customHeight="1" x14ac:dyDescent="0.15">
      <c r="B83" s="24"/>
      <c r="C83" s="86"/>
      <c r="D83" s="34">
        <v>100</v>
      </c>
      <c r="E83" s="35">
        <v>2.9</v>
      </c>
      <c r="F83" s="36">
        <v>0.4</v>
      </c>
      <c r="G83" s="36">
        <v>2.9</v>
      </c>
      <c r="H83" s="36">
        <v>2</v>
      </c>
      <c r="I83" s="36">
        <v>14</v>
      </c>
      <c r="J83" s="36">
        <v>5.5</v>
      </c>
      <c r="K83" s="36">
        <v>3.8</v>
      </c>
      <c r="L83" s="36">
        <v>3.3</v>
      </c>
      <c r="M83" s="36">
        <v>53</v>
      </c>
      <c r="N83" s="36">
        <v>16.2</v>
      </c>
      <c r="O83" s="36">
        <v>6.2</v>
      </c>
    </row>
    <row r="84" spans="2:15" ht="15" customHeight="1" x14ac:dyDescent="0.15">
      <c r="B84" s="20" t="s">
        <v>93</v>
      </c>
      <c r="C84" s="87" t="s">
        <v>94</v>
      </c>
      <c r="D84" s="21">
        <v>2611</v>
      </c>
      <c r="E84" s="22">
        <v>138</v>
      </c>
      <c r="F84" s="23">
        <v>16</v>
      </c>
      <c r="G84" s="23">
        <v>39</v>
      </c>
      <c r="H84" s="23">
        <v>62</v>
      </c>
      <c r="I84" s="23">
        <v>173</v>
      </c>
      <c r="J84" s="23">
        <v>189</v>
      </c>
      <c r="K84" s="23">
        <v>118</v>
      </c>
      <c r="L84" s="23">
        <v>128</v>
      </c>
      <c r="M84" s="23">
        <v>1578</v>
      </c>
      <c r="N84" s="23">
        <v>247</v>
      </c>
      <c r="O84" s="23">
        <v>188</v>
      </c>
    </row>
    <row r="85" spans="2:15" ht="15" customHeight="1" x14ac:dyDescent="0.15">
      <c r="B85" s="24" t="s">
        <v>441</v>
      </c>
      <c r="C85" s="84"/>
      <c r="D85" s="25">
        <v>100</v>
      </c>
      <c r="E85" s="26">
        <v>5.3</v>
      </c>
      <c r="F85" s="27">
        <v>0.6</v>
      </c>
      <c r="G85" s="27">
        <v>1.5</v>
      </c>
      <c r="H85" s="27">
        <v>2.4</v>
      </c>
      <c r="I85" s="27">
        <v>6.6</v>
      </c>
      <c r="J85" s="27">
        <v>7.2</v>
      </c>
      <c r="K85" s="27">
        <v>4.5</v>
      </c>
      <c r="L85" s="27">
        <v>4.9000000000000004</v>
      </c>
      <c r="M85" s="27">
        <v>60.4</v>
      </c>
      <c r="N85" s="27">
        <v>9.5</v>
      </c>
      <c r="O85" s="27">
        <v>7.2</v>
      </c>
    </row>
    <row r="86" spans="2:15" ht="15" customHeight="1" x14ac:dyDescent="0.15">
      <c r="B86" s="24" t="s">
        <v>431</v>
      </c>
      <c r="C86" s="82" t="s">
        <v>432</v>
      </c>
      <c r="D86" s="14">
        <v>2717</v>
      </c>
      <c r="E86" s="15">
        <v>108</v>
      </c>
      <c r="F86" s="16">
        <v>21</v>
      </c>
      <c r="G86" s="16">
        <v>43</v>
      </c>
      <c r="H86" s="16">
        <v>44</v>
      </c>
      <c r="I86" s="16">
        <v>185</v>
      </c>
      <c r="J86" s="16">
        <v>204</v>
      </c>
      <c r="K86" s="16">
        <v>140</v>
      </c>
      <c r="L86" s="16">
        <v>177</v>
      </c>
      <c r="M86" s="16">
        <v>1620</v>
      </c>
      <c r="N86" s="16">
        <v>271</v>
      </c>
      <c r="O86" s="16">
        <v>173</v>
      </c>
    </row>
    <row r="87" spans="2:15" ht="15" customHeight="1" x14ac:dyDescent="0.15">
      <c r="B87" s="24"/>
      <c r="C87" s="84"/>
      <c r="D87" s="25">
        <v>100</v>
      </c>
      <c r="E87" s="26">
        <v>4</v>
      </c>
      <c r="F87" s="27">
        <v>0.8</v>
      </c>
      <c r="G87" s="27">
        <v>1.6</v>
      </c>
      <c r="H87" s="27">
        <v>1.6</v>
      </c>
      <c r="I87" s="27">
        <v>6.8</v>
      </c>
      <c r="J87" s="27">
        <v>7.5</v>
      </c>
      <c r="K87" s="27">
        <v>5.2</v>
      </c>
      <c r="L87" s="27">
        <v>6.5</v>
      </c>
      <c r="M87" s="27">
        <v>59.6</v>
      </c>
      <c r="N87" s="27">
        <v>10</v>
      </c>
      <c r="O87" s="27">
        <v>6.4</v>
      </c>
    </row>
    <row r="88" spans="2:15" ht="15" customHeight="1" x14ac:dyDescent="0.15">
      <c r="B88" s="24"/>
      <c r="C88" s="83" t="s">
        <v>509</v>
      </c>
      <c r="D88" s="29">
        <v>1730</v>
      </c>
      <c r="E88" s="30">
        <v>64</v>
      </c>
      <c r="F88" s="31">
        <v>14</v>
      </c>
      <c r="G88" s="31">
        <v>23</v>
      </c>
      <c r="H88" s="31">
        <v>22</v>
      </c>
      <c r="I88" s="31">
        <v>142</v>
      </c>
      <c r="J88" s="31">
        <v>78</v>
      </c>
      <c r="K88" s="31">
        <v>71</v>
      </c>
      <c r="L88" s="31">
        <v>93</v>
      </c>
      <c r="M88" s="31">
        <v>1054</v>
      </c>
      <c r="N88" s="31">
        <v>202</v>
      </c>
      <c r="O88" s="31">
        <v>94</v>
      </c>
    </row>
    <row r="89" spans="2:15" ht="15" customHeight="1" x14ac:dyDescent="0.15">
      <c r="B89" s="24"/>
      <c r="C89" s="84"/>
      <c r="D89" s="25">
        <v>100</v>
      </c>
      <c r="E89" s="26">
        <v>3.7</v>
      </c>
      <c r="F89" s="27">
        <v>0.8</v>
      </c>
      <c r="G89" s="27">
        <v>1.3</v>
      </c>
      <c r="H89" s="27">
        <v>1.3</v>
      </c>
      <c r="I89" s="27">
        <v>8.1999999999999993</v>
      </c>
      <c r="J89" s="27">
        <v>4.5</v>
      </c>
      <c r="K89" s="27">
        <v>4.0999999999999996</v>
      </c>
      <c r="L89" s="27">
        <v>5.4</v>
      </c>
      <c r="M89" s="27">
        <v>60.9</v>
      </c>
      <c r="N89" s="27">
        <v>11.7</v>
      </c>
      <c r="O89" s="27">
        <v>5.4</v>
      </c>
    </row>
    <row r="90" spans="2:15" ht="15" customHeight="1" x14ac:dyDescent="0.15">
      <c r="B90" s="24"/>
      <c r="C90" s="82" t="s">
        <v>489</v>
      </c>
      <c r="D90" s="14">
        <v>2673</v>
      </c>
      <c r="E90" s="15">
        <v>76</v>
      </c>
      <c r="F90" s="16">
        <v>16</v>
      </c>
      <c r="G90" s="16">
        <v>29</v>
      </c>
      <c r="H90" s="16">
        <v>30</v>
      </c>
      <c r="I90" s="16">
        <v>243</v>
      </c>
      <c r="J90" s="16">
        <v>106</v>
      </c>
      <c r="K90" s="16">
        <v>111</v>
      </c>
      <c r="L90" s="16">
        <v>152</v>
      </c>
      <c r="M90" s="16">
        <v>1591</v>
      </c>
      <c r="N90" s="16">
        <v>359</v>
      </c>
      <c r="O90" s="16">
        <v>154</v>
      </c>
    </row>
    <row r="91" spans="2:15" ht="15" customHeight="1" x14ac:dyDescent="0.15">
      <c r="B91" s="24"/>
      <c r="C91" s="84"/>
      <c r="D91" s="25">
        <v>100</v>
      </c>
      <c r="E91" s="26">
        <v>2.8</v>
      </c>
      <c r="F91" s="27">
        <v>0.6</v>
      </c>
      <c r="G91" s="27">
        <v>1.1000000000000001</v>
      </c>
      <c r="H91" s="27">
        <v>1.1000000000000001</v>
      </c>
      <c r="I91" s="27">
        <v>9.1</v>
      </c>
      <c r="J91" s="27">
        <v>4</v>
      </c>
      <c r="K91" s="27">
        <v>4.2</v>
      </c>
      <c r="L91" s="27">
        <v>5.7</v>
      </c>
      <c r="M91" s="27">
        <v>59.5</v>
      </c>
      <c r="N91" s="27">
        <v>13.4</v>
      </c>
      <c r="O91" s="27">
        <v>5.8</v>
      </c>
    </row>
    <row r="92" spans="2:15" ht="15" customHeight="1" x14ac:dyDescent="0.15">
      <c r="B92" s="24"/>
      <c r="C92" s="82" t="s">
        <v>488</v>
      </c>
      <c r="D92" s="14">
        <v>1271</v>
      </c>
      <c r="E92" s="15">
        <v>28</v>
      </c>
      <c r="F92" s="16">
        <v>7</v>
      </c>
      <c r="G92" s="16">
        <v>13</v>
      </c>
      <c r="H92" s="16">
        <v>20</v>
      </c>
      <c r="I92" s="16">
        <v>161</v>
      </c>
      <c r="J92" s="16">
        <v>51</v>
      </c>
      <c r="K92" s="16">
        <v>34</v>
      </c>
      <c r="L92" s="16">
        <v>61</v>
      </c>
      <c r="M92" s="16">
        <v>747</v>
      </c>
      <c r="N92" s="16">
        <v>181</v>
      </c>
      <c r="O92" s="16">
        <v>62</v>
      </c>
    </row>
    <row r="93" spans="2:15" ht="15" customHeight="1" x14ac:dyDescent="0.15">
      <c r="B93" s="24"/>
      <c r="C93" s="84"/>
      <c r="D93" s="25">
        <v>100</v>
      </c>
      <c r="E93" s="26">
        <v>2.2000000000000002</v>
      </c>
      <c r="F93" s="27">
        <v>0.6</v>
      </c>
      <c r="G93" s="27">
        <v>1</v>
      </c>
      <c r="H93" s="27">
        <v>1.6</v>
      </c>
      <c r="I93" s="27">
        <v>12.7</v>
      </c>
      <c r="J93" s="27">
        <v>4</v>
      </c>
      <c r="K93" s="27">
        <v>2.7</v>
      </c>
      <c r="L93" s="27">
        <v>4.8</v>
      </c>
      <c r="M93" s="27">
        <v>58.8</v>
      </c>
      <c r="N93" s="27">
        <v>14.2</v>
      </c>
      <c r="O93" s="27">
        <v>4.9000000000000004</v>
      </c>
    </row>
    <row r="94" spans="2:15" ht="15" customHeight="1" x14ac:dyDescent="0.15">
      <c r="B94" s="24"/>
      <c r="C94" s="82" t="s">
        <v>457</v>
      </c>
      <c r="D94" s="14">
        <v>285</v>
      </c>
      <c r="E94" s="15">
        <v>7</v>
      </c>
      <c r="F94" s="16">
        <v>3</v>
      </c>
      <c r="G94" s="16">
        <v>9</v>
      </c>
      <c r="H94" s="16">
        <v>4</v>
      </c>
      <c r="I94" s="16">
        <v>36</v>
      </c>
      <c r="J94" s="16">
        <v>11</v>
      </c>
      <c r="K94" s="16">
        <v>13</v>
      </c>
      <c r="L94" s="16">
        <v>11</v>
      </c>
      <c r="M94" s="16">
        <v>154</v>
      </c>
      <c r="N94" s="16">
        <v>47</v>
      </c>
      <c r="O94" s="16">
        <v>22</v>
      </c>
    </row>
    <row r="95" spans="2:15" ht="15" customHeight="1" x14ac:dyDescent="0.15">
      <c r="B95" s="24"/>
      <c r="C95" s="82"/>
      <c r="D95" s="34">
        <v>100</v>
      </c>
      <c r="E95" s="35">
        <v>2.5</v>
      </c>
      <c r="F95" s="36">
        <v>1.1000000000000001</v>
      </c>
      <c r="G95" s="36">
        <v>3.2</v>
      </c>
      <c r="H95" s="36">
        <v>1.4</v>
      </c>
      <c r="I95" s="36">
        <v>12.6</v>
      </c>
      <c r="J95" s="36">
        <v>3.9</v>
      </c>
      <c r="K95" s="36">
        <v>4.5999999999999996</v>
      </c>
      <c r="L95" s="36">
        <v>3.9</v>
      </c>
      <c r="M95" s="36">
        <v>54</v>
      </c>
      <c r="N95" s="36">
        <v>16.5</v>
      </c>
      <c r="O95" s="36">
        <v>7.7</v>
      </c>
    </row>
    <row r="96" spans="2:15" ht="15" customHeight="1" x14ac:dyDescent="0.15">
      <c r="B96" s="24"/>
      <c r="C96" s="83" t="s">
        <v>465</v>
      </c>
      <c r="D96" s="29">
        <v>293</v>
      </c>
      <c r="E96" s="30">
        <v>6</v>
      </c>
      <c r="F96" s="31">
        <v>2</v>
      </c>
      <c r="G96" s="31">
        <v>2</v>
      </c>
      <c r="H96" s="31">
        <v>5</v>
      </c>
      <c r="I96" s="31">
        <v>29</v>
      </c>
      <c r="J96" s="31">
        <v>14</v>
      </c>
      <c r="K96" s="31">
        <v>10</v>
      </c>
      <c r="L96" s="31">
        <v>10</v>
      </c>
      <c r="M96" s="31">
        <v>162</v>
      </c>
      <c r="N96" s="31">
        <v>50</v>
      </c>
      <c r="O96" s="31">
        <v>20</v>
      </c>
    </row>
    <row r="97" spans="2:15" ht="15" customHeight="1" x14ac:dyDescent="0.15">
      <c r="B97" s="24"/>
      <c r="C97" s="84"/>
      <c r="D97" s="25">
        <v>100</v>
      </c>
      <c r="E97" s="26">
        <v>2</v>
      </c>
      <c r="F97" s="27">
        <v>0.7</v>
      </c>
      <c r="G97" s="27">
        <v>0.7</v>
      </c>
      <c r="H97" s="27">
        <v>1.7</v>
      </c>
      <c r="I97" s="27">
        <v>9.9</v>
      </c>
      <c r="J97" s="27">
        <v>4.8</v>
      </c>
      <c r="K97" s="27">
        <v>3.4</v>
      </c>
      <c r="L97" s="27">
        <v>3.4</v>
      </c>
      <c r="M97" s="27">
        <v>55.3</v>
      </c>
      <c r="N97" s="27">
        <v>17.100000000000001</v>
      </c>
      <c r="O97" s="27">
        <v>6.8</v>
      </c>
    </row>
    <row r="98" spans="2:15" ht="15" customHeight="1" x14ac:dyDescent="0.15">
      <c r="B98" s="24"/>
      <c r="C98" s="82" t="s">
        <v>556</v>
      </c>
      <c r="D98" s="14">
        <v>30</v>
      </c>
      <c r="E98" s="15">
        <v>2</v>
      </c>
      <c r="F98" s="16">
        <v>1</v>
      </c>
      <c r="G98" s="16">
        <v>0</v>
      </c>
      <c r="H98" s="16">
        <v>0</v>
      </c>
      <c r="I98" s="16">
        <v>4</v>
      </c>
      <c r="J98" s="16">
        <v>1</v>
      </c>
      <c r="K98" s="16">
        <v>1</v>
      </c>
      <c r="L98" s="16">
        <v>2</v>
      </c>
      <c r="M98" s="16">
        <v>14</v>
      </c>
      <c r="N98" s="16">
        <v>8</v>
      </c>
      <c r="O98" s="16">
        <v>1</v>
      </c>
    </row>
    <row r="99" spans="2:15" ht="15" customHeight="1" x14ac:dyDescent="0.15">
      <c r="B99" s="24"/>
      <c r="C99" s="84"/>
      <c r="D99" s="25">
        <v>100</v>
      </c>
      <c r="E99" s="26">
        <v>6.7</v>
      </c>
      <c r="F99" s="27">
        <v>3.3</v>
      </c>
      <c r="G99" s="27">
        <v>0</v>
      </c>
      <c r="H99" s="27">
        <v>0</v>
      </c>
      <c r="I99" s="27">
        <v>13.3</v>
      </c>
      <c r="J99" s="27">
        <v>3.3</v>
      </c>
      <c r="K99" s="27">
        <v>3.3</v>
      </c>
      <c r="L99" s="27">
        <v>6.7</v>
      </c>
      <c r="M99" s="27">
        <v>46.7</v>
      </c>
      <c r="N99" s="27">
        <v>26.7</v>
      </c>
      <c r="O99" s="27">
        <v>3.3</v>
      </c>
    </row>
    <row r="100" spans="2:15" ht="15" customHeight="1" x14ac:dyDescent="0.15">
      <c r="B100" s="24"/>
      <c r="C100" s="82" t="s">
        <v>96</v>
      </c>
      <c r="D100" s="14">
        <v>50</v>
      </c>
      <c r="E100" s="15">
        <v>0</v>
      </c>
      <c r="F100" s="16">
        <v>0</v>
      </c>
      <c r="G100" s="16">
        <v>1</v>
      </c>
      <c r="H100" s="16">
        <v>1</v>
      </c>
      <c r="I100" s="16">
        <v>6</v>
      </c>
      <c r="J100" s="16">
        <v>3</v>
      </c>
      <c r="K100" s="16">
        <v>3</v>
      </c>
      <c r="L100" s="16">
        <v>2</v>
      </c>
      <c r="M100" s="16">
        <v>28</v>
      </c>
      <c r="N100" s="16">
        <v>5</v>
      </c>
      <c r="O100" s="16">
        <v>3</v>
      </c>
    </row>
    <row r="101" spans="2:15" ht="15" customHeight="1" x14ac:dyDescent="0.15">
      <c r="B101" s="28"/>
      <c r="C101" s="85"/>
      <c r="D101" s="17">
        <v>100</v>
      </c>
      <c r="E101" s="18">
        <v>0</v>
      </c>
      <c r="F101" s="19">
        <v>0</v>
      </c>
      <c r="G101" s="19">
        <v>2</v>
      </c>
      <c r="H101" s="19">
        <v>2</v>
      </c>
      <c r="I101" s="19">
        <v>12</v>
      </c>
      <c r="J101" s="19">
        <v>6</v>
      </c>
      <c r="K101" s="19">
        <v>6</v>
      </c>
      <c r="L101" s="19">
        <v>4</v>
      </c>
      <c r="M101" s="19">
        <v>56</v>
      </c>
      <c r="N101" s="19">
        <v>10</v>
      </c>
      <c r="O101" s="19">
        <v>6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1362" priority="3432" rank="1"/>
  </conditionalFormatting>
  <conditionalFormatting sqref="E11:O11">
    <cfRule type="top10" dxfId="1361" priority="3433" rank="1"/>
  </conditionalFormatting>
  <conditionalFormatting sqref="E13:O13">
    <cfRule type="top10" dxfId="1360" priority="3434" rank="1"/>
  </conditionalFormatting>
  <conditionalFormatting sqref="E15:O15">
    <cfRule type="top10" dxfId="1359" priority="3435" rank="1"/>
  </conditionalFormatting>
  <conditionalFormatting sqref="E17:O17">
    <cfRule type="top10" dxfId="1358" priority="3436" rank="1"/>
  </conditionalFormatting>
  <conditionalFormatting sqref="E19:O19">
    <cfRule type="top10" dxfId="1357" priority="3437" rank="1"/>
  </conditionalFormatting>
  <conditionalFormatting sqref="E21:O21">
    <cfRule type="top10" dxfId="1356" priority="3438" rank="1"/>
  </conditionalFormatting>
  <conditionalFormatting sqref="E23:O23">
    <cfRule type="top10" dxfId="1355" priority="3439" rank="1"/>
  </conditionalFormatting>
  <conditionalFormatting sqref="E25:O25">
    <cfRule type="top10" dxfId="1354" priority="3440" rank="1"/>
  </conditionalFormatting>
  <conditionalFormatting sqref="E27:O27">
    <cfRule type="top10" dxfId="1353" priority="3441" rank="1"/>
  </conditionalFormatting>
  <conditionalFormatting sqref="E29:O29">
    <cfRule type="top10" dxfId="1352" priority="3442" rank="1"/>
  </conditionalFormatting>
  <conditionalFormatting sqref="E31:O31">
    <cfRule type="top10" dxfId="1351" priority="3443" rank="1"/>
  </conditionalFormatting>
  <conditionalFormatting sqref="E33:O33">
    <cfRule type="top10" dxfId="1350" priority="3444" rank="1"/>
  </conditionalFormatting>
  <conditionalFormatting sqref="E35:O35">
    <cfRule type="top10" dxfId="1349" priority="3445" rank="1"/>
  </conditionalFormatting>
  <conditionalFormatting sqref="E37:O37">
    <cfRule type="top10" dxfId="1348" priority="3446" rank="1"/>
  </conditionalFormatting>
  <conditionalFormatting sqref="E39:O39">
    <cfRule type="top10" dxfId="1347" priority="3447" rank="1"/>
  </conditionalFormatting>
  <conditionalFormatting sqref="E41:O41">
    <cfRule type="top10" dxfId="1346" priority="3448" rank="1"/>
  </conditionalFormatting>
  <conditionalFormatting sqref="E43:O43">
    <cfRule type="top10" dxfId="1345" priority="3449" rank="1"/>
  </conditionalFormatting>
  <conditionalFormatting sqref="E45:O45">
    <cfRule type="top10" dxfId="1344" priority="3450" rank="1"/>
  </conditionalFormatting>
  <conditionalFormatting sqref="E47:O47">
    <cfRule type="top10" dxfId="1343" priority="3451" rank="1"/>
  </conditionalFormatting>
  <conditionalFormatting sqref="E49:O49">
    <cfRule type="top10" dxfId="1342" priority="3452" rank="1"/>
  </conditionalFormatting>
  <conditionalFormatting sqref="E51:O51">
    <cfRule type="top10" dxfId="1341" priority="3453" rank="1"/>
  </conditionalFormatting>
  <conditionalFormatting sqref="E53:O53">
    <cfRule type="top10" dxfId="1340" priority="3454" rank="1"/>
  </conditionalFormatting>
  <conditionalFormatting sqref="E55:O55">
    <cfRule type="top10" dxfId="1339" priority="3455" rank="1"/>
  </conditionalFormatting>
  <conditionalFormatting sqref="E57:O57">
    <cfRule type="top10" dxfId="1338" priority="3456" rank="1"/>
  </conditionalFormatting>
  <conditionalFormatting sqref="E59:O59">
    <cfRule type="top10" dxfId="1337" priority="3457" rank="1"/>
  </conditionalFormatting>
  <conditionalFormatting sqref="E61:O61">
    <cfRule type="top10" dxfId="1336" priority="3458" rank="1"/>
  </conditionalFormatting>
  <conditionalFormatting sqref="E63:O63">
    <cfRule type="top10" dxfId="1335" priority="3459" rank="1"/>
  </conditionalFormatting>
  <conditionalFormatting sqref="E65:O65">
    <cfRule type="top10" dxfId="1334" priority="3460" rank="1"/>
  </conditionalFormatting>
  <conditionalFormatting sqref="E67:O67">
    <cfRule type="top10" dxfId="1333" priority="3461" rank="1"/>
  </conditionalFormatting>
  <conditionalFormatting sqref="E69:O69">
    <cfRule type="top10" dxfId="1332" priority="3462" rank="1"/>
  </conditionalFormatting>
  <conditionalFormatting sqref="E71:O71">
    <cfRule type="top10" dxfId="1331" priority="3463" rank="1"/>
  </conditionalFormatting>
  <conditionalFormatting sqref="E73:O73">
    <cfRule type="top10" dxfId="1330" priority="3464" rank="1"/>
  </conditionalFormatting>
  <conditionalFormatting sqref="E75:O75">
    <cfRule type="top10" dxfId="1329" priority="3465" rank="1"/>
  </conditionalFormatting>
  <conditionalFormatting sqref="E77:O77">
    <cfRule type="top10" dxfId="1328" priority="3466" rank="1"/>
  </conditionalFormatting>
  <conditionalFormatting sqref="E79:O79">
    <cfRule type="top10" dxfId="1327" priority="3467" rank="1"/>
  </conditionalFormatting>
  <conditionalFormatting sqref="E81:O81">
    <cfRule type="top10" dxfId="1326" priority="3468" rank="1"/>
  </conditionalFormatting>
  <conditionalFormatting sqref="E83:O83">
    <cfRule type="top10" dxfId="1325" priority="3469" rank="1"/>
  </conditionalFormatting>
  <conditionalFormatting sqref="E85:O85">
    <cfRule type="top10" dxfId="1324" priority="3470" rank="1"/>
  </conditionalFormatting>
  <conditionalFormatting sqref="E87:O87">
    <cfRule type="top10" dxfId="1323" priority="3471" rank="1"/>
  </conditionalFormatting>
  <conditionalFormatting sqref="E89:O89">
    <cfRule type="top10" dxfId="1322" priority="3472" rank="1"/>
  </conditionalFormatting>
  <conditionalFormatting sqref="E91:O91">
    <cfRule type="top10" dxfId="1321" priority="3473" rank="1"/>
  </conditionalFormatting>
  <conditionalFormatting sqref="E93:O93">
    <cfRule type="top10" dxfId="1320" priority="3474" rank="1"/>
  </conditionalFormatting>
  <conditionalFormatting sqref="E95:O95">
    <cfRule type="top10" dxfId="1319" priority="3475" rank="1"/>
  </conditionalFormatting>
  <conditionalFormatting sqref="E97:O97">
    <cfRule type="top10" dxfId="1318" priority="3476" rank="1"/>
  </conditionalFormatting>
  <conditionalFormatting sqref="E99:O99">
    <cfRule type="top10" dxfId="1317" priority="3477" rank="1"/>
  </conditionalFormatting>
  <conditionalFormatting sqref="E101:O101">
    <cfRule type="top10" dxfId="1316" priority="347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846</v>
      </c>
    </row>
    <row r="4" spans="2:24" x14ac:dyDescent="0.15">
      <c r="B4" s="1" t="s">
        <v>705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252</v>
      </c>
      <c r="F7" s="69" t="s">
        <v>253</v>
      </c>
      <c r="G7" s="69" t="s">
        <v>254</v>
      </c>
      <c r="H7" s="68" t="s">
        <v>255</v>
      </c>
      <c r="I7" s="69" t="s">
        <v>256</v>
      </c>
      <c r="J7" s="69" t="s">
        <v>706</v>
      </c>
      <c r="K7" s="69" t="s">
        <v>257</v>
      </c>
      <c r="L7" s="69" t="s">
        <v>258</v>
      </c>
      <c r="M7" s="69" t="s">
        <v>4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1564</v>
      </c>
      <c r="E8" s="15">
        <v>609</v>
      </c>
      <c r="F8" s="16">
        <v>329</v>
      </c>
      <c r="G8" s="16">
        <v>315</v>
      </c>
      <c r="H8" s="16">
        <v>53</v>
      </c>
      <c r="I8" s="16">
        <v>78</v>
      </c>
      <c r="J8" s="16">
        <v>55</v>
      </c>
      <c r="K8" s="16">
        <v>111</v>
      </c>
      <c r="L8" s="16">
        <v>85</v>
      </c>
      <c r="M8" s="16">
        <v>193</v>
      </c>
      <c r="N8" s="16">
        <v>217</v>
      </c>
    </row>
    <row r="9" spans="2:24" ht="15" customHeight="1" x14ac:dyDescent="0.15">
      <c r="B9" s="93"/>
      <c r="C9" s="91"/>
      <c r="D9" s="17">
        <v>100</v>
      </c>
      <c r="E9" s="18">
        <v>38.9</v>
      </c>
      <c r="F9" s="19">
        <v>21</v>
      </c>
      <c r="G9" s="19">
        <v>20.100000000000001</v>
      </c>
      <c r="H9" s="19">
        <v>3.4</v>
      </c>
      <c r="I9" s="19">
        <v>5</v>
      </c>
      <c r="J9" s="19">
        <v>3.5</v>
      </c>
      <c r="K9" s="19">
        <v>7.1</v>
      </c>
      <c r="L9" s="19">
        <v>5.4</v>
      </c>
      <c r="M9" s="19">
        <v>12.3</v>
      </c>
      <c r="N9" s="19">
        <v>13.9</v>
      </c>
    </row>
    <row r="10" spans="2:24" ht="15" customHeight="1" x14ac:dyDescent="0.15">
      <c r="B10" s="20" t="s">
        <v>57</v>
      </c>
      <c r="C10" s="88" t="s">
        <v>58</v>
      </c>
      <c r="D10" s="21">
        <v>515</v>
      </c>
      <c r="E10" s="22">
        <v>184</v>
      </c>
      <c r="F10" s="23">
        <v>111</v>
      </c>
      <c r="G10" s="23">
        <v>112</v>
      </c>
      <c r="H10" s="23">
        <v>24</v>
      </c>
      <c r="I10" s="23">
        <v>31</v>
      </c>
      <c r="J10" s="23">
        <v>30</v>
      </c>
      <c r="K10" s="23">
        <v>36</v>
      </c>
      <c r="L10" s="23">
        <v>32</v>
      </c>
      <c r="M10" s="23">
        <v>67</v>
      </c>
      <c r="N10" s="23">
        <v>73</v>
      </c>
    </row>
    <row r="11" spans="2:24" ht="15" customHeight="1" x14ac:dyDescent="0.15">
      <c r="B11" s="24"/>
      <c r="C11" s="89"/>
      <c r="D11" s="25">
        <v>100</v>
      </c>
      <c r="E11" s="26">
        <v>35.700000000000003</v>
      </c>
      <c r="F11" s="27">
        <v>21.6</v>
      </c>
      <c r="G11" s="27">
        <v>21.7</v>
      </c>
      <c r="H11" s="27">
        <v>4.7</v>
      </c>
      <c r="I11" s="27">
        <v>6</v>
      </c>
      <c r="J11" s="27">
        <v>5.8</v>
      </c>
      <c r="K11" s="27">
        <v>7</v>
      </c>
      <c r="L11" s="27">
        <v>6.2</v>
      </c>
      <c r="M11" s="27">
        <v>13</v>
      </c>
      <c r="N11" s="27">
        <v>14.2</v>
      </c>
    </row>
    <row r="12" spans="2:24" ht="15" customHeight="1" x14ac:dyDescent="0.15">
      <c r="B12" s="24"/>
      <c r="C12" s="86" t="s">
        <v>59</v>
      </c>
      <c r="D12" s="14">
        <v>1036</v>
      </c>
      <c r="E12" s="15">
        <v>422</v>
      </c>
      <c r="F12" s="16">
        <v>212</v>
      </c>
      <c r="G12" s="16">
        <v>199</v>
      </c>
      <c r="H12" s="16">
        <v>29</v>
      </c>
      <c r="I12" s="16">
        <v>46</v>
      </c>
      <c r="J12" s="16">
        <v>24</v>
      </c>
      <c r="K12" s="16">
        <v>74</v>
      </c>
      <c r="L12" s="16">
        <v>53</v>
      </c>
      <c r="M12" s="16">
        <v>125</v>
      </c>
      <c r="N12" s="16">
        <v>144</v>
      </c>
    </row>
    <row r="13" spans="2:24" ht="15" customHeight="1" x14ac:dyDescent="0.15">
      <c r="B13" s="28"/>
      <c r="C13" s="91"/>
      <c r="D13" s="17">
        <v>100</v>
      </c>
      <c r="E13" s="18">
        <v>40.700000000000003</v>
      </c>
      <c r="F13" s="19">
        <v>20.5</v>
      </c>
      <c r="G13" s="19">
        <v>19.2</v>
      </c>
      <c r="H13" s="19">
        <v>2.8</v>
      </c>
      <c r="I13" s="19">
        <v>4.4000000000000004</v>
      </c>
      <c r="J13" s="19">
        <v>2.2999999999999998</v>
      </c>
      <c r="K13" s="19">
        <v>7.1</v>
      </c>
      <c r="L13" s="19">
        <v>5.0999999999999996</v>
      </c>
      <c r="M13" s="19">
        <v>12.1</v>
      </c>
      <c r="N13" s="19">
        <v>13.9</v>
      </c>
    </row>
    <row r="14" spans="2:24" ht="15" customHeight="1" x14ac:dyDescent="0.15">
      <c r="B14" s="20" t="s">
        <v>60</v>
      </c>
      <c r="C14" s="87" t="s">
        <v>409</v>
      </c>
      <c r="D14" s="21">
        <v>42</v>
      </c>
      <c r="E14" s="22">
        <v>13</v>
      </c>
      <c r="F14" s="23">
        <v>10</v>
      </c>
      <c r="G14" s="23">
        <v>14</v>
      </c>
      <c r="H14" s="23">
        <v>3</v>
      </c>
      <c r="I14" s="23">
        <v>3</v>
      </c>
      <c r="J14" s="23">
        <v>5</v>
      </c>
      <c r="K14" s="23">
        <v>1</v>
      </c>
      <c r="L14" s="23">
        <v>3</v>
      </c>
      <c r="M14" s="23">
        <v>10</v>
      </c>
      <c r="N14" s="23">
        <v>0</v>
      </c>
    </row>
    <row r="15" spans="2:24" ht="15" customHeight="1" x14ac:dyDescent="0.15">
      <c r="B15" s="24"/>
      <c r="C15" s="84"/>
      <c r="D15" s="25">
        <v>100</v>
      </c>
      <c r="E15" s="26">
        <v>31</v>
      </c>
      <c r="F15" s="27">
        <v>23.8</v>
      </c>
      <c r="G15" s="27">
        <v>33.299999999999997</v>
      </c>
      <c r="H15" s="27">
        <v>7.1</v>
      </c>
      <c r="I15" s="27">
        <v>7.1</v>
      </c>
      <c r="J15" s="27">
        <v>11.9</v>
      </c>
      <c r="K15" s="27">
        <v>2.4</v>
      </c>
      <c r="L15" s="27">
        <v>7.1</v>
      </c>
      <c r="M15" s="27">
        <v>23.8</v>
      </c>
      <c r="N15" s="27">
        <v>0</v>
      </c>
    </row>
    <row r="16" spans="2:24" ht="15" customHeight="1" x14ac:dyDescent="0.15">
      <c r="B16" s="24"/>
      <c r="C16" s="83" t="s">
        <v>410</v>
      </c>
      <c r="D16" s="29">
        <v>79</v>
      </c>
      <c r="E16" s="30">
        <v>24</v>
      </c>
      <c r="F16" s="31">
        <v>7</v>
      </c>
      <c r="G16" s="31">
        <v>13</v>
      </c>
      <c r="H16" s="31">
        <v>9</v>
      </c>
      <c r="I16" s="31">
        <v>8</v>
      </c>
      <c r="J16" s="31">
        <v>6</v>
      </c>
      <c r="K16" s="31">
        <v>4</v>
      </c>
      <c r="L16" s="31">
        <v>8</v>
      </c>
      <c r="M16" s="31">
        <v>13</v>
      </c>
      <c r="N16" s="31">
        <v>8</v>
      </c>
    </row>
    <row r="17" spans="2:14" ht="15" customHeight="1" x14ac:dyDescent="0.15">
      <c r="B17" s="24"/>
      <c r="C17" s="84"/>
      <c r="D17" s="25">
        <v>100</v>
      </c>
      <c r="E17" s="26">
        <v>30.4</v>
      </c>
      <c r="F17" s="27">
        <v>8.9</v>
      </c>
      <c r="G17" s="27">
        <v>16.5</v>
      </c>
      <c r="H17" s="27">
        <v>11.4</v>
      </c>
      <c r="I17" s="27">
        <v>10.1</v>
      </c>
      <c r="J17" s="27">
        <v>7.6</v>
      </c>
      <c r="K17" s="27">
        <v>5.0999999999999996</v>
      </c>
      <c r="L17" s="27">
        <v>10.1</v>
      </c>
      <c r="M17" s="27">
        <v>16.5</v>
      </c>
      <c r="N17" s="27">
        <v>10.1</v>
      </c>
    </row>
    <row r="18" spans="2:14" ht="15" customHeight="1" x14ac:dyDescent="0.15">
      <c r="B18" s="24"/>
      <c r="C18" s="82" t="s">
        <v>411</v>
      </c>
      <c r="D18" s="14">
        <v>111</v>
      </c>
      <c r="E18" s="15">
        <v>51</v>
      </c>
      <c r="F18" s="16">
        <v>21</v>
      </c>
      <c r="G18" s="16">
        <v>17</v>
      </c>
      <c r="H18" s="16">
        <v>8</v>
      </c>
      <c r="I18" s="16">
        <v>10</v>
      </c>
      <c r="J18" s="16">
        <v>6</v>
      </c>
      <c r="K18" s="16">
        <v>8</v>
      </c>
      <c r="L18" s="16">
        <v>7</v>
      </c>
      <c r="M18" s="16">
        <v>13</v>
      </c>
      <c r="N18" s="16">
        <v>9</v>
      </c>
    </row>
    <row r="19" spans="2:14" ht="15" customHeight="1" x14ac:dyDescent="0.15">
      <c r="B19" s="24"/>
      <c r="C19" s="84"/>
      <c r="D19" s="25">
        <v>100</v>
      </c>
      <c r="E19" s="26">
        <v>45.9</v>
      </c>
      <c r="F19" s="27">
        <v>18.899999999999999</v>
      </c>
      <c r="G19" s="27">
        <v>15.3</v>
      </c>
      <c r="H19" s="27">
        <v>7.2</v>
      </c>
      <c r="I19" s="27">
        <v>9</v>
      </c>
      <c r="J19" s="27">
        <v>5.4</v>
      </c>
      <c r="K19" s="27">
        <v>7.2</v>
      </c>
      <c r="L19" s="27">
        <v>6.3</v>
      </c>
      <c r="M19" s="27">
        <v>11.7</v>
      </c>
      <c r="N19" s="27">
        <v>8.1</v>
      </c>
    </row>
    <row r="20" spans="2:14" ht="15" customHeight="1" x14ac:dyDescent="0.15">
      <c r="B20" s="24"/>
      <c r="C20" s="82" t="s">
        <v>412</v>
      </c>
      <c r="D20" s="14">
        <v>203</v>
      </c>
      <c r="E20" s="15">
        <v>85</v>
      </c>
      <c r="F20" s="16">
        <v>43</v>
      </c>
      <c r="G20" s="16">
        <v>37</v>
      </c>
      <c r="H20" s="16">
        <v>2</v>
      </c>
      <c r="I20" s="16">
        <v>14</v>
      </c>
      <c r="J20" s="16">
        <v>7</v>
      </c>
      <c r="K20" s="16">
        <v>16</v>
      </c>
      <c r="L20" s="16">
        <v>12</v>
      </c>
      <c r="M20" s="16">
        <v>26</v>
      </c>
      <c r="N20" s="16">
        <v>25</v>
      </c>
    </row>
    <row r="21" spans="2:14" ht="15" customHeight="1" x14ac:dyDescent="0.15">
      <c r="B21" s="24"/>
      <c r="C21" s="84"/>
      <c r="D21" s="25">
        <v>100</v>
      </c>
      <c r="E21" s="26">
        <v>41.9</v>
      </c>
      <c r="F21" s="27">
        <v>21.2</v>
      </c>
      <c r="G21" s="27">
        <v>18.2</v>
      </c>
      <c r="H21" s="27">
        <v>1</v>
      </c>
      <c r="I21" s="27">
        <v>6.9</v>
      </c>
      <c r="J21" s="27">
        <v>3.4</v>
      </c>
      <c r="K21" s="27">
        <v>7.9</v>
      </c>
      <c r="L21" s="27">
        <v>5.9</v>
      </c>
      <c r="M21" s="27">
        <v>12.8</v>
      </c>
      <c r="N21" s="27">
        <v>12.3</v>
      </c>
    </row>
    <row r="22" spans="2:14" ht="15" customHeight="1" x14ac:dyDescent="0.15">
      <c r="B22" s="24"/>
      <c r="C22" s="82" t="s">
        <v>413</v>
      </c>
      <c r="D22" s="14">
        <v>345</v>
      </c>
      <c r="E22" s="15">
        <v>148</v>
      </c>
      <c r="F22" s="16">
        <v>58</v>
      </c>
      <c r="G22" s="16">
        <v>59</v>
      </c>
      <c r="H22" s="16">
        <v>6</v>
      </c>
      <c r="I22" s="16">
        <v>14</v>
      </c>
      <c r="J22" s="16">
        <v>9</v>
      </c>
      <c r="K22" s="16">
        <v>28</v>
      </c>
      <c r="L22" s="16">
        <v>15</v>
      </c>
      <c r="M22" s="16">
        <v>33</v>
      </c>
      <c r="N22" s="16">
        <v>58</v>
      </c>
    </row>
    <row r="23" spans="2:14" ht="15" customHeight="1" x14ac:dyDescent="0.15">
      <c r="B23" s="24"/>
      <c r="C23" s="84"/>
      <c r="D23" s="25">
        <v>100</v>
      </c>
      <c r="E23" s="26">
        <v>42.9</v>
      </c>
      <c r="F23" s="27">
        <v>16.8</v>
      </c>
      <c r="G23" s="27">
        <v>17.100000000000001</v>
      </c>
      <c r="H23" s="27">
        <v>1.7</v>
      </c>
      <c r="I23" s="27">
        <v>4.0999999999999996</v>
      </c>
      <c r="J23" s="27">
        <v>2.6</v>
      </c>
      <c r="K23" s="27">
        <v>8.1</v>
      </c>
      <c r="L23" s="27">
        <v>4.3</v>
      </c>
      <c r="M23" s="27">
        <v>9.6</v>
      </c>
      <c r="N23" s="27">
        <v>16.8</v>
      </c>
    </row>
    <row r="24" spans="2:14" ht="15" customHeight="1" x14ac:dyDescent="0.15">
      <c r="B24" s="24"/>
      <c r="C24" s="82" t="s">
        <v>414</v>
      </c>
      <c r="D24" s="14">
        <v>398</v>
      </c>
      <c r="E24" s="15">
        <v>159</v>
      </c>
      <c r="F24" s="16">
        <v>85</v>
      </c>
      <c r="G24" s="16">
        <v>75</v>
      </c>
      <c r="H24" s="16">
        <v>14</v>
      </c>
      <c r="I24" s="16">
        <v>16</v>
      </c>
      <c r="J24" s="16">
        <v>12</v>
      </c>
      <c r="K24" s="16">
        <v>27</v>
      </c>
      <c r="L24" s="16">
        <v>19</v>
      </c>
      <c r="M24" s="16">
        <v>54</v>
      </c>
      <c r="N24" s="16">
        <v>64</v>
      </c>
    </row>
    <row r="25" spans="2:14" ht="15" customHeight="1" x14ac:dyDescent="0.15">
      <c r="B25" s="24"/>
      <c r="C25" s="84"/>
      <c r="D25" s="25">
        <v>100</v>
      </c>
      <c r="E25" s="26">
        <v>39.9</v>
      </c>
      <c r="F25" s="27">
        <v>21.4</v>
      </c>
      <c r="G25" s="27">
        <v>18.8</v>
      </c>
      <c r="H25" s="27">
        <v>3.5</v>
      </c>
      <c r="I25" s="27">
        <v>4</v>
      </c>
      <c r="J25" s="27">
        <v>3</v>
      </c>
      <c r="K25" s="27">
        <v>6.8</v>
      </c>
      <c r="L25" s="27">
        <v>4.8</v>
      </c>
      <c r="M25" s="27">
        <v>13.6</v>
      </c>
      <c r="N25" s="27">
        <v>16.100000000000001</v>
      </c>
    </row>
    <row r="26" spans="2:14" ht="15" customHeight="1" x14ac:dyDescent="0.15">
      <c r="B26" s="24"/>
      <c r="C26" s="82" t="s">
        <v>415</v>
      </c>
      <c r="D26" s="14">
        <v>358</v>
      </c>
      <c r="E26" s="15">
        <v>122</v>
      </c>
      <c r="F26" s="16">
        <v>96</v>
      </c>
      <c r="G26" s="16">
        <v>95</v>
      </c>
      <c r="H26" s="16">
        <v>11</v>
      </c>
      <c r="I26" s="16">
        <v>11</v>
      </c>
      <c r="J26" s="16">
        <v>9</v>
      </c>
      <c r="K26" s="16">
        <v>26</v>
      </c>
      <c r="L26" s="16">
        <v>20</v>
      </c>
      <c r="M26" s="16">
        <v>41</v>
      </c>
      <c r="N26" s="16">
        <v>49</v>
      </c>
    </row>
    <row r="27" spans="2:14" ht="15" customHeight="1" x14ac:dyDescent="0.15">
      <c r="B27" s="28"/>
      <c r="C27" s="85"/>
      <c r="D27" s="17">
        <v>100</v>
      </c>
      <c r="E27" s="18">
        <v>34.1</v>
      </c>
      <c r="F27" s="19">
        <v>26.8</v>
      </c>
      <c r="G27" s="19">
        <v>26.5</v>
      </c>
      <c r="H27" s="19">
        <v>3.1</v>
      </c>
      <c r="I27" s="19">
        <v>3.1</v>
      </c>
      <c r="J27" s="19">
        <v>2.5</v>
      </c>
      <c r="K27" s="19">
        <v>7.3</v>
      </c>
      <c r="L27" s="19">
        <v>5.6</v>
      </c>
      <c r="M27" s="19">
        <v>11.5</v>
      </c>
      <c r="N27" s="19">
        <v>13.7</v>
      </c>
    </row>
    <row r="28" spans="2:14" ht="15" customHeight="1" x14ac:dyDescent="0.15">
      <c r="B28" s="20" t="s">
        <v>61</v>
      </c>
      <c r="C28" s="82" t="s">
        <v>62</v>
      </c>
      <c r="D28" s="14">
        <v>506</v>
      </c>
      <c r="E28" s="15">
        <v>232</v>
      </c>
      <c r="F28" s="16">
        <v>84</v>
      </c>
      <c r="G28" s="16">
        <v>57</v>
      </c>
      <c r="H28" s="16">
        <v>22</v>
      </c>
      <c r="I28" s="16">
        <v>33</v>
      </c>
      <c r="J28" s="16">
        <v>24</v>
      </c>
      <c r="K28" s="16">
        <v>24</v>
      </c>
      <c r="L28" s="16">
        <v>36</v>
      </c>
      <c r="M28" s="16">
        <v>52</v>
      </c>
      <c r="N28" s="16">
        <v>76</v>
      </c>
    </row>
    <row r="29" spans="2:14" ht="15" customHeight="1" x14ac:dyDescent="0.15">
      <c r="B29" s="24"/>
      <c r="C29" s="84"/>
      <c r="D29" s="25">
        <v>100</v>
      </c>
      <c r="E29" s="26">
        <v>45.8</v>
      </c>
      <c r="F29" s="27">
        <v>16.600000000000001</v>
      </c>
      <c r="G29" s="27">
        <v>11.3</v>
      </c>
      <c r="H29" s="27">
        <v>4.3</v>
      </c>
      <c r="I29" s="27">
        <v>6.5</v>
      </c>
      <c r="J29" s="27">
        <v>4.7</v>
      </c>
      <c r="K29" s="27">
        <v>4.7</v>
      </c>
      <c r="L29" s="27">
        <v>7.1</v>
      </c>
      <c r="M29" s="27">
        <v>10.3</v>
      </c>
      <c r="N29" s="27">
        <v>15</v>
      </c>
    </row>
    <row r="30" spans="2:14" ht="15" customHeight="1" x14ac:dyDescent="0.15">
      <c r="B30" s="24"/>
      <c r="C30" s="82" t="s">
        <v>63</v>
      </c>
      <c r="D30" s="14">
        <v>479</v>
      </c>
      <c r="E30" s="15">
        <v>184</v>
      </c>
      <c r="F30" s="16">
        <v>101</v>
      </c>
      <c r="G30" s="16">
        <v>104</v>
      </c>
      <c r="H30" s="16">
        <v>14</v>
      </c>
      <c r="I30" s="16">
        <v>20</v>
      </c>
      <c r="J30" s="16">
        <v>12</v>
      </c>
      <c r="K30" s="16">
        <v>33</v>
      </c>
      <c r="L30" s="16">
        <v>24</v>
      </c>
      <c r="M30" s="16">
        <v>53</v>
      </c>
      <c r="N30" s="16">
        <v>74</v>
      </c>
    </row>
    <row r="31" spans="2:14" ht="15" customHeight="1" x14ac:dyDescent="0.15">
      <c r="B31" s="24"/>
      <c r="C31" s="84"/>
      <c r="D31" s="25">
        <v>100</v>
      </c>
      <c r="E31" s="26">
        <v>38.4</v>
      </c>
      <c r="F31" s="27">
        <v>21.1</v>
      </c>
      <c r="G31" s="27">
        <v>21.7</v>
      </c>
      <c r="H31" s="27">
        <v>2.9</v>
      </c>
      <c r="I31" s="27">
        <v>4.2</v>
      </c>
      <c r="J31" s="27">
        <v>2.5</v>
      </c>
      <c r="K31" s="27">
        <v>6.9</v>
      </c>
      <c r="L31" s="27">
        <v>5</v>
      </c>
      <c r="M31" s="27">
        <v>11.1</v>
      </c>
      <c r="N31" s="27">
        <v>15.4</v>
      </c>
    </row>
    <row r="32" spans="2:14" ht="15" customHeight="1" x14ac:dyDescent="0.15">
      <c r="B32" s="24"/>
      <c r="C32" s="83" t="s">
        <v>64</v>
      </c>
      <c r="D32" s="29">
        <v>30</v>
      </c>
      <c r="E32" s="30">
        <v>7</v>
      </c>
      <c r="F32" s="31">
        <v>7</v>
      </c>
      <c r="G32" s="31">
        <v>6</v>
      </c>
      <c r="H32" s="31">
        <v>0</v>
      </c>
      <c r="I32" s="31">
        <v>1</v>
      </c>
      <c r="J32" s="31">
        <v>2</v>
      </c>
      <c r="K32" s="31">
        <v>3</v>
      </c>
      <c r="L32" s="31">
        <v>1</v>
      </c>
      <c r="M32" s="31">
        <v>4</v>
      </c>
      <c r="N32" s="31">
        <v>7</v>
      </c>
    </row>
    <row r="33" spans="2:14" ht="15" customHeight="1" x14ac:dyDescent="0.15">
      <c r="B33" s="24"/>
      <c r="C33" s="84"/>
      <c r="D33" s="25">
        <v>100</v>
      </c>
      <c r="E33" s="26">
        <v>23.3</v>
      </c>
      <c r="F33" s="27">
        <v>23.3</v>
      </c>
      <c r="G33" s="27">
        <v>20</v>
      </c>
      <c r="H33" s="27">
        <v>0</v>
      </c>
      <c r="I33" s="27">
        <v>3.3</v>
      </c>
      <c r="J33" s="27">
        <v>6.7</v>
      </c>
      <c r="K33" s="27">
        <v>10</v>
      </c>
      <c r="L33" s="27">
        <v>3.3</v>
      </c>
      <c r="M33" s="27">
        <v>13.3</v>
      </c>
      <c r="N33" s="27">
        <v>23.3</v>
      </c>
    </row>
    <row r="34" spans="2:14" ht="15" customHeight="1" x14ac:dyDescent="0.15">
      <c r="B34" s="24"/>
      <c r="C34" s="82" t="s">
        <v>65</v>
      </c>
      <c r="D34" s="14">
        <v>280</v>
      </c>
      <c r="E34" s="15">
        <v>104</v>
      </c>
      <c r="F34" s="16">
        <v>77</v>
      </c>
      <c r="G34" s="16">
        <v>82</v>
      </c>
      <c r="H34" s="16">
        <v>8</v>
      </c>
      <c r="I34" s="16">
        <v>6</v>
      </c>
      <c r="J34" s="16">
        <v>3</v>
      </c>
      <c r="K34" s="16">
        <v>32</v>
      </c>
      <c r="L34" s="16">
        <v>10</v>
      </c>
      <c r="M34" s="16">
        <v>37</v>
      </c>
      <c r="N34" s="16">
        <v>23</v>
      </c>
    </row>
    <row r="35" spans="2:14" ht="15" customHeight="1" x14ac:dyDescent="0.15">
      <c r="B35" s="24"/>
      <c r="C35" s="84"/>
      <c r="D35" s="25">
        <v>100</v>
      </c>
      <c r="E35" s="26">
        <v>37.1</v>
      </c>
      <c r="F35" s="27">
        <v>27.5</v>
      </c>
      <c r="G35" s="27">
        <v>29.3</v>
      </c>
      <c r="H35" s="27">
        <v>2.9</v>
      </c>
      <c r="I35" s="27">
        <v>2.1</v>
      </c>
      <c r="J35" s="27">
        <v>1.1000000000000001</v>
      </c>
      <c r="K35" s="27">
        <v>11.4</v>
      </c>
      <c r="L35" s="27">
        <v>3.6</v>
      </c>
      <c r="M35" s="27">
        <v>13.2</v>
      </c>
      <c r="N35" s="27">
        <v>8.1999999999999993</v>
      </c>
    </row>
    <row r="36" spans="2:14" ht="15" customHeight="1" x14ac:dyDescent="0.15">
      <c r="B36" s="32"/>
      <c r="C36" s="82" t="s">
        <v>408</v>
      </c>
      <c r="D36" s="14">
        <v>206</v>
      </c>
      <c r="E36" s="15">
        <v>64</v>
      </c>
      <c r="F36" s="16">
        <v>51</v>
      </c>
      <c r="G36" s="16">
        <v>54</v>
      </c>
      <c r="H36" s="16">
        <v>6</v>
      </c>
      <c r="I36" s="16">
        <v>14</v>
      </c>
      <c r="J36" s="16">
        <v>12</v>
      </c>
      <c r="K36" s="16">
        <v>19</v>
      </c>
      <c r="L36" s="16">
        <v>10</v>
      </c>
      <c r="M36" s="16">
        <v>41</v>
      </c>
      <c r="N36" s="16">
        <v>19</v>
      </c>
    </row>
    <row r="37" spans="2:14" ht="15" customHeight="1" x14ac:dyDescent="0.15">
      <c r="B37" s="33"/>
      <c r="C37" s="82"/>
      <c r="D37" s="34">
        <v>100</v>
      </c>
      <c r="E37" s="35">
        <v>31.1</v>
      </c>
      <c r="F37" s="36">
        <v>24.8</v>
      </c>
      <c r="G37" s="36">
        <v>26.2</v>
      </c>
      <c r="H37" s="36">
        <v>2.9</v>
      </c>
      <c r="I37" s="36">
        <v>6.8</v>
      </c>
      <c r="J37" s="36">
        <v>5.8</v>
      </c>
      <c r="K37" s="36">
        <v>9.1999999999999993</v>
      </c>
      <c r="L37" s="36">
        <v>4.9000000000000004</v>
      </c>
      <c r="M37" s="36">
        <v>19.899999999999999</v>
      </c>
      <c r="N37" s="36">
        <v>9.1999999999999993</v>
      </c>
    </row>
    <row r="38" spans="2:14" ht="15" customHeight="1" x14ac:dyDescent="0.15">
      <c r="B38" s="20" t="s">
        <v>66</v>
      </c>
      <c r="C38" s="88" t="s">
        <v>67</v>
      </c>
      <c r="D38" s="21">
        <v>307</v>
      </c>
      <c r="E38" s="22">
        <v>227</v>
      </c>
      <c r="F38" s="23">
        <v>38</v>
      </c>
      <c r="G38" s="23">
        <v>22</v>
      </c>
      <c r="H38" s="23">
        <v>7</v>
      </c>
      <c r="I38" s="23">
        <v>4</v>
      </c>
      <c r="J38" s="23">
        <v>1</v>
      </c>
      <c r="K38" s="23">
        <v>12</v>
      </c>
      <c r="L38" s="23">
        <v>4</v>
      </c>
      <c r="M38" s="23">
        <v>13</v>
      </c>
      <c r="N38" s="23">
        <v>42</v>
      </c>
    </row>
    <row r="39" spans="2:14" ht="15" customHeight="1" x14ac:dyDescent="0.15">
      <c r="B39" s="24"/>
      <c r="C39" s="89"/>
      <c r="D39" s="25">
        <v>100</v>
      </c>
      <c r="E39" s="26">
        <v>73.900000000000006</v>
      </c>
      <c r="F39" s="27">
        <v>12.4</v>
      </c>
      <c r="G39" s="27">
        <v>7.2</v>
      </c>
      <c r="H39" s="27">
        <v>2.2999999999999998</v>
      </c>
      <c r="I39" s="27">
        <v>1.3</v>
      </c>
      <c r="J39" s="27">
        <v>0.3</v>
      </c>
      <c r="K39" s="27">
        <v>3.9</v>
      </c>
      <c r="L39" s="27">
        <v>1.3</v>
      </c>
      <c r="M39" s="27">
        <v>4.2</v>
      </c>
      <c r="N39" s="27">
        <v>13.7</v>
      </c>
    </row>
    <row r="40" spans="2:14" ht="15" customHeight="1" x14ac:dyDescent="0.15">
      <c r="B40" s="24"/>
      <c r="C40" s="90" t="s">
        <v>68</v>
      </c>
      <c r="D40" s="14">
        <v>410</v>
      </c>
      <c r="E40" s="15">
        <v>169</v>
      </c>
      <c r="F40" s="16">
        <v>97</v>
      </c>
      <c r="G40" s="16">
        <v>70</v>
      </c>
      <c r="H40" s="16">
        <v>13</v>
      </c>
      <c r="I40" s="16">
        <v>33</v>
      </c>
      <c r="J40" s="16">
        <v>20</v>
      </c>
      <c r="K40" s="16">
        <v>31</v>
      </c>
      <c r="L40" s="16">
        <v>40</v>
      </c>
      <c r="M40" s="16">
        <v>39</v>
      </c>
      <c r="N40" s="16">
        <v>54</v>
      </c>
    </row>
    <row r="41" spans="2:14" ht="15" customHeight="1" x14ac:dyDescent="0.15">
      <c r="B41" s="24"/>
      <c r="C41" s="89"/>
      <c r="D41" s="25">
        <v>100</v>
      </c>
      <c r="E41" s="26">
        <v>41.2</v>
      </c>
      <c r="F41" s="27">
        <v>23.7</v>
      </c>
      <c r="G41" s="27">
        <v>17.100000000000001</v>
      </c>
      <c r="H41" s="27">
        <v>3.2</v>
      </c>
      <c r="I41" s="27">
        <v>8</v>
      </c>
      <c r="J41" s="27">
        <v>4.9000000000000004</v>
      </c>
      <c r="K41" s="27">
        <v>7.6</v>
      </c>
      <c r="L41" s="27">
        <v>9.8000000000000007</v>
      </c>
      <c r="M41" s="27">
        <v>9.5</v>
      </c>
      <c r="N41" s="27">
        <v>13.2</v>
      </c>
    </row>
    <row r="42" spans="2:14" ht="15" customHeight="1" x14ac:dyDescent="0.15">
      <c r="B42" s="24"/>
      <c r="C42" s="86" t="s">
        <v>69</v>
      </c>
      <c r="D42" s="14">
        <v>774</v>
      </c>
      <c r="E42" s="15">
        <v>192</v>
      </c>
      <c r="F42" s="16">
        <v>182</v>
      </c>
      <c r="G42" s="16">
        <v>211</v>
      </c>
      <c r="H42" s="16">
        <v>32</v>
      </c>
      <c r="I42" s="16">
        <v>34</v>
      </c>
      <c r="J42" s="16">
        <v>33</v>
      </c>
      <c r="K42" s="16">
        <v>66</v>
      </c>
      <c r="L42" s="16">
        <v>38</v>
      </c>
      <c r="M42" s="16">
        <v>135</v>
      </c>
      <c r="N42" s="16">
        <v>97</v>
      </c>
    </row>
    <row r="43" spans="2:14" ht="15" customHeight="1" x14ac:dyDescent="0.15">
      <c r="B43" s="28"/>
      <c r="C43" s="91"/>
      <c r="D43" s="17">
        <v>100</v>
      </c>
      <c r="E43" s="18">
        <v>24.8</v>
      </c>
      <c r="F43" s="19">
        <v>23.5</v>
      </c>
      <c r="G43" s="19">
        <v>27.3</v>
      </c>
      <c r="H43" s="19">
        <v>4.0999999999999996</v>
      </c>
      <c r="I43" s="19">
        <v>4.4000000000000004</v>
      </c>
      <c r="J43" s="19">
        <v>4.3</v>
      </c>
      <c r="K43" s="19">
        <v>8.5</v>
      </c>
      <c r="L43" s="19">
        <v>4.9000000000000004</v>
      </c>
      <c r="M43" s="19">
        <v>17.399999999999999</v>
      </c>
      <c r="N43" s="19">
        <v>12.5</v>
      </c>
    </row>
    <row r="44" spans="2:14" ht="15" customHeight="1" x14ac:dyDescent="0.15">
      <c r="B44" s="20" t="s">
        <v>70</v>
      </c>
      <c r="C44" s="88" t="s">
        <v>426</v>
      </c>
      <c r="D44" s="21">
        <v>54</v>
      </c>
      <c r="E44" s="22">
        <v>32</v>
      </c>
      <c r="F44" s="23">
        <v>10</v>
      </c>
      <c r="G44" s="23">
        <v>8</v>
      </c>
      <c r="H44" s="23">
        <v>2</v>
      </c>
      <c r="I44" s="23">
        <v>1</v>
      </c>
      <c r="J44" s="23">
        <v>3</v>
      </c>
      <c r="K44" s="23">
        <v>3</v>
      </c>
      <c r="L44" s="23">
        <v>1</v>
      </c>
      <c r="M44" s="23">
        <v>3</v>
      </c>
      <c r="N44" s="23">
        <v>7</v>
      </c>
    </row>
    <row r="45" spans="2:14" ht="15" customHeight="1" x14ac:dyDescent="0.15">
      <c r="B45" s="24"/>
      <c r="C45" s="89"/>
      <c r="D45" s="25">
        <v>100</v>
      </c>
      <c r="E45" s="26">
        <v>59.3</v>
      </c>
      <c r="F45" s="27">
        <v>18.5</v>
      </c>
      <c r="G45" s="27">
        <v>14.8</v>
      </c>
      <c r="H45" s="27">
        <v>3.7</v>
      </c>
      <c r="I45" s="27">
        <v>1.9</v>
      </c>
      <c r="J45" s="27">
        <v>5.6</v>
      </c>
      <c r="K45" s="27">
        <v>5.6</v>
      </c>
      <c r="L45" s="27">
        <v>1.9</v>
      </c>
      <c r="M45" s="27">
        <v>5.6</v>
      </c>
      <c r="N45" s="27">
        <v>13</v>
      </c>
    </row>
    <row r="46" spans="2:14" ht="15" customHeight="1" x14ac:dyDescent="0.15">
      <c r="B46" s="24"/>
      <c r="C46" s="86" t="s">
        <v>480</v>
      </c>
      <c r="D46" s="14">
        <v>717</v>
      </c>
      <c r="E46" s="15">
        <v>361</v>
      </c>
      <c r="F46" s="16">
        <v>148</v>
      </c>
      <c r="G46" s="16">
        <v>156</v>
      </c>
      <c r="H46" s="16">
        <v>21</v>
      </c>
      <c r="I46" s="16">
        <v>22</v>
      </c>
      <c r="J46" s="16">
        <v>17</v>
      </c>
      <c r="K46" s="16">
        <v>37</v>
      </c>
      <c r="L46" s="16">
        <v>24</v>
      </c>
      <c r="M46" s="16">
        <v>63</v>
      </c>
      <c r="N46" s="16">
        <v>98</v>
      </c>
    </row>
    <row r="47" spans="2:14" ht="15" customHeight="1" x14ac:dyDescent="0.15">
      <c r="B47" s="24"/>
      <c r="C47" s="89"/>
      <c r="D47" s="25">
        <v>100</v>
      </c>
      <c r="E47" s="26">
        <v>50.3</v>
      </c>
      <c r="F47" s="27">
        <v>20.6</v>
      </c>
      <c r="G47" s="27">
        <v>21.8</v>
      </c>
      <c r="H47" s="27">
        <v>2.9</v>
      </c>
      <c r="I47" s="27">
        <v>3.1</v>
      </c>
      <c r="J47" s="27">
        <v>2.4</v>
      </c>
      <c r="K47" s="27">
        <v>5.2</v>
      </c>
      <c r="L47" s="27">
        <v>3.3</v>
      </c>
      <c r="M47" s="27">
        <v>8.8000000000000007</v>
      </c>
      <c r="N47" s="27">
        <v>13.7</v>
      </c>
    </row>
    <row r="48" spans="2:14" ht="15" customHeight="1" x14ac:dyDescent="0.15">
      <c r="B48" s="24"/>
      <c r="C48" s="86" t="s">
        <v>578</v>
      </c>
      <c r="D48" s="14">
        <v>533</v>
      </c>
      <c r="E48" s="15">
        <v>168</v>
      </c>
      <c r="F48" s="16">
        <v>127</v>
      </c>
      <c r="G48" s="16">
        <v>106</v>
      </c>
      <c r="H48" s="16">
        <v>19</v>
      </c>
      <c r="I48" s="16">
        <v>37</v>
      </c>
      <c r="J48" s="16">
        <v>17</v>
      </c>
      <c r="K48" s="16">
        <v>52</v>
      </c>
      <c r="L48" s="16">
        <v>37</v>
      </c>
      <c r="M48" s="16">
        <v>61</v>
      </c>
      <c r="N48" s="16">
        <v>75</v>
      </c>
    </row>
    <row r="49" spans="2:14" ht="15" customHeight="1" x14ac:dyDescent="0.15">
      <c r="B49" s="24"/>
      <c r="C49" s="89"/>
      <c r="D49" s="25">
        <v>100</v>
      </c>
      <c r="E49" s="26">
        <v>31.5</v>
      </c>
      <c r="F49" s="27">
        <v>23.8</v>
      </c>
      <c r="G49" s="27">
        <v>19.899999999999999</v>
      </c>
      <c r="H49" s="27">
        <v>3.6</v>
      </c>
      <c r="I49" s="27">
        <v>6.9</v>
      </c>
      <c r="J49" s="27">
        <v>3.2</v>
      </c>
      <c r="K49" s="27">
        <v>9.8000000000000007</v>
      </c>
      <c r="L49" s="27">
        <v>6.9</v>
      </c>
      <c r="M49" s="27">
        <v>11.4</v>
      </c>
      <c r="N49" s="27">
        <v>14.1</v>
      </c>
    </row>
    <row r="50" spans="2:14" ht="15" customHeight="1" x14ac:dyDescent="0.15">
      <c r="B50" s="24"/>
      <c r="C50" s="86" t="s">
        <v>519</v>
      </c>
      <c r="D50" s="14">
        <v>222</v>
      </c>
      <c r="E50" s="15">
        <v>33</v>
      </c>
      <c r="F50" s="16">
        <v>37</v>
      </c>
      <c r="G50" s="16">
        <v>36</v>
      </c>
      <c r="H50" s="16">
        <v>10</v>
      </c>
      <c r="I50" s="16">
        <v>16</v>
      </c>
      <c r="J50" s="16">
        <v>18</v>
      </c>
      <c r="K50" s="16">
        <v>15</v>
      </c>
      <c r="L50" s="16">
        <v>22</v>
      </c>
      <c r="M50" s="16">
        <v>63</v>
      </c>
      <c r="N50" s="16">
        <v>29</v>
      </c>
    </row>
    <row r="51" spans="2:14" ht="15" customHeight="1" x14ac:dyDescent="0.15">
      <c r="B51" s="28"/>
      <c r="C51" s="91"/>
      <c r="D51" s="17">
        <v>100</v>
      </c>
      <c r="E51" s="18">
        <v>14.9</v>
      </c>
      <c r="F51" s="19">
        <v>16.7</v>
      </c>
      <c r="G51" s="19">
        <v>16.2</v>
      </c>
      <c r="H51" s="19">
        <v>4.5</v>
      </c>
      <c r="I51" s="19">
        <v>7.2</v>
      </c>
      <c r="J51" s="19">
        <v>8.1</v>
      </c>
      <c r="K51" s="19">
        <v>6.8</v>
      </c>
      <c r="L51" s="19">
        <v>9.9</v>
      </c>
      <c r="M51" s="19">
        <v>28.4</v>
      </c>
      <c r="N51" s="19">
        <v>13.1</v>
      </c>
    </row>
    <row r="52" spans="2:14" ht="15" customHeight="1" x14ac:dyDescent="0.15">
      <c r="B52" s="20" t="s">
        <v>75</v>
      </c>
      <c r="C52" s="87" t="s">
        <v>76</v>
      </c>
      <c r="D52" s="21">
        <v>441</v>
      </c>
      <c r="E52" s="22">
        <v>193</v>
      </c>
      <c r="F52" s="23">
        <v>89</v>
      </c>
      <c r="G52" s="23">
        <v>78</v>
      </c>
      <c r="H52" s="23">
        <v>11</v>
      </c>
      <c r="I52" s="23">
        <v>20</v>
      </c>
      <c r="J52" s="23">
        <v>21</v>
      </c>
      <c r="K52" s="23">
        <v>19</v>
      </c>
      <c r="L52" s="23">
        <v>25</v>
      </c>
      <c r="M52" s="23">
        <v>60</v>
      </c>
      <c r="N52" s="23">
        <v>54</v>
      </c>
    </row>
    <row r="53" spans="2:14" ht="15" customHeight="1" x14ac:dyDescent="0.15">
      <c r="B53" s="24"/>
      <c r="C53" s="84"/>
      <c r="D53" s="25">
        <v>100</v>
      </c>
      <c r="E53" s="26">
        <v>43.8</v>
      </c>
      <c r="F53" s="27">
        <v>20.2</v>
      </c>
      <c r="G53" s="27">
        <v>17.7</v>
      </c>
      <c r="H53" s="27">
        <v>2.5</v>
      </c>
      <c r="I53" s="27">
        <v>4.5</v>
      </c>
      <c r="J53" s="27">
        <v>4.8</v>
      </c>
      <c r="K53" s="27">
        <v>4.3</v>
      </c>
      <c r="L53" s="27">
        <v>5.7</v>
      </c>
      <c r="M53" s="27">
        <v>13.6</v>
      </c>
      <c r="N53" s="27">
        <v>12.2</v>
      </c>
    </row>
    <row r="54" spans="2:14" ht="15" customHeight="1" x14ac:dyDescent="0.15">
      <c r="B54" s="24"/>
      <c r="C54" s="83" t="s">
        <v>77</v>
      </c>
      <c r="D54" s="29">
        <v>104</v>
      </c>
      <c r="E54" s="30">
        <v>51</v>
      </c>
      <c r="F54" s="31">
        <v>22</v>
      </c>
      <c r="G54" s="31">
        <v>29</v>
      </c>
      <c r="H54" s="31">
        <v>6</v>
      </c>
      <c r="I54" s="31">
        <v>4</v>
      </c>
      <c r="J54" s="31">
        <v>2</v>
      </c>
      <c r="K54" s="31">
        <v>10</v>
      </c>
      <c r="L54" s="31">
        <v>8</v>
      </c>
      <c r="M54" s="31">
        <v>7</v>
      </c>
      <c r="N54" s="31">
        <v>9</v>
      </c>
    </row>
    <row r="55" spans="2:14" ht="15" customHeight="1" x14ac:dyDescent="0.15">
      <c r="B55" s="24"/>
      <c r="C55" s="84"/>
      <c r="D55" s="25">
        <v>100</v>
      </c>
      <c r="E55" s="26">
        <v>49</v>
      </c>
      <c r="F55" s="27">
        <v>21.2</v>
      </c>
      <c r="G55" s="27">
        <v>27.9</v>
      </c>
      <c r="H55" s="27">
        <v>5.8</v>
      </c>
      <c r="I55" s="27">
        <v>3.8</v>
      </c>
      <c r="J55" s="27">
        <v>1.9</v>
      </c>
      <c r="K55" s="27">
        <v>9.6</v>
      </c>
      <c r="L55" s="27">
        <v>7.7</v>
      </c>
      <c r="M55" s="27">
        <v>6.7</v>
      </c>
      <c r="N55" s="27">
        <v>8.6999999999999993</v>
      </c>
    </row>
    <row r="56" spans="2:14" ht="15" customHeight="1" x14ac:dyDescent="0.15">
      <c r="B56" s="24"/>
      <c r="C56" s="82" t="s">
        <v>78</v>
      </c>
      <c r="D56" s="14">
        <v>86</v>
      </c>
      <c r="E56" s="15">
        <v>28</v>
      </c>
      <c r="F56" s="16">
        <v>20</v>
      </c>
      <c r="G56" s="16">
        <v>17</v>
      </c>
      <c r="H56" s="16">
        <v>3</v>
      </c>
      <c r="I56" s="16">
        <v>1</v>
      </c>
      <c r="J56" s="16">
        <v>2</v>
      </c>
      <c r="K56" s="16">
        <v>7</v>
      </c>
      <c r="L56" s="16">
        <v>2</v>
      </c>
      <c r="M56" s="16">
        <v>6</v>
      </c>
      <c r="N56" s="16">
        <v>19</v>
      </c>
    </row>
    <row r="57" spans="2:14" ht="15" customHeight="1" x14ac:dyDescent="0.15">
      <c r="B57" s="24"/>
      <c r="C57" s="84"/>
      <c r="D57" s="25">
        <v>100</v>
      </c>
      <c r="E57" s="26">
        <v>32.6</v>
      </c>
      <c r="F57" s="27">
        <v>23.3</v>
      </c>
      <c r="G57" s="27">
        <v>19.8</v>
      </c>
      <c r="H57" s="27">
        <v>3.5</v>
      </c>
      <c r="I57" s="27">
        <v>1.2</v>
      </c>
      <c r="J57" s="27">
        <v>2.2999999999999998</v>
      </c>
      <c r="K57" s="27">
        <v>8.1</v>
      </c>
      <c r="L57" s="27">
        <v>2.2999999999999998</v>
      </c>
      <c r="M57" s="27">
        <v>7</v>
      </c>
      <c r="N57" s="27">
        <v>22.1</v>
      </c>
    </row>
    <row r="58" spans="2:14" ht="15" customHeight="1" x14ac:dyDescent="0.15">
      <c r="B58" s="24"/>
      <c r="C58" s="82" t="s">
        <v>79</v>
      </c>
      <c r="D58" s="14">
        <v>71</v>
      </c>
      <c r="E58" s="15">
        <v>27</v>
      </c>
      <c r="F58" s="16">
        <v>13</v>
      </c>
      <c r="G58" s="16">
        <v>8</v>
      </c>
      <c r="H58" s="16">
        <v>4</v>
      </c>
      <c r="I58" s="16">
        <v>4</v>
      </c>
      <c r="J58" s="16">
        <v>1</v>
      </c>
      <c r="K58" s="16">
        <v>9</v>
      </c>
      <c r="L58" s="16">
        <v>1</v>
      </c>
      <c r="M58" s="16">
        <v>9</v>
      </c>
      <c r="N58" s="16">
        <v>16</v>
      </c>
    </row>
    <row r="59" spans="2:14" ht="15" customHeight="1" x14ac:dyDescent="0.15">
      <c r="B59" s="24"/>
      <c r="C59" s="84"/>
      <c r="D59" s="25">
        <v>100</v>
      </c>
      <c r="E59" s="26">
        <v>38</v>
      </c>
      <c r="F59" s="27">
        <v>18.3</v>
      </c>
      <c r="G59" s="27">
        <v>11.3</v>
      </c>
      <c r="H59" s="27">
        <v>5.6</v>
      </c>
      <c r="I59" s="27">
        <v>5.6</v>
      </c>
      <c r="J59" s="27">
        <v>1.4</v>
      </c>
      <c r="K59" s="27">
        <v>12.7</v>
      </c>
      <c r="L59" s="27">
        <v>1.4</v>
      </c>
      <c r="M59" s="27">
        <v>12.7</v>
      </c>
      <c r="N59" s="27">
        <v>22.5</v>
      </c>
    </row>
    <row r="60" spans="2:14" ht="15" customHeight="1" x14ac:dyDescent="0.15">
      <c r="B60" s="24"/>
      <c r="C60" s="82" t="s">
        <v>80</v>
      </c>
      <c r="D60" s="14">
        <v>268</v>
      </c>
      <c r="E60" s="15">
        <v>88</v>
      </c>
      <c r="F60" s="16">
        <v>60</v>
      </c>
      <c r="G60" s="16">
        <v>53</v>
      </c>
      <c r="H60" s="16">
        <v>12</v>
      </c>
      <c r="I60" s="16">
        <v>16</v>
      </c>
      <c r="J60" s="16">
        <v>7</v>
      </c>
      <c r="K60" s="16">
        <v>25</v>
      </c>
      <c r="L60" s="16">
        <v>18</v>
      </c>
      <c r="M60" s="16">
        <v>37</v>
      </c>
      <c r="N60" s="16">
        <v>36</v>
      </c>
    </row>
    <row r="61" spans="2:14" ht="15" customHeight="1" x14ac:dyDescent="0.15">
      <c r="B61" s="24"/>
      <c r="C61" s="84"/>
      <c r="D61" s="25">
        <v>100</v>
      </c>
      <c r="E61" s="26">
        <v>32.799999999999997</v>
      </c>
      <c r="F61" s="27">
        <v>22.4</v>
      </c>
      <c r="G61" s="27">
        <v>19.8</v>
      </c>
      <c r="H61" s="27">
        <v>4.5</v>
      </c>
      <c r="I61" s="27">
        <v>6</v>
      </c>
      <c r="J61" s="27">
        <v>2.6</v>
      </c>
      <c r="K61" s="27">
        <v>9.3000000000000007</v>
      </c>
      <c r="L61" s="27">
        <v>6.7</v>
      </c>
      <c r="M61" s="27">
        <v>13.8</v>
      </c>
      <c r="N61" s="27">
        <v>13.4</v>
      </c>
    </row>
    <row r="62" spans="2:14" ht="15" customHeight="1" x14ac:dyDescent="0.15">
      <c r="B62" s="24"/>
      <c r="C62" s="82" t="s">
        <v>81</v>
      </c>
      <c r="D62" s="14">
        <v>31</v>
      </c>
      <c r="E62" s="15">
        <v>7</v>
      </c>
      <c r="F62" s="16">
        <v>4</v>
      </c>
      <c r="G62" s="16">
        <v>7</v>
      </c>
      <c r="H62" s="16">
        <v>0</v>
      </c>
      <c r="I62" s="16">
        <v>1</v>
      </c>
      <c r="J62" s="16">
        <v>2</v>
      </c>
      <c r="K62" s="16">
        <v>1</v>
      </c>
      <c r="L62" s="16">
        <v>0</v>
      </c>
      <c r="M62" s="16">
        <v>2</v>
      </c>
      <c r="N62" s="16">
        <v>11</v>
      </c>
    </row>
    <row r="63" spans="2:14" ht="15" customHeight="1" x14ac:dyDescent="0.15">
      <c r="B63" s="24"/>
      <c r="C63" s="84"/>
      <c r="D63" s="25">
        <v>100</v>
      </c>
      <c r="E63" s="26">
        <v>22.6</v>
      </c>
      <c r="F63" s="27">
        <v>12.9</v>
      </c>
      <c r="G63" s="27">
        <v>22.6</v>
      </c>
      <c r="H63" s="27">
        <v>0</v>
      </c>
      <c r="I63" s="27">
        <v>3.2</v>
      </c>
      <c r="J63" s="27">
        <v>6.5</v>
      </c>
      <c r="K63" s="27">
        <v>3.2</v>
      </c>
      <c r="L63" s="27">
        <v>0</v>
      </c>
      <c r="M63" s="27">
        <v>6.5</v>
      </c>
      <c r="N63" s="27">
        <v>35.5</v>
      </c>
    </row>
    <row r="64" spans="2:14" ht="15" customHeight="1" x14ac:dyDescent="0.15">
      <c r="B64" s="24"/>
      <c r="C64" s="82" t="s">
        <v>82</v>
      </c>
      <c r="D64" s="14">
        <v>163</v>
      </c>
      <c r="E64" s="15">
        <v>51</v>
      </c>
      <c r="F64" s="16">
        <v>34</v>
      </c>
      <c r="G64" s="16">
        <v>33</v>
      </c>
      <c r="H64" s="16">
        <v>1</v>
      </c>
      <c r="I64" s="16">
        <v>8</v>
      </c>
      <c r="J64" s="16">
        <v>6</v>
      </c>
      <c r="K64" s="16">
        <v>10</v>
      </c>
      <c r="L64" s="16">
        <v>13</v>
      </c>
      <c r="M64" s="16">
        <v>15</v>
      </c>
      <c r="N64" s="16">
        <v>36</v>
      </c>
    </row>
    <row r="65" spans="2:14" ht="15" customHeight="1" x14ac:dyDescent="0.15">
      <c r="B65" s="24"/>
      <c r="C65" s="84"/>
      <c r="D65" s="25">
        <v>100</v>
      </c>
      <c r="E65" s="26">
        <v>31.3</v>
      </c>
      <c r="F65" s="27">
        <v>20.9</v>
      </c>
      <c r="G65" s="27">
        <v>20.2</v>
      </c>
      <c r="H65" s="27">
        <v>0.6</v>
      </c>
      <c r="I65" s="27">
        <v>4.9000000000000004</v>
      </c>
      <c r="J65" s="27">
        <v>3.7</v>
      </c>
      <c r="K65" s="27">
        <v>6.1</v>
      </c>
      <c r="L65" s="27">
        <v>8</v>
      </c>
      <c r="M65" s="27">
        <v>9.1999999999999993</v>
      </c>
      <c r="N65" s="27">
        <v>22.1</v>
      </c>
    </row>
    <row r="66" spans="2:14" ht="15" customHeight="1" x14ac:dyDescent="0.15">
      <c r="B66" s="24"/>
      <c r="C66" s="82" t="s">
        <v>83</v>
      </c>
      <c r="D66" s="14">
        <v>128</v>
      </c>
      <c r="E66" s="15">
        <v>53</v>
      </c>
      <c r="F66" s="16">
        <v>19</v>
      </c>
      <c r="G66" s="16">
        <v>22</v>
      </c>
      <c r="H66" s="16">
        <v>2</v>
      </c>
      <c r="I66" s="16">
        <v>10</v>
      </c>
      <c r="J66" s="16">
        <v>3</v>
      </c>
      <c r="K66" s="16">
        <v>6</v>
      </c>
      <c r="L66" s="16">
        <v>5</v>
      </c>
      <c r="M66" s="16">
        <v>20</v>
      </c>
      <c r="N66" s="16">
        <v>16</v>
      </c>
    </row>
    <row r="67" spans="2:14" ht="15" customHeight="1" x14ac:dyDescent="0.15">
      <c r="B67" s="24"/>
      <c r="C67" s="84"/>
      <c r="D67" s="25">
        <v>100</v>
      </c>
      <c r="E67" s="26">
        <v>41.4</v>
      </c>
      <c r="F67" s="27">
        <v>14.8</v>
      </c>
      <c r="G67" s="27">
        <v>17.2</v>
      </c>
      <c r="H67" s="27">
        <v>1.6</v>
      </c>
      <c r="I67" s="27">
        <v>7.8</v>
      </c>
      <c r="J67" s="27">
        <v>2.2999999999999998</v>
      </c>
      <c r="K67" s="27">
        <v>4.7</v>
      </c>
      <c r="L67" s="27">
        <v>3.9</v>
      </c>
      <c r="M67" s="27">
        <v>15.6</v>
      </c>
      <c r="N67" s="27">
        <v>12.5</v>
      </c>
    </row>
    <row r="68" spans="2:14" ht="15" customHeight="1" x14ac:dyDescent="0.15">
      <c r="B68" s="24"/>
      <c r="C68" s="82" t="s">
        <v>84</v>
      </c>
      <c r="D68" s="14">
        <v>272</v>
      </c>
      <c r="E68" s="15">
        <v>111</v>
      </c>
      <c r="F68" s="16">
        <v>68</v>
      </c>
      <c r="G68" s="16">
        <v>68</v>
      </c>
      <c r="H68" s="16">
        <v>14</v>
      </c>
      <c r="I68" s="16">
        <v>14</v>
      </c>
      <c r="J68" s="16">
        <v>11</v>
      </c>
      <c r="K68" s="16">
        <v>24</v>
      </c>
      <c r="L68" s="16">
        <v>13</v>
      </c>
      <c r="M68" s="16">
        <v>37</v>
      </c>
      <c r="N68" s="16">
        <v>20</v>
      </c>
    </row>
    <row r="69" spans="2:14" ht="15" customHeight="1" x14ac:dyDescent="0.15">
      <c r="B69" s="28"/>
      <c r="C69" s="85"/>
      <c r="D69" s="17">
        <v>100</v>
      </c>
      <c r="E69" s="18">
        <v>40.799999999999997</v>
      </c>
      <c r="F69" s="19">
        <v>25</v>
      </c>
      <c r="G69" s="19">
        <v>25</v>
      </c>
      <c r="H69" s="19">
        <v>5.0999999999999996</v>
      </c>
      <c r="I69" s="19">
        <v>5.0999999999999996</v>
      </c>
      <c r="J69" s="19">
        <v>4</v>
      </c>
      <c r="K69" s="19">
        <v>8.8000000000000007</v>
      </c>
      <c r="L69" s="19">
        <v>4.8</v>
      </c>
      <c r="M69" s="19">
        <v>13.6</v>
      </c>
      <c r="N69" s="19">
        <v>7.4</v>
      </c>
    </row>
    <row r="70" spans="2:14" ht="15" customHeight="1" x14ac:dyDescent="0.15">
      <c r="B70" s="20" t="s">
        <v>85</v>
      </c>
      <c r="C70" s="88" t="s">
        <v>86</v>
      </c>
      <c r="D70" s="21">
        <v>472</v>
      </c>
      <c r="E70" s="22">
        <v>257</v>
      </c>
      <c r="F70" s="23">
        <v>90</v>
      </c>
      <c r="G70" s="23">
        <v>59</v>
      </c>
      <c r="H70" s="23">
        <v>10</v>
      </c>
      <c r="I70" s="23">
        <v>30</v>
      </c>
      <c r="J70" s="23">
        <v>15</v>
      </c>
      <c r="K70" s="23">
        <v>28</v>
      </c>
      <c r="L70" s="23">
        <v>26</v>
      </c>
      <c r="M70" s="23">
        <v>34</v>
      </c>
      <c r="N70" s="23">
        <v>63</v>
      </c>
    </row>
    <row r="71" spans="2:14" ht="15" customHeight="1" x14ac:dyDescent="0.15">
      <c r="B71" s="24"/>
      <c r="C71" s="89"/>
      <c r="D71" s="25">
        <v>100</v>
      </c>
      <c r="E71" s="26">
        <v>54.4</v>
      </c>
      <c r="F71" s="27">
        <v>19.100000000000001</v>
      </c>
      <c r="G71" s="27">
        <v>12.5</v>
      </c>
      <c r="H71" s="27">
        <v>2.1</v>
      </c>
      <c r="I71" s="27">
        <v>6.4</v>
      </c>
      <c r="J71" s="27">
        <v>3.2</v>
      </c>
      <c r="K71" s="27">
        <v>5.9</v>
      </c>
      <c r="L71" s="27">
        <v>5.5</v>
      </c>
      <c r="M71" s="27">
        <v>7.2</v>
      </c>
      <c r="N71" s="27">
        <v>13.3</v>
      </c>
    </row>
    <row r="72" spans="2:14" ht="15" customHeight="1" x14ac:dyDescent="0.15">
      <c r="B72" s="24"/>
      <c r="C72" s="86" t="s">
        <v>87</v>
      </c>
      <c r="D72" s="14">
        <v>351</v>
      </c>
      <c r="E72" s="15">
        <v>145</v>
      </c>
      <c r="F72" s="16">
        <v>69</v>
      </c>
      <c r="G72" s="16">
        <v>64</v>
      </c>
      <c r="H72" s="16">
        <v>12</v>
      </c>
      <c r="I72" s="16">
        <v>14</v>
      </c>
      <c r="J72" s="16">
        <v>17</v>
      </c>
      <c r="K72" s="16">
        <v>34</v>
      </c>
      <c r="L72" s="16">
        <v>24</v>
      </c>
      <c r="M72" s="16">
        <v>37</v>
      </c>
      <c r="N72" s="16">
        <v>45</v>
      </c>
    </row>
    <row r="73" spans="2:14" ht="15" customHeight="1" x14ac:dyDescent="0.15">
      <c r="B73" s="24"/>
      <c r="C73" s="89"/>
      <c r="D73" s="25">
        <v>100</v>
      </c>
      <c r="E73" s="26">
        <v>41.3</v>
      </c>
      <c r="F73" s="27">
        <v>19.7</v>
      </c>
      <c r="G73" s="27">
        <v>18.2</v>
      </c>
      <c r="H73" s="27">
        <v>3.4</v>
      </c>
      <c r="I73" s="27">
        <v>4</v>
      </c>
      <c r="J73" s="27">
        <v>4.8</v>
      </c>
      <c r="K73" s="27">
        <v>9.6999999999999993</v>
      </c>
      <c r="L73" s="27">
        <v>6.8</v>
      </c>
      <c r="M73" s="27">
        <v>10.5</v>
      </c>
      <c r="N73" s="27">
        <v>12.8</v>
      </c>
    </row>
    <row r="74" spans="2:14" ht="15" customHeight="1" x14ac:dyDescent="0.15">
      <c r="B74" s="24"/>
      <c r="C74" s="86" t="s">
        <v>88</v>
      </c>
      <c r="D74" s="14">
        <v>319</v>
      </c>
      <c r="E74" s="15">
        <v>115</v>
      </c>
      <c r="F74" s="16">
        <v>90</v>
      </c>
      <c r="G74" s="16">
        <v>87</v>
      </c>
      <c r="H74" s="16">
        <v>15</v>
      </c>
      <c r="I74" s="16">
        <v>14</v>
      </c>
      <c r="J74" s="16">
        <v>6</v>
      </c>
      <c r="K74" s="16">
        <v>19</v>
      </c>
      <c r="L74" s="16">
        <v>14</v>
      </c>
      <c r="M74" s="16">
        <v>32</v>
      </c>
      <c r="N74" s="16">
        <v>38</v>
      </c>
    </row>
    <row r="75" spans="2:14" ht="15" customHeight="1" x14ac:dyDescent="0.15">
      <c r="B75" s="24"/>
      <c r="C75" s="89"/>
      <c r="D75" s="25">
        <v>100</v>
      </c>
      <c r="E75" s="26">
        <v>36.1</v>
      </c>
      <c r="F75" s="27">
        <v>28.2</v>
      </c>
      <c r="G75" s="27">
        <v>27.3</v>
      </c>
      <c r="H75" s="27">
        <v>4.7</v>
      </c>
      <c r="I75" s="27">
        <v>4.4000000000000004</v>
      </c>
      <c r="J75" s="27">
        <v>1.9</v>
      </c>
      <c r="K75" s="27">
        <v>6</v>
      </c>
      <c r="L75" s="27">
        <v>4.4000000000000004</v>
      </c>
      <c r="M75" s="27">
        <v>10</v>
      </c>
      <c r="N75" s="27">
        <v>11.9</v>
      </c>
    </row>
    <row r="76" spans="2:14" ht="15" customHeight="1" x14ac:dyDescent="0.15">
      <c r="B76" s="24"/>
      <c r="C76" s="86" t="s">
        <v>89</v>
      </c>
      <c r="D76" s="14">
        <v>168</v>
      </c>
      <c r="E76" s="15">
        <v>41</v>
      </c>
      <c r="F76" s="16">
        <v>37</v>
      </c>
      <c r="G76" s="16">
        <v>56</v>
      </c>
      <c r="H76" s="16">
        <v>10</v>
      </c>
      <c r="I76" s="16">
        <v>7</v>
      </c>
      <c r="J76" s="16">
        <v>5</v>
      </c>
      <c r="K76" s="16">
        <v>10</v>
      </c>
      <c r="L76" s="16">
        <v>11</v>
      </c>
      <c r="M76" s="16">
        <v>19</v>
      </c>
      <c r="N76" s="16">
        <v>26</v>
      </c>
    </row>
    <row r="77" spans="2:14" ht="15" customHeight="1" x14ac:dyDescent="0.15">
      <c r="B77" s="24"/>
      <c r="C77" s="89"/>
      <c r="D77" s="25">
        <v>100</v>
      </c>
      <c r="E77" s="26">
        <v>24.4</v>
      </c>
      <c r="F77" s="27">
        <v>22</v>
      </c>
      <c r="G77" s="27">
        <v>33.299999999999997</v>
      </c>
      <c r="H77" s="27">
        <v>6</v>
      </c>
      <c r="I77" s="27">
        <v>4.2</v>
      </c>
      <c r="J77" s="27">
        <v>3</v>
      </c>
      <c r="K77" s="27">
        <v>6</v>
      </c>
      <c r="L77" s="27">
        <v>6.5</v>
      </c>
      <c r="M77" s="27">
        <v>11.3</v>
      </c>
      <c r="N77" s="27">
        <v>15.5</v>
      </c>
    </row>
    <row r="78" spans="2:14" ht="15" customHeight="1" x14ac:dyDescent="0.15">
      <c r="B78" s="24"/>
      <c r="C78" s="86" t="s">
        <v>90</v>
      </c>
      <c r="D78" s="14">
        <v>101</v>
      </c>
      <c r="E78" s="15">
        <v>16</v>
      </c>
      <c r="F78" s="16">
        <v>18</v>
      </c>
      <c r="G78" s="16">
        <v>27</v>
      </c>
      <c r="H78" s="16">
        <v>5</v>
      </c>
      <c r="I78" s="16">
        <v>9</v>
      </c>
      <c r="J78" s="16">
        <v>4</v>
      </c>
      <c r="K78" s="16">
        <v>10</v>
      </c>
      <c r="L78" s="16">
        <v>6</v>
      </c>
      <c r="M78" s="16">
        <v>21</v>
      </c>
      <c r="N78" s="16">
        <v>21</v>
      </c>
    </row>
    <row r="79" spans="2:14" ht="15" customHeight="1" x14ac:dyDescent="0.15">
      <c r="B79" s="24"/>
      <c r="C79" s="89"/>
      <c r="D79" s="25">
        <v>100</v>
      </c>
      <c r="E79" s="26">
        <v>15.8</v>
      </c>
      <c r="F79" s="27">
        <v>17.8</v>
      </c>
      <c r="G79" s="27">
        <v>26.7</v>
      </c>
      <c r="H79" s="27">
        <v>5</v>
      </c>
      <c r="I79" s="27">
        <v>8.9</v>
      </c>
      <c r="J79" s="27">
        <v>4</v>
      </c>
      <c r="K79" s="27">
        <v>9.9</v>
      </c>
      <c r="L79" s="27">
        <v>5.9</v>
      </c>
      <c r="M79" s="27">
        <v>20.8</v>
      </c>
      <c r="N79" s="27">
        <v>20.8</v>
      </c>
    </row>
    <row r="80" spans="2:14" ht="15" customHeight="1" x14ac:dyDescent="0.15">
      <c r="B80" s="24"/>
      <c r="C80" s="86" t="s">
        <v>91</v>
      </c>
      <c r="D80" s="14">
        <v>68</v>
      </c>
      <c r="E80" s="15">
        <v>11</v>
      </c>
      <c r="F80" s="16">
        <v>9</v>
      </c>
      <c r="G80" s="16">
        <v>13</v>
      </c>
      <c r="H80" s="16">
        <v>1</v>
      </c>
      <c r="I80" s="16">
        <v>2</v>
      </c>
      <c r="J80" s="16">
        <v>2</v>
      </c>
      <c r="K80" s="16">
        <v>6</v>
      </c>
      <c r="L80" s="16">
        <v>1</v>
      </c>
      <c r="M80" s="16">
        <v>25</v>
      </c>
      <c r="N80" s="16">
        <v>10</v>
      </c>
    </row>
    <row r="81" spans="2:14" ht="15" customHeight="1" x14ac:dyDescent="0.15">
      <c r="B81" s="24"/>
      <c r="C81" s="89"/>
      <c r="D81" s="25">
        <v>100</v>
      </c>
      <c r="E81" s="26">
        <v>16.2</v>
      </c>
      <c r="F81" s="27">
        <v>13.2</v>
      </c>
      <c r="G81" s="27">
        <v>19.100000000000001</v>
      </c>
      <c r="H81" s="27">
        <v>1.5</v>
      </c>
      <c r="I81" s="27">
        <v>2.9</v>
      </c>
      <c r="J81" s="27">
        <v>2.9</v>
      </c>
      <c r="K81" s="27">
        <v>8.8000000000000007</v>
      </c>
      <c r="L81" s="27">
        <v>1.5</v>
      </c>
      <c r="M81" s="27">
        <v>36.799999999999997</v>
      </c>
      <c r="N81" s="27">
        <v>14.7</v>
      </c>
    </row>
    <row r="82" spans="2:14" ht="15" customHeight="1" x14ac:dyDescent="0.15">
      <c r="B82" s="24"/>
      <c r="C82" s="86" t="s">
        <v>92</v>
      </c>
      <c r="D82" s="14">
        <v>36</v>
      </c>
      <c r="E82" s="15">
        <v>6</v>
      </c>
      <c r="F82" s="16">
        <v>2</v>
      </c>
      <c r="G82" s="16">
        <v>3</v>
      </c>
      <c r="H82" s="16">
        <v>0</v>
      </c>
      <c r="I82" s="16">
        <v>0</v>
      </c>
      <c r="J82" s="16">
        <v>2</v>
      </c>
      <c r="K82" s="16">
        <v>2</v>
      </c>
      <c r="L82" s="16">
        <v>1</v>
      </c>
      <c r="M82" s="16">
        <v>19</v>
      </c>
      <c r="N82" s="16">
        <v>6</v>
      </c>
    </row>
    <row r="83" spans="2:14" ht="15" customHeight="1" x14ac:dyDescent="0.15">
      <c r="B83" s="24"/>
      <c r="C83" s="86"/>
      <c r="D83" s="34">
        <v>100</v>
      </c>
      <c r="E83" s="35">
        <v>16.7</v>
      </c>
      <c r="F83" s="36">
        <v>5.6</v>
      </c>
      <c r="G83" s="36">
        <v>8.3000000000000007</v>
      </c>
      <c r="H83" s="36">
        <v>0</v>
      </c>
      <c r="I83" s="36">
        <v>0</v>
      </c>
      <c r="J83" s="36">
        <v>5.6</v>
      </c>
      <c r="K83" s="36">
        <v>5.6</v>
      </c>
      <c r="L83" s="36">
        <v>2.8</v>
      </c>
      <c r="M83" s="36">
        <v>52.8</v>
      </c>
      <c r="N83" s="36">
        <v>16.7</v>
      </c>
    </row>
    <row r="84" spans="2:14" ht="15" customHeight="1" x14ac:dyDescent="0.15">
      <c r="B84" s="20" t="s">
        <v>93</v>
      </c>
      <c r="C84" s="87" t="s">
        <v>94</v>
      </c>
      <c r="D84" s="21">
        <v>413</v>
      </c>
      <c r="E84" s="22">
        <v>188</v>
      </c>
      <c r="F84" s="23">
        <v>76</v>
      </c>
      <c r="G84" s="23">
        <v>73</v>
      </c>
      <c r="H84" s="23">
        <v>10</v>
      </c>
      <c r="I84" s="23">
        <v>31</v>
      </c>
      <c r="J84" s="23">
        <v>15</v>
      </c>
      <c r="K84" s="23">
        <v>43</v>
      </c>
      <c r="L84" s="23">
        <v>28</v>
      </c>
      <c r="M84" s="23">
        <v>34</v>
      </c>
      <c r="N84" s="23">
        <v>54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45.5</v>
      </c>
      <c r="F85" s="27">
        <v>18.399999999999999</v>
      </c>
      <c r="G85" s="27">
        <v>17.7</v>
      </c>
      <c r="H85" s="27">
        <v>2.4</v>
      </c>
      <c r="I85" s="27">
        <v>7.5</v>
      </c>
      <c r="J85" s="27">
        <v>3.6</v>
      </c>
      <c r="K85" s="27">
        <v>10.4</v>
      </c>
      <c r="L85" s="27">
        <v>6.8</v>
      </c>
      <c r="M85" s="27">
        <v>8.1999999999999993</v>
      </c>
      <c r="N85" s="27">
        <v>13.1</v>
      </c>
    </row>
    <row r="86" spans="2:14" ht="15" customHeight="1" x14ac:dyDescent="0.15">
      <c r="B86" s="24" t="s">
        <v>476</v>
      </c>
      <c r="C86" s="82" t="s">
        <v>453</v>
      </c>
      <c r="D86" s="14">
        <v>285</v>
      </c>
      <c r="E86" s="15">
        <v>101</v>
      </c>
      <c r="F86" s="16">
        <v>65</v>
      </c>
      <c r="G86" s="16">
        <v>57</v>
      </c>
      <c r="H86" s="16">
        <v>16</v>
      </c>
      <c r="I86" s="16">
        <v>10</v>
      </c>
      <c r="J86" s="16">
        <v>11</v>
      </c>
      <c r="K86" s="16">
        <v>23</v>
      </c>
      <c r="L86" s="16">
        <v>16</v>
      </c>
      <c r="M86" s="16">
        <v>21</v>
      </c>
      <c r="N86" s="16">
        <v>48</v>
      </c>
    </row>
    <row r="87" spans="2:14" ht="15" customHeight="1" x14ac:dyDescent="0.15">
      <c r="B87" s="24"/>
      <c r="C87" s="84"/>
      <c r="D87" s="25">
        <v>100</v>
      </c>
      <c r="E87" s="26">
        <v>35.4</v>
      </c>
      <c r="F87" s="27">
        <v>22.8</v>
      </c>
      <c r="G87" s="27">
        <v>20</v>
      </c>
      <c r="H87" s="27">
        <v>5.6</v>
      </c>
      <c r="I87" s="27">
        <v>3.5</v>
      </c>
      <c r="J87" s="27">
        <v>3.9</v>
      </c>
      <c r="K87" s="27">
        <v>8.1</v>
      </c>
      <c r="L87" s="27">
        <v>5.6</v>
      </c>
      <c r="M87" s="27">
        <v>7.4</v>
      </c>
      <c r="N87" s="27">
        <v>16.8</v>
      </c>
    </row>
    <row r="88" spans="2:14" ht="15" customHeight="1" x14ac:dyDescent="0.15">
      <c r="B88" s="24"/>
      <c r="C88" s="83" t="s">
        <v>433</v>
      </c>
      <c r="D88" s="29">
        <v>167</v>
      </c>
      <c r="E88" s="30">
        <v>65</v>
      </c>
      <c r="F88" s="31">
        <v>37</v>
      </c>
      <c r="G88" s="31">
        <v>41</v>
      </c>
      <c r="H88" s="31">
        <v>8</v>
      </c>
      <c r="I88" s="31">
        <v>4</v>
      </c>
      <c r="J88" s="31">
        <v>9</v>
      </c>
      <c r="K88" s="31">
        <v>11</v>
      </c>
      <c r="L88" s="31">
        <v>6</v>
      </c>
      <c r="M88" s="31">
        <v>20</v>
      </c>
      <c r="N88" s="31">
        <v>25</v>
      </c>
    </row>
    <row r="89" spans="2:14" ht="15" customHeight="1" x14ac:dyDescent="0.15">
      <c r="B89" s="24"/>
      <c r="C89" s="84"/>
      <c r="D89" s="25">
        <v>100</v>
      </c>
      <c r="E89" s="26">
        <v>38.9</v>
      </c>
      <c r="F89" s="27">
        <v>22.2</v>
      </c>
      <c r="G89" s="27">
        <v>24.6</v>
      </c>
      <c r="H89" s="27">
        <v>4.8</v>
      </c>
      <c r="I89" s="27">
        <v>2.4</v>
      </c>
      <c r="J89" s="27">
        <v>5.4</v>
      </c>
      <c r="K89" s="27">
        <v>6.6</v>
      </c>
      <c r="L89" s="27">
        <v>3.6</v>
      </c>
      <c r="M89" s="27">
        <v>12</v>
      </c>
      <c r="N89" s="27">
        <v>15</v>
      </c>
    </row>
    <row r="90" spans="2:14" ht="15" customHeight="1" x14ac:dyDescent="0.15">
      <c r="B90" s="24"/>
      <c r="C90" s="82" t="s">
        <v>525</v>
      </c>
      <c r="D90" s="14">
        <v>217</v>
      </c>
      <c r="E90" s="15">
        <v>68</v>
      </c>
      <c r="F90" s="16">
        <v>53</v>
      </c>
      <c r="G90" s="16">
        <v>57</v>
      </c>
      <c r="H90" s="16">
        <v>8</v>
      </c>
      <c r="I90" s="16">
        <v>11</v>
      </c>
      <c r="J90" s="16">
        <v>2</v>
      </c>
      <c r="K90" s="16">
        <v>11</v>
      </c>
      <c r="L90" s="16">
        <v>10</v>
      </c>
      <c r="M90" s="16">
        <v>30</v>
      </c>
      <c r="N90" s="16">
        <v>27</v>
      </c>
    </row>
    <row r="91" spans="2:14" ht="15" customHeight="1" x14ac:dyDescent="0.15">
      <c r="B91" s="24"/>
      <c r="C91" s="84"/>
      <c r="D91" s="25">
        <v>100</v>
      </c>
      <c r="E91" s="26">
        <v>31.3</v>
      </c>
      <c r="F91" s="27">
        <v>24.4</v>
      </c>
      <c r="G91" s="27">
        <v>26.3</v>
      </c>
      <c r="H91" s="27">
        <v>3.7</v>
      </c>
      <c r="I91" s="27">
        <v>5.0999999999999996</v>
      </c>
      <c r="J91" s="27">
        <v>0.9</v>
      </c>
      <c r="K91" s="27">
        <v>5.0999999999999996</v>
      </c>
      <c r="L91" s="27">
        <v>4.5999999999999996</v>
      </c>
      <c r="M91" s="27">
        <v>13.8</v>
      </c>
      <c r="N91" s="27">
        <v>12.4</v>
      </c>
    </row>
    <row r="92" spans="2:14" ht="15" customHeight="1" x14ac:dyDescent="0.15">
      <c r="B92" s="24"/>
      <c r="C92" s="82" t="s">
        <v>579</v>
      </c>
      <c r="D92" s="14">
        <v>89</v>
      </c>
      <c r="E92" s="15">
        <v>20</v>
      </c>
      <c r="F92" s="16">
        <v>18</v>
      </c>
      <c r="G92" s="16">
        <v>17</v>
      </c>
      <c r="H92" s="16">
        <v>1</v>
      </c>
      <c r="I92" s="16">
        <v>2</v>
      </c>
      <c r="J92" s="16">
        <v>3</v>
      </c>
      <c r="K92" s="16">
        <v>7</v>
      </c>
      <c r="L92" s="16">
        <v>3</v>
      </c>
      <c r="M92" s="16">
        <v>24</v>
      </c>
      <c r="N92" s="16">
        <v>15</v>
      </c>
    </row>
    <row r="93" spans="2:14" ht="15" customHeight="1" x14ac:dyDescent="0.15">
      <c r="B93" s="24"/>
      <c r="C93" s="84"/>
      <c r="D93" s="25">
        <v>100</v>
      </c>
      <c r="E93" s="26">
        <v>22.5</v>
      </c>
      <c r="F93" s="27">
        <v>20.2</v>
      </c>
      <c r="G93" s="27">
        <v>19.100000000000001</v>
      </c>
      <c r="H93" s="27">
        <v>1.1000000000000001</v>
      </c>
      <c r="I93" s="27">
        <v>2.2000000000000002</v>
      </c>
      <c r="J93" s="27">
        <v>3.4</v>
      </c>
      <c r="K93" s="27">
        <v>7.9</v>
      </c>
      <c r="L93" s="27">
        <v>3.4</v>
      </c>
      <c r="M93" s="27">
        <v>27</v>
      </c>
      <c r="N93" s="27">
        <v>16.899999999999999</v>
      </c>
    </row>
    <row r="94" spans="2:14" ht="15" customHeight="1" x14ac:dyDescent="0.15">
      <c r="B94" s="24"/>
      <c r="C94" s="82" t="s">
        <v>457</v>
      </c>
      <c r="D94" s="14">
        <v>18</v>
      </c>
      <c r="E94" s="15">
        <v>5</v>
      </c>
      <c r="F94" s="16">
        <v>5</v>
      </c>
      <c r="G94" s="16">
        <v>4</v>
      </c>
      <c r="H94" s="16">
        <v>0</v>
      </c>
      <c r="I94" s="16">
        <v>0</v>
      </c>
      <c r="J94" s="16">
        <v>1</v>
      </c>
      <c r="K94" s="16">
        <v>0</v>
      </c>
      <c r="L94" s="16">
        <v>1</v>
      </c>
      <c r="M94" s="16">
        <v>4</v>
      </c>
      <c r="N94" s="16">
        <v>4</v>
      </c>
    </row>
    <row r="95" spans="2:14" ht="15" customHeight="1" x14ac:dyDescent="0.15">
      <c r="B95" s="24"/>
      <c r="C95" s="82"/>
      <c r="D95" s="34">
        <v>100</v>
      </c>
      <c r="E95" s="35">
        <v>27.8</v>
      </c>
      <c r="F95" s="36">
        <v>27.8</v>
      </c>
      <c r="G95" s="36">
        <v>22.2</v>
      </c>
      <c r="H95" s="36">
        <v>0</v>
      </c>
      <c r="I95" s="36">
        <v>0</v>
      </c>
      <c r="J95" s="36">
        <v>5.6</v>
      </c>
      <c r="K95" s="36">
        <v>0</v>
      </c>
      <c r="L95" s="36">
        <v>5.6</v>
      </c>
      <c r="M95" s="36">
        <v>22.2</v>
      </c>
      <c r="N95" s="36">
        <v>22.2</v>
      </c>
    </row>
    <row r="96" spans="2:14" ht="15" customHeight="1" x14ac:dyDescent="0.15">
      <c r="B96" s="24"/>
      <c r="C96" s="83" t="s">
        <v>447</v>
      </c>
      <c r="D96" s="29">
        <v>19</v>
      </c>
      <c r="E96" s="30">
        <v>4</v>
      </c>
      <c r="F96" s="31">
        <v>1</v>
      </c>
      <c r="G96" s="31">
        <v>2</v>
      </c>
      <c r="H96" s="31">
        <v>1</v>
      </c>
      <c r="I96" s="31">
        <v>0</v>
      </c>
      <c r="J96" s="31">
        <v>0</v>
      </c>
      <c r="K96" s="31">
        <v>0</v>
      </c>
      <c r="L96" s="31">
        <v>0</v>
      </c>
      <c r="M96" s="31">
        <v>8</v>
      </c>
      <c r="N96" s="31">
        <v>5</v>
      </c>
    </row>
    <row r="97" spans="2:14" ht="15" customHeight="1" x14ac:dyDescent="0.15">
      <c r="B97" s="24"/>
      <c r="C97" s="84"/>
      <c r="D97" s="25">
        <v>100</v>
      </c>
      <c r="E97" s="26">
        <v>21.1</v>
      </c>
      <c r="F97" s="27">
        <v>5.3</v>
      </c>
      <c r="G97" s="27">
        <v>10.5</v>
      </c>
      <c r="H97" s="27">
        <v>5.3</v>
      </c>
      <c r="I97" s="27">
        <v>0</v>
      </c>
      <c r="J97" s="27">
        <v>0</v>
      </c>
      <c r="K97" s="27">
        <v>0</v>
      </c>
      <c r="L97" s="27">
        <v>0</v>
      </c>
      <c r="M97" s="27">
        <v>42.1</v>
      </c>
      <c r="N97" s="27">
        <v>26.3</v>
      </c>
    </row>
    <row r="98" spans="2:14" ht="15" customHeight="1" x14ac:dyDescent="0.15">
      <c r="B98" s="24"/>
      <c r="C98" s="82" t="s">
        <v>438</v>
      </c>
      <c r="D98" s="14">
        <v>6</v>
      </c>
      <c r="E98" s="15">
        <v>2</v>
      </c>
      <c r="F98" s="16">
        <v>1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3</v>
      </c>
      <c r="N98" s="16">
        <v>0</v>
      </c>
    </row>
    <row r="99" spans="2:14" ht="15" customHeight="1" x14ac:dyDescent="0.15">
      <c r="B99" s="24"/>
      <c r="C99" s="84"/>
      <c r="D99" s="25">
        <v>100</v>
      </c>
      <c r="E99" s="26">
        <v>33.299999999999997</v>
      </c>
      <c r="F99" s="27">
        <v>16.7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50</v>
      </c>
      <c r="N99" s="27">
        <v>0</v>
      </c>
    </row>
    <row r="100" spans="2:14" ht="15" customHeight="1" x14ac:dyDescent="0.15">
      <c r="B100" s="24"/>
      <c r="C100" s="82" t="s">
        <v>96</v>
      </c>
      <c r="D100" s="14">
        <v>1</v>
      </c>
      <c r="E100" s="15">
        <v>1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</row>
    <row r="101" spans="2:14" ht="15" customHeight="1" x14ac:dyDescent="0.15">
      <c r="B101" s="28"/>
      <c r="C101" s="85"/>
      <c r="D101" s="17">
        <v>100</v>
      </c>
      <c r="E101" s="18">
        <v>100</v>
      </c>
      <c r="F101" s="19">
        <v>100</v>
      </c>
      <c r="G101" s="19">
        <v>100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1315" priority="3479" rank="1"/>
  </conditionalFormatting>
  <conditionalFormatting sqref="E11:N11">
    <cfRule type="top10" dxfId="1314" priority="3480" rank="1"/>
  </conditionalFormatting>
  <conditionalFormatting sqref="E13:N13">
    <cfRule type="top10" dxfId="1313" priority="3481" rank="1"/>
  </conditionalFormatting>
  <conditionalFormatting sqref="E15:N15">
    <cfRule type="top10" dxfId="1312" priority="3482" rank="1"/>
  </conditionalFormatting>
  <conditionalFormatting sqref="E17:N17">
    <cfRule type="top10" dxfId="1311" priority="3483" rank="1"/>
  </conditionalFormatting>
  <conditionalFormatting sqref="E19:N19">
    <cfRule type="top10" dxfId="1310" priority="3484" rank="1"/>
  </conditionalFormatting>
  <conditionalFormatting sqref="E21:N21">
    <cfRule type="top10" dxfId="1309" priority="3485" rank="1"/>
  </conditionalFormatting>
  <conditionalFormatting sqref="E23:N23">
    <cfRule type="top10" dxfId="1308" priority="3486" rank="1"/>
  </conditionalFormatting>
  <conditionalFormatting sqref="E25:N25">
    <cfRule type="top10" dxfId="1307" priority="3487" rank="1"/>
  </conditionalFormatting>
  <conditionalFormatting sqref="E27:N27">
    <cfRule type="top10" dxfId="1306" priority="3488" rank="1"/>
  </conditionalFormatting>
  <conditionalFormatting sqref="E29:N29">
    <cfRule type="top10" dxfId="1305" priority="3489" rank="1"/>
  </conditionalFormatting>
  <conditionalFormatting sqref="E31:N31">
    <cfRule type="top10" dxfId="1304" priority="3490" rank="1"/>
  </conditionalFormatting>
  <conditionalFormatting sqref="E33:N33">
    <cfRule type="top10" dxfId="1303" priority="3491" rank="1"/>
  </conditionalFormatting>
  <conditionalFormatting sqref="E35:N35">
    <cfRule type="top10" dxfId="1302" priority="3492" rank="1"/>
  </conditionalFormatting>
  <conditionalFormatting sqref="E37:N37">
    <cfRule type="top10" dxfId="1301" priority="3493" rank="1"/>
  </conditionalFormatting>
  <conditionalFormatting sqref="E39:N39">
    <cfRule type="top10" dxfId="1300" priority="3494" rank="1"/>
  </conditionalFormatting>
  <conditionalFormatting sqref="E41:N41">
    <cfRule type="top10" dxfId="1299" priority="3495" rank="1"/>
  </conditionalFormatting>
  <conditionalFormatting sqref="E43:N43">
    <cfRule type="top10" dxfId="1298" priority="3496" rank="1"/>
  </conditionalFormatting>
  <conditionalFormatting sqref="E45:N45">
    <cfRule type="top10" dxfId="1297" priority="3497" rank="1"/>
  </conditionalFormatting>
  <conditionalFormatting sqref="E47:N47">
    <cfRule type="top10" dxfId="1296" priority="3498" rank="1"/>
  </conditionalFormatting>
  <conditionalFormatting sqref="E49:N49">
    <cfRule type="top10" dxfId="1295" priority="3499" rank="1"/>
  </conditionalFormatting>
  <conditionalFormatting sqref="E51:N51">
    <cfRule type="top10" dxfId="1294" priority="3500" rank="1"/>
  </conditionalFormatting>
  <conditionalFormatting sqref="E53:N53">
    <cfRule type="top10" dxfId="1293" priority="3501" rank="1"/>
  </conditionalFormatting>
  <conditionalFormatting sqref="E55:N55">
    <cfRule type="top10" dxfId="1292" priority="3502" rank="1"/>
  </conditionalFormatting>
  <conditionalFormatting sqref="E57:N57">
    <cfRule type="top10" dxfId="1291" priority="3503" rank="1"/>
  </conditionalFormatting>
  <conditionalFormatting sqref="E59:N59">
    <cfRule type="top10" dxfId="1290" priority="3504" rank="1"/>
  </conditionalFormatting>
  <conditionalFormatting sqref="E61:N61">
    <cfRule type="top10" dxfId="1289" priority="3505" rank="1"/>
  </conditionalFormatting>
  <conditionalFormatting sqref="E63:N63">
    <cfRule type="top10" dxfId="1288" priority="3506" rank="1"/>
  </conditionalFormatting>
  <conditionalFormatting sqref="E65:N65">
    <cfRule type="top10" dxfId="1287" priority="3507" rank="1"/>
  </conditionalFormatting>
  <conditionalFormatting sqref="E67:N67">
    <cfRule type="top10" dxfId="1286" priority="3508" rank="1"/>
  </conditionalFormatting>
  <conditionalFormatting sqref="E69:N69">
    <cfRule type="top10" dxfId="1285" priority="3509" rank="1"/>
  </conditionalFormatting>
  <conditionalFormatting sqref="E71:N71">
    <cfRule type="top10" dxfId="1284" priority="3510" rank="1"/>
  </conditionalFormatting>
  <conditionalFormatting sqref="E73:N73">
    <cfRule type="top10" dxfId="1283" priority="3511" rank="1"/>
  </conditionalFormatting>
  <conditionalFormatting sqref="E75:N75">
    <cfRule type="top10" dxfId="1282" priority="3512" rank="1"/>
  </conditionalFormatting>
  <conditionalFormatting sqref="E77:N77">
    <cfRule type="top10" dxfId="1281" priority="3513" rank="1"/>
  </conditionalFormatting>
  <conditionalFormatting sqref="E79:N79">
    <cfRule type="top10" dxfId="1280" priority="3514" rank="1"/>
  </conditionalFormatting>
  <conditionalFormatting sqref="E81:N81">
    <cfRule type="top10" dxfId="1279" priority="3515" rank="1"/>
  </conditionalFormatting>
  <conditionalFormatting sqref="E83:N83">
    <cfRule type="top10" dxfId="1278" priority="3516" rank="1"/>
  </conditionalFormatting>
  <conditionalFormatting sqref="E85:N85">
    <cfRule type="top10" dxfId="1277" priority="3517" rank="1"/>
  </conditionalFormatting>
  <conditionalFormatting sqref="E87:N87">
    <cfRule type="top10" dxfId="1276" priority="3518" rank="1"/>
  </conditionalFormatting>
  <conditionalFormatting sqref="E89:N89">
    <cfRule type="top10" dxfId="1275" priority="3519" rank="1"/>
  </conditionalFormatting>
  <conditionalFormatting sqref="E91:N91">
    <cfRule type="top10" dxfId="1274" priority="3520" rank="1"/>
  </conditionalFormatting>
  <conditionalFormatting sqref="E93:N93">
    <cfRule type="top10" dxfId="1273" priority="3521" rank="1"/>
  </conditionalFormatting>
  <conditionalFormatting sqref="E95:N95">
    <cfRule type="top10" dxfId="1272" priority="3522" rank="1"/>
  </conditionalFormatting>
  <conditionalFormatting sqref="E97:N97">
    <cfRule type="top10" dxfId="1271" priority="3523" rank="1"/>
  </conditionalFormatting>
  <conditionalFormatting sqref="E99:N99">
    <cfRule type="top10" dxfId="1270" priority="3524" rank="1"/>
  </conditionalFormatting>
  <conditionalFormatting sqref="E101:N101">
    <cfRule type="top10" dxfId="1269" priority="352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845</v>
      </c>
    </row>
    <row r="4" spans="2:24" x14ac:dyDescent="0.15">
      <c r="B4" s="1" t="s">
        <v>677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245</v>
      </c>
      <c r="F7" s="69" t="s">
        <v>246</v>
      </c>
      <c r="G7" s="69" t="s">
        <v>247</v>
      </c>
      <c r="H7" s="68" t="s">
        <v>248</v>
      </c>
      <c r="I7" s="69" t="s">
        <v>249</v>
      </c>
      <c r="J7" s="69" t="s">
        <v>707</v>
      </c>
      <c r="K7" s="69" t="s">
        <v>250</v>
      </c>
      <c r="L7" s="69" t="s">
        <v>251</v>
      </c>
      <c r="M7" s="69" t="s">
        <v>4</v>
      </c>
      <c r="N7" s="69" t="s">
        <v>44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12736</v>
      </c>
      <c r="F8" s="16">
        <v>4149</v>
      </c>
      <c r="G8" s="16">
        <v>3401</v>
      </c>
      <c r="H8" s="16">
        <v>686</v>
      </c>
      <c r="I8" s="16">
        <v>5614</v>
      </c>
      <c r="J8" s="16">
        <v>4279</v>
      </c>
      <c r="K8" s="16">
        <v>3616</v>
      </c>
      <c r="L8" s="16">
        <v>3534</v>
      </c>
      <c r="M8" s="16">
        <v>359</v>
      </c>
      <c r="N8" s="16">
        <v>820</v>
      </c>
      <c r="O8" s="16">
        <v>1310</v>
      </c>
    </row>
    <row r="9" spans="2:24" ht="15" customHeight="1" x14ac:dyDescent="0.15">
      <c r="B9" s="93"/>
      <c r="C9" s="91"/>
      <c r="D9" s="17">
        <v>100</v>
      </c>
      <c r="E9" s="18">
        <v>80</v>
      </c>
      <c r="F9" s="19">
        <v>26.1</v>
      </c>
      <c r="G9" s="19">
        <v>21.4</v>
      </c>
      <c r="H9" s="19">
        <v>4.3</v>
      </c>
      <c r="I9" s="19">
        <v>35.299999999999997</v>
      </c>
      <c r="J9" s="19">
        <v>26.9</v>
      </c>
      <c r="K9" s="19">
        <v>22.7</v>
      </c>
      <c r="L9" s="19">
        <v>22.2</v>
      </c>
      <c r="M9" s="19">
        <v>2.2999999999999998</v>
      </c>
      <c r="N9" s="19">
        <v>5.2</v>
      </c>
      <c r="O9" s="19">
        <v>8.1999999999999993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3799</v>
      </c>
      <c r="F10" s="23">
        <v>747</v>
      </c>
      <c r="G10" s="23">
        <v>1046</v>
      </c>
      <c r="H10" s="23">
        <v>137</v>
      </c>
      <c r="I10" s="23">
        <v>1644</v>
      </c>
      <c r="J10" s="23">
        <v>1175</v>
      </c>
      <c r="K10" s="23">
        <v>1007</v>
      </c>
      <c r="L10" s="23">
        <v>906</v>
      </c>
      <c r="M10" s="23">
        <v>90</v>
      </c>
      <c r="N10" s="23">
        <v>342</v>
      </c>
      <c r="O10" s="23">
        <v>442</v>
      </c>
    </row>
    <row r="11" spans="2:24" ht="15" customHeight="1" x14ac:dyDescent="0.15">
      <c r="B11" s="24"/>
      <c r="C11" s="89"/>
      <c r="D11" s="25">
        <v>100</v>
      </c>
      <c r="E11" s="26">
        <v>76.8</v>
      </c>
      <c r="F11" s="27">
        <v>15.1</v>
      </c>
      <c r="G11" s="27">
        <v>21.2</v>
      </c>
      <c r="H11" s="27">
        <v>2.8</v>
      </c>
      <c r="I11" s="27">
        <v>33.200000000000003</v>
      </c>
      <c r="J11" s="27">
        <v>23.8</v>
      </c>
      <c r="K11" s="27">
        <v>20.399999999999999</v>
      </c>
      <c r="L11" s="27">
        <v>18.3</v>
      </c>
      <c r="M11" s="27">
        <v>1.8</v>
      </c>
      <c r="N11" s="27">
        <v>6.9</v>
      </c>
      <c r="O11" s="27">
        <v>8.9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8833</v>
      </c>
      <c r="F12" s="16">
        <v>3373</v>
      </c>
      <c r="G12" s="16">
        <v>2336</v>
      </c>
      <c r="H12" s="16">
        <v>542</v>
      </c>
      <c r="I12" s="16">
        <v>3930</v>
      </c>
      <c r="J12" s="16">
        <v>3084</v>
      </c>
      <c r="K12" s="16">
        <v>2588</v>
      </c>
      <c r="L12" s="16">
        <v>2607</v>
      </c>
      <c r="M12" s="16">
        <v>267</v>
      </c>
      <c r="N12" s="16">
        <v>469</v>
      </c>
      <c r="O12" s="16">
        <v>849</v>
      </c>
    </row>
    <row r="13" spans="2:24" ht="15" customHeight="1" x14ac:dyDescent="0.15">
      <c r="B13" s="28"/>
      <c r="C13" s="91"/>
      <c r="D13" s="17">
        <v>100</v>
      </c>
      <c r="E13" s="18">
        <v>81.5</v>
      </c>
      <c r="F13" s="19">
        <v>31.1</v>
      </c>
      <c r="G13" s="19">
        <v>21.5</v>
      </c>
      <c r="H13" s="19">
        <v>5</v>
      </c>
      <c r="I13" s="19">
        <v>36.200000000000003</v>
      </c>
      <c r="J13" s="19">
        <v>28.4</v>
      </c>
      <c r="K13" s="19">
        <v>23.9</v>
      </c>
      <c r="L13" s="19">
        <v>24</v>
      </c>
      <c r="M13" s="19">
        <v>2.5</v>
      </c>
      <c r="N13" s="19">
        <v>4.3</v>
      </c>
      <c r="O13" s="19">
        <v>7.8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266</v>
      </c>
      <c r="F14" s="23">
        <v>89</v>
      </c>
      <c r="G14" s="23">
        <v>94</v>
      </c>
      <c r="H14" s="23">
        <v>5</v>
      </c>
      <c r="I14" s="23">
        <v>112</v>
      </c>
      <c r="J14" s="23">
        <v>85</v>
      </c>
      <c r="K14" s="23">
        <v>72</v>
      </c>
      <c r="L14" s="23">
        <v>65</v>
      </c>
      <c r="M14" s="23">
        <v>12</v>
      </c>
      <c r="N14" s="23">
        <v>25</v>
      </c>
      <c r="O14" s="23">
        <v>37</v>
      </c>
    </row>
    <row r="15" spans="2:24" ht="15" customHeight="1" x14ac:dyDescent="0.15">
      <c r="B15" s="24"/>
      <c r="C15" s="84"/>
      <c r="D15" s="25">
        <v>100</v>
      </c>
      <c r="E15" s="26">
        <v>75.400000000000006</v>
      </c>
      <c r="F15" s="27">
        <v>25.2</v>
      </c>
      <c r="G15" s="27">
        <v>26.6</v>
      </c>
      <c r="H15" s="27">
        <v>1.4</v>
      </c>
      <c r="I15" s="27">
        <v>31.7</v>
      </c>
      <c r="J15" s="27">
        <v>24.1</v>
      </c>
      <c r="K15" s="27">
        <v>20.399999999999999</v>
      </c>
      <c r="L15" s="27">
        <v>18.399999999999999</v>
      </c>
      <c r="M15" s="27">
        <v>3.4</v>
      </c>
      <c r="N15" s="27">
        <v>7.1</v>
      </c>
      <c r="O15" s="27">
        <v>10.5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500</v>
      </c>
      <c r="F16" s="31">
        <v>141</v>
      </c>
      <c r="G16" s="31">
        <v>129</v>
      </c>
      <c r="H16" s="31">
        <v>14</v>
      </c>
      <c r="I16" s="31">
        <v>212</v>
      </c>
      <c r="J16" s="31">
        <v>166</v>
      </c>
      <c r="K16" s="31">
        <v>137</v>
      </c>
      <c r="L16" s="31">
        <v>109</v>
      </c>
      <c r="M16" s="31">
        <v>16</v>
      </c>
      <c r="N16" s="31">
        <v>26</v>
      </c>
      <c r="O16" s="31">
        <v>50</v>
      </c>
    </row>
    <row r="17" spans="2:15" ht="15" customHeight="1" x14ac:dyDescent="0.15">
      <c r="B17" s="24"/>
      <c r="C17" s="84"/>
      <c r="D17" s="25">
        <v>100</v>
      </c>
      <c r="E17" s="26">
        <v>80.599999999999994</v>
      </c>
      <c r="F17" s="27">
        <v>22.7</v>
      </c>
      <c r="G17" s="27">
        <v>20.8</v>
      </c>
      <c r="H17" s="27">
        <v>2.2999999999999998</v>
      </c>
      <c r="I17" s="27">
        <v>34.200000000000003</v>
      </c>
      <c r="J17" s="27">
        <v>26.8</v>
      </c>
      <c r="K17" s="27">
        <v>22.1</v>
      </c>
      <c r="L17" s="27">
        <v>17.600000000000001</v>
      </c>
      <c r="M17" s="27">
        <v>2.6</v>
      </c>
      <c r="N17" s="27">
        <v>4.2</v>
      </c>
      <c r="O17" s="27">
        <v>8.1</v>
      </c>
    </row>
    <row r="18" spans="2:15" ht="15" customHeight="1" x14ac:dyDescent="0.15">
      <c r="B18" s="24"/>
      <c r="C18" s="82" t="s">
        <v>411</v>
      </c>
      <c r="D18" s="14">
        <v>922</v>
      </c>
      <c r="E18" s="15">
        <v>734</v>
      </c>
      <c r="F18" s="16">
        <v>231</v>
      </c>
      <c r="G18" s="16">
        <v>208</v>
      </c>
      <c r="H18" s="16">
        <v>34</v>
      </c>
      <c r="I18" s="16">
        <v>309</v>
      </c>
      <c r="J18" s="16">
        <v>234</v>
      </c>
      <c r="K18" s="16">
        <v>221</v>
      </c>
      <c r="L18" s="16">
        <v>181</v>
      </c>
      <c r="M18" s="16">
        <v>22</v>
      </c>
      <c r="N18" s="16">
        <v>42</v>
      </c>
      <c r="O18" s="16">
        <v>82</v>
      </c>
    </row>
    <row r="19" spans="2:15" ht="15" customHeight="1" x14ac:dyDescent="0.15">
      <c r="B19" s="24"/>
      <c r="C19" s="84"/>
      <c r="D19" s="25">
        <v>100</v>
      </c>
      <c r="E19" s="26">
        <v>79.599999999999994</v>
      </c>
      <c r="F19" s="27">
        <v>25.1</v>
      </c>
      <c r="G19" s="27">
        <v>22.6</v>
      </c>
      <c r="H19" s="27">
        <v>3.7</v>
      </c>
      <c r="I19" s="27">
        <v>33.5</v>
      </c>
      <c r="J19" s="27">
        <v>25.4</v>
      </c>
      <c r="K19" s="27">
        <v>24</v>
      </c>
      <c r="L19" s="27">
        <v>19.600000000000001</v>
      </c>
      <c r="M19" s="27">
        <v>2.4</v>
      </c>
      <c r="N19" s="27">
        <v>4.5999999999999996</v>
      </c>
      <c r="O19" s="27">
        <v>8.9</v>
      </c>
    </row>
    <row r="20" spans="2:15" ht="15" customHeight="1" x14ac:dyDescent="0.15">
      <c r="B20" s="24"/>
      <c r="C20" s="82" t="s">
        <v>412</v>
      </c>
      <c r="D20" s="14">
        <v>1616</v>
      </c>
      <c r="E20" s="15">
        <v>1300</v>
      </c>
      <c r="F20" s="16">
        <v>418</v>
      </c>
      <c r="G20" s="16">
        <v>365</v>
      </c>
      <c r="H20" s="16">
        <v>57</v>
      </c>
      <c r="I20" s="16">
        <v>577</v>
      </c>
      <c r="J20" s="16">
        <v>467</v>
      </c>
      <c r="K20" s="16">
        <v>395</v>
      </c>
      <c r="L20" s="16">
        <v>338</v>
      </c>
      <c r="M20" s="16">
        <v>36</v>
      </c>
      <c r="N20" s="16">
        <v>68</v>
      </c>
      <c r="O20" s="16">
        <v>135</v>
      </c>
    </row>
    <row r="21" spans="2:15" ht="15" customHeight="1" x14ac:dyDescent="0.15">
      <c r="B21" s="24"/>
      <c r="C21" s="84"/>
      <c r="D21" s="25">
        <v>100</v>
      </c>
      <c r="E21" s="26">
        <v>80.400000000000006</v>
      </c>
      <c r="F21" s="27">
        <v>25.9</v>
      </c>
      <c r="G21" s="27">
        <v>22.6</v>
      </c>
      <c r="H21" s="27">
        <v>3.5</v>
      </c>
      <c r="I21" s="27">
        <v>35.700000000000003</v>
      </c>
      <c r="J21" s="27">
        <v>28.9</v>
      </c>
      <c r="K21" s="27">
        <v>24.4</v>
      </c>
      <c r="L21" s="27">
        <v>20.9</v>
      </c>
      <c r="M21" s="27">
        <v>2.2000000000000002</v>
      </c>
      <c r="N21" s="27">
        <v>4.2</v>
      </c>
      <c r="O21" s="27">
        <v>8.4</v>
      </c>
    </row>
    <row r="22" spans="2:15" ht="15" customHeight="1" x14ac:dyDescent="0.15">
      <c r="B22" s="24"/>
      <c r="C22" s="82" t="s">
        <v>413</v>
      </c>
      <c r="D22" s="14">
        <v>3140</v>
      </c>
      <c r="E22" s="15">
        <v>2527</v>
      </c>
      <c r="F22" s="16">
        <v>967</v>
      </c>
      <c r="G22" s="16">
        <v>776</v>
      </c>
      <c r="H22" s="16">
        <v>163</v>
      </c>
      <c r="I22" s="16">
        <v>1114</v>
      </c>
      <c r="J22" s="16">
        <v>847</v>
      </c>
      <c r="K22" s="16">
        <v>758</v>
      </c>
      <c r="L22" s="16">
        <v>779</v>
      </c>
      <c r="M22" s="16">
        <v>56</v>
      </c>
      <c r="N22" s="16">
        <v>145</v>
      </c>
      <c r="O22" s="16">
        <v>255</v>
      </c>
    </row>
    <row r="23" spans="2:15" ht="15" customHeight="1" x14ac:dyDescent="0.15">
      <c r="B23" s="24"/>
      <c r="C23" s="84"/>
      <c r="D23" s="25">
        <v>100</v>
      </c>
      <c r="E23" s="26">
        <v>80.5</v>
      </c>
      <c r="F23" s="27">
        <v>30.8</v>
      </c>
      <c r="G23" s="27">
        <v>24.7</v>
      </c>
      <c r="H23" s="27">
        <v>5.2</v>
      </c>
      <c r="I23" s="27">
        <v>35.5</v>
      </c>
      <c r="J23" s="27">
        <v>27</v>
      </c>
      <c r="K23" s="27">
        <v>24.1</v>
      </c>
      <c r="L23" s="27">
        <v>24.8</v>
      </c>
      <c r="M23" s="27">
        <v>1.8</v>
      </c>
      <c r="N23" s="27">
        <v>4.5999999999999996</v>
      </c>
      <c r="O23" s="27">
        <v>8.1</v>
      </c>
    </row>
    <row r="24" spans="2:15" ht="15" customHeight="1" x14ac:dyDescent="0.15">
      <c r="B24" s="24"/>
      <c r="C24" s="82" t="s">
        <v>414</v>
      </c>
      <c r="D24" s="14">
        <v>4506</v>
      </c>
      <c r="E24" s="15">
        <v>3644</v>
      </c>
      <c r="F24" s="16">
        <v>1305</v>
      </c>
      <c r="G24" s="16">
        <v>1004</v>
      </c>
      <c r="H24" s="16">
        <v>242</v>
      </c>
      <c r="I24" s="16">
        <v>1664</v>
      </c>
      <c r="J24" s="16">
        <v>1253</v>
      </c>
      <c r="K24" s="16">
        <v>1055</v>
      </c>
      <c r="L24" s="16">
        <v>1119</v>
      </c>
      <c r="M24" s="16">
        <v>92</v>
      </c>
      <c r="N24" s="16">
        <v>255</v>
      </c>
      <c r="O24" s="16">
        <v>336</v>
      </c>
    </row>
    <row r="25" spans="2:15" ht="15" customHeight="1" x14ac:dyDescent="0.15">
      <c r="B25" s="24"/>
      <c r="C25" s="84"/>
      <c r="D25" s="25">
        <v>100</v>
      </c>
      <c r="E25" s="26">
        <v>80.900000000000006</v>
      </c>
      <c r="F25" s="27">
        <v>29</v>
      </c>
      <c r="G25" s="27">
        <v>22.3</v>
      </c>
      <c r="H25" s="27">
        <v>5.4</v>
      </c>
      <c r="I25" s="27">
        <v>36.9</v>
      </c>
      <c r="J25" s="27">
        <v>27.8</v>
      </c>
      <c r="K25" s="27">
        <v>23.4</v>
      </c>
      <c r="L25" s="27">
        <v>24.8</v>
      </c>
      <c r="M25" s="27">
        <v>2</v>
      </c>
      <c r="N25" s="27">
        <v>5.7</v>
      </c>
      <c r="O25" s="27">
        <v>7.5</v>
      </c>
    </row>
    <row r="26" spans="2:15" ht="15" customHeight="1" x14ac:dyDescent="0.15">
      <c r="B26" s="24"/>
      <c r="C26" s="82" t="s">
        <v>415</v>
      </c>
      <c r="D26" s="14">
        <v>4438</v>
      </c>
      <c r="E26" s="15">
        <v>3514</v>
      </c>
      <c r="F26" s="16">
        <v>920</v>
      </c>
      <c r="G26" s="16">
        <v>770</v>
      </c>
      <c r="H26" s="16">
        <v>153</v>
      </c>
      <c r="I26" s="16">
        <v>1534</v>
      </c>
      <c r="J26" s="16">
        <v>1159</v>
      </c>
      <c r="K26" s="16">
        <v>911</v>
      </c>
      <c r="L26" s="16">
        <v>881</v>
      </c>
      <c r="M26" s="16">
        <v>115</v>
      </c>
      <c r="N26" s="16">
        <v>242</v>
      </c>
      <c r="O26" s="16">
        <v>377</v>
      </c>
    </row>
    <row r="27" spans="2:15" ht="15" customHeight="1" x14ac:dyDescent="0.15">
      <c r="B27" s="28"/>
      <c r="C27" s="85"/>
      <c r="D27" s="17">
        <v>100</v>
      </c>
      <c r="E27" s="18">
        <v>79.2</v>
      </c>
      <c r="F27" s="19">
        <v>20.7</v>
      </c>
      <c r="G27" s="19">
        <v>17.399999999999999</v>
      </c>
      <c r="H27" s="19">
        <v>3.4</v>
      </c>
      <c r="I27" s="19">
        <v>34.6</v>
      </c>
      <c r="J27" s="19">
        <v>26.1</v>
      </c>
      <c r="K27" s="19">
        <v>20.5</v>
      </c>
      <c r="L27" s="19">
        <v>19.899999999999999</v>
      </c>
      <c r="M27" s="19">
        <v>2.6</v>
      </c>
      <c r="N27" s="19">
        <v>5.5</v>
      </c>
      <c r="O27" s="19">
        <v>8.5</v>
      </c>
    </row>
    <row r="28" spans="2:15" ht="15" customHeight="1" x14ac:dyDescent="0.15">
      <c r="B28" s="20" t="s">
        <v>61</v>
      </c>
      <c r="C28" s="82" t="s">
        <v>62</v>
      </c>
      <c r="D28" s="14">
        <v>5666</v>
      </c>
      <c r="E28" s="15">
        <v>4674</v>
      </c>
      <c r="F28" s="16">
        <v>2173</v>
      </c>
      <c r="G28" s="16">
        <v>1452</v>
      </c>
      <c r="H28" s="16">
        <v>367</v>
      </c>
      <c r="I28" s="16">
        <v>2169</v>
      </c>
      <c r="J28" s="16">
        <v>1822</v>
      </c>
      <c r="K28" s="16">
        <v>1399</v>
      </c>
      <c r="L28" s="16">
        <v>1573</v>
      </c>
      <c r="M28" s="16">
        <v>112</v>
      </c>
      <c r="N28" s="16">
        <v>248</v>
      </c>
      <c r="O28" s="16">
        <v>378</v>
      </c>
    </row>
    <row r="29" spans="2:15" ht="15" customHeight="1" x14ac:dyDescent="0.15">
      <c r="B29" s="24"/>
      <c r="C29" s="84"/>
      <c r="D29" s="25">
        <v>100</v>
      </c>
      <c r="E29" s="26">
        <v>82.5</v>
      </c>
      <c r="F29" s="27">
        <v>38.4</v>
      </c>
      <c r="G29" s="27">
        <v>25.6</v>
      </c>
      <c r="H29" s="27">
        <v>6.5</v>
      </c>
      <c r="I29" s="27">
        <v>38.299999999999997</v>
      </c>
      <c r="J29" s="27">
        <v>32.200000000000003</v>
      </c>
      <c r="K29" s="27">
        <v>24.7</v>
      </c>
      <c r="L29" s="27">
        <v>27.8</v>
      </c>
      <c r="M29" s="27">
        <v>2</v>
      </c>
      <c r="N29" s="27">
        <v>4.4000000000000004</v>
      </c>
      <c r="O29" s="27">
        <v>6.7</v>
      </c>
    </row>
    <row r="30" spans="2:15" ht="15" customHeight="1" x14ac:dyDescent="0.15">
      <c r="B30" s="24"/>
      <c r="C30" s="82" t="s">
        <v>63</v>
      </c>
      <c r="D30" s="14">
        <v>3924</v>
      </c>
      <c r="E30" s="15">
        <v>3173</v>
      </c>
      <c r="F30" s="16">
        <v>900</v>
      </c>
      <c r="G30" s="16">
        <v>849</v>
      </c>
      <c r="H30" s="16">
        <v>141</v>
      </c>
      <c r="I30" s="16">
        <v>1349</v>
      </c>
      <c r="J30" s="16">
        <v>1029</v>
      </c>
      <c r="K30" s="16">
        <v>971</v>
      </c>
      <c r="L30" s="16">
        <v>769</v>
      </c>
      <c r="M30" s="16">
        <v>62</v>
      </c>
      <c r="N30" s="16">
        <v>199</v>
      </c>
      <c r="O30" s="16">
        <v>298</v>
      </c>
    </row>
    <row r="31" spans="2:15" ht="15" customHeight="1" x14ac:dyDescent="0.15">
      <c r="B31" s="24"/>
      <c r="C31" s="84"/>
      <c r="D31" s="25">
        <v>100</v>
      </c>
      <c r="E31" s="26">
        <v>80.900000000000006</v>
      </c>
      <c r="F31" s="27">
        <v>22.9</v>
      </c>
      <c r="G31" s="27">
        <v>21.6</v>
      </c>
      <c r="H31" s="27">
        <v>3.6</v>
      </c>
      <c r="I31" s="27">
        <v>34.4</v>
      </c>
      <c r="J31" s="27">
        <v>26.2</v>
      </c>
      <c r="K31" s="27">
        <v>24.7</v>
      </c>
      <c r="L31" s="27">
        <v>19.600000000000001</v>
      </c>
      <c r="M31" s="27">
        <v>1.6</v>
      </c>
      <c r="N31" s="27">
        <v>5.0999999999999996</v>
      </c>
      <c r="O31" s="27">
        <v>7.6</v>
      </c>
    </row>
    <row r="32" spans="2:15" ht="15" customHeight="1" x14ac:dyDescent="0.15">
      <c r="B32" s="24"/>
      <c r="C32" s="83" t="s">
        <v>64</v>
      </c>
      <c r="D32" s="29">
        <v>306</v>
      </c>
      <c r="E32" s="30">
        <v>244</v>
      </c>
      <c r="F32" s="31">
        <v>59</v>
      </c>
      <c r="G32" s="31">
        <v>68</v>
      </c>
      <c r="H32" s="31">
        <v>11</v>
      </c>
      <c r="I32" s="31">
        <v>92</v>
      </c>
      <c r="J32" s="31">
        <v>78</v>
      </c>
      <c r="K32" s="31">
        <v>65</v>
      </c>
      <c r="L32" s="31">
        <v>54</v>
      </c>
      <c r="M32" s="31">
        <v>5</v>
      </c>
      <c r="N32" s="31">
        <v>13</v>
      </c>
      <c r="O32" s="31">
        <v>21</v>
      </c>
    </row>
    <row r="33" spans="2:15" ht="15" customHeight="1" x14ac:dyDescent="0.15">
      <c r="B33" s="24"/>
      <c r="C33" s="84"/>
      <c r="D33" s="25">
        <v>100</v>
      </c>
      <c r="E33" s="26">
        <v>79.7</v>
      </c>
      <c r="F33" s="27">
        <v>19.3</v>
      </c>
      <c r="G33" s="27">
        <v>22.2</v>
      </c>
      <c r="H33" s="27">
        <v>3.6</v>
      </c>
      <c r="I33" s="27">
        <v>30.1</v>
      </c>
      <c r="J33" s="27">
        <v>25.5</v>
      </c>
      <c r="K33" s="27">
        <v>21.2</v>
      </c>
      <c r="L33" s="27">
        <v>17.600000000000001</v>
      </c>
      <c r="M33" s="27">
        <v>1.6</v>
      </c>
      <c r="N33" s="27">
        <v>4.2</v>
      </c>
      <c r="O33" s="27">
        <v>6.9</v>
      </c>
    </row>
    <row r="34" spans="2:15" ht="15" customHeight="1" x14ac:dyDescent="0.15">
      <c r="B34" s="24"/>
      <c r="C34" s="82" t="s">
        <v>65</v>
      </c>
      <c r="D34" s="14">
        <v>3042</v>
      </c>
      <c r="E34" s="15">
        <v>2517</v>
      </c>
      <c r="F34" s="16">
        <v>586</v>
      </c>
      <c r="G34" s="16">
        <v>540</v>
      </c>
      <c r="H34" s="16">
        <v>86</v>
      </c>
      <c r="I34" s="16">
        <v>1087</v>
      </c>
      <c r="J34" s="16">
        <v>721</v>
      </c>
      <c r="K34" s="16">
        <v>601</v>
      </c>
      <c r="L34" s="16">
        <v>603</v>
      </c>
      <c r="M34" s="16">
        <v>78</v>
      </c>
      <c r="N34" s="16">
        <v>176</v>
      </c>
      <c r="O34" s="16">
        <v>158</v>
      </c>
    </row>
    <row r="35" spans="2:15" ht="15" customHeight="1" x14ac:dyDescent="0.15">
      <c r="B35" s="24"/>
      <c r="C35" s="84"/>
      <c r="D35" s="25">
        <v>100</v>
      </c>
      <c r="E35" s="26">
        <v>82.7</v>
      </c>
      <c r="F35" s="27">
        <v>19.3</v>
      </c>
      <c r="G35" s="27">
        <v>17.8</v>
      </c>
      <c r="H35" s="27">
        <v>2.8</v>
      </c>
      <c r="I35" s="27">
        <v>35.700000000000003</v>
      </c>
      <c r="J35" s="27">
        <v>23.7</v>
      </c>
      <c r="K35" s="27">
        <v>19.8</v>
      </c>
      <c r="L35" s="27">
        <v>19.8</v>
      </c>
      <c r="M35" s="27">
        <v>2.6</v>
      </c>
      <c r="N35" s="27">
        <v>5.8</v>
      </c>
      <c r="O35" s="27">
        <v>5.2</v>
      </c>
    </row>
    <row r="36" spans="2:15" ht="15" customHeight="1" x14ac:dyDescent="0.15">
      <c r="B36" s="32"/>
      <c r="C36" s="82" t="s">
        <v>408</v>
      </c>
      <c r="D36" s="14">
        <v>2409</v>
      </c>
      <c r="E36" s="15">
        <v>1852</v>
      </c>
      <c r="F36" s="16">
        <v>361</v>
      </c>
      <c r="G36" s="16">
        <v>421</v>
      </c>
      <c r="H36" s="16">
        <v>67</v>
      </c>
      <c r="I36" s="16">
        <v>804</v>
      </c>
      <c r="J36" s="16">
        <v>541</v>
      </c>
      <c r="K36" s="16">
        <v>493</v>
      </c>
      <c r="L36" s="16">
        <v>477</v>
      </c>
      <c r="M36" s="16">
        <v>88</v>
      </c>
      <c r="N36" s="16">
        <v>165</v>
      </c>
      <c r="O36" s="16">
        <v>209</v>
      </c>
    </row>
    <row r="37" spans="2:15" ht="15" customHeight="1" x14ac:dyDescent="0.15">
      <c r="B37" s="33"/>
      <c r="C37" s="82"/>
      <c r="D37" s="34">
        <v>100</v>
      </c>
      <c r="E37" s="35">
        <v>76.900000000000006</v>
      </c>
      <c r="F37" s="36">
        <v>15</v>
      </c>
      <c r="G37" s="36">
        <v>17.5</v>
      </c>
      <c r="H37" s="36">
        <v>2.8</v>
      </c>
      <c r="I37" s="36">
        <v>33.4</v>
      </c>
      <c r="J37" s="36">
        <v>22.5</v>
      </c>
      <c r="K37" s="36">
        <v>20.5</v>
      </c>
      <c r="L37" s="36">
        <v>19.8</v>
      </c>
      <c r="M37" s="36">
        <v>3.7</v>
      </c>
      <c r="N37" s="36">
        <v>6.8</v>
      </c>
      <c r="O37" s="36">
        <v>8.6999999999999993</v>
      </c>
    </row>
    <row r="38" spans="2:15" ht="15" customHeight="1" x14ac:dyDescent="0.15">
      <c r="B38" s="20" t="s">
        <v>66</v>
      </c>
      <c r="C38" s="88" t="s">
        <v>67</v>
      </c>
      <c r="D38" s="21">
        <v>1258</v>
      </c>
      <c r="E38" s="22">
        <v>977</v>
      </c>
      <c r="F38" s="23">
        <v>594</v>
      </c>
      <c r="G38" s="23">
        <v>415</v>
      </c>
      <c r="H38" s="23">
        <v>124</v>
      </c>
      <c r="I38" s="23">
        <v>536</v>
      </c>
      <c r="J38" s="23">
        <v>460</v>
      </c>
      <c r="K38" s="23">
        <v>388</v>
      </c>
      <c r="L38" s="23">
        <v>415</v>
      </c>
      <c r="M38" s="23">
        <v>20</v>
      </c>
      <c r="N38" s="23">
        <v>36</v>
      </c>
      <c r="O38" s="23">
        <v>138</v>
      </c>
    </row>
    <row r="39" spans="2:15" ht="15" customHeight="1" x14ac:dyDescent="0.15">
      <c r="B39" s="24"/>
      <c r="C39" s="89"/>
      <c r="D39" s="25">
        <v>100</v>
      </c>
      <c r="E39" s="26">
        <v>77.7</v>
      </c>
      <c r="F39" s="27">
        <v>47.2</v>
      </c>
      <c r="G39" s="27">
        <v>33</v>
      </c>
      <c r="H39" s="27">
        <v>9.9</v>
      </c>
      <c r="I39" s="27">
        <v>42.6</v>
      </c>
      <c r="J39" s="27">
        <v>36.6</v>
      </c>
      <c r="K39" s="27">
        <v>30.8</v>
      </c>
      <c r="L39" s="27">
        <v>33</v>
      </c>
      <c r="M39" s="27">
        <v>1.6</v>
      </c>
      <c r="N39" s="27">
        <v>2.9</v>
      </c>
      <c r="O39" s="27">
        <v>11</v>
      </c>
    </row>
    <row r="40" spans="2:15" ht="15" customHeight="1" x14ac:dyDescent="0.15">
      <c r="B40" s="24"/>
      <c r="C40" s="90" t="s">
        <v>68</v>
      </c>
      <c r="D40" s="14">
        <v>1359</v>
      </c>
      <c r="E40" s="15">
        <v>1123</v>
      </c>
      <c r="F40" s="16">
        <v>520</v>
      </c>
      <c r="G40" s="16">
        <v>319</v>
      </c>
      <c r="H40" s="16">
        <v>82</v>
      </c>
      <c r="I40" s="16">
        <v>485</v>
      </c>
      <c r="J40" s="16">
        <v>407</v>
      </c>
      <c r="K40" s="16">
        <v>339</v>
      </c>
      <c r="L40" s="16">
        <v>329</v>
      </c>
      <c r="M40" s="16">
        <v>17</v>
      </c>
      <c r="N40" s="16">
        <v>35</v>
      </c>
      <c r="O40" s="16">
        <v>124</v>
      </c>
    </row>
    <row r="41" spans="2:15" ht="15" customHeight="1" x14ac:dyDescent="0.15">
      <c r="B41" s="24"/>
      <c r="C41" s="89"/>
      <c r="D41" s="25">
        <v>100</v>
      </c>
      <c r="E41" s="26">
        <v>82.6</v>
      </c>
      <c r="F41" s="27">
        <v>38.299999999999997</v>
      </c>
      <c r="G41" s="27">
        <v>23.5</v>
      </c>
      <c r="H41" s="27">
        <v>6</v>
      </c>
      <c r="I41" s="27">
        <v>35.700000000000003</v>
      </c>
      <c r="J41" s="27">
        <v>29.9</v>
      </c>
      <c r="K41" s="27">
        <v>24.9</v>
      </c>
      <c r="L41" s="27">
        <v>24.2</v>
      </c>
      <c r="M41" s="27">
        <v>1.3</v>
      </c>
      <c r="N41" s="27">
        <v>2.6</v>
      </c>
      <c r="O41" s="27">
        <v>9.1</v>
      </c>
    </row>
    <row r="42" spans="2:15" ht="15" customHeight="1" x14ac:dyDescent="0.15">
      <c r="B42" s="24"/>
      <c r="C42" s="86" t="s">
        <v>69</v>
      </c>
      <c r="D42" s="14">
        <v>12636</v>
      </c>
      <c r="E42" s="15">
        <v>10304</v>
      </c>
      <c r="F42" s="16">
        <v>2920</v>
      </c>
      <c r="G42" s="16">
        <v>2577</v>
      </c>
      <c r="H42" s="16">
        <v>455</v>
      </c>
      <c r="I42" s="16">
        <v>4462</v>
      </c>
      <c r="J42" s="16">
        <v>3293</v>
      </c>
      <c r="K42" s="16">
        <v>2799</v>
      </c>
      <c r="L42" s="16">
        <v>2706</v>
      </c>
      <c r="M42" s="16">
        <v>304</v>
      </c>
      <c r="N42" s="16">
        <v>733</v>
      </c>
      <c r="O42" s="16">
        <v>768</v>
      </c>
    </row>
    <row r="43" spans="2:15" ht="15" customHeight="1" x14ac:dyDescent="0.15">
      <c r="B43" s="28"/>
      <c r="C43" s="91"/>
      <c r="D43" s="17">
        <v>100</v>
      </c>
      <c r="E43" s="18">
        <v>81.5</v>
      </c>
      <c r="F43" s="19">
        <v>23.1</v>
      </c>
      <c r="G43" s="19">
        <v>20.399999999999999</v>
      </c>
      <c r="H43" s="19">
        <v>3.6</v>
      </c>
      <c r="I43" s="19">
        <v>35.299999999999997</v>
      </c>
      <c r="J43" s="19">
        <v>26.1</v>
      </c>
      <c r="K43" s="19">
        <v>22.2</v>
      </c>
      <c r="L43" s="19">
        <v>21.4</v>
      </c>
      <c r="M43" s="19">
        <v>2.4</v>
      </c>
      <c r="N43" s="19">
        <v>5.8</v>
      </c>
      <c r="O43" s="19">
        <v>6.1</v>
      </c>
    </row>
    <row r="44" spans="2:15" ht="15" customHeight="1" x14ac:dyDescent="0.15">
      <c r="B44" s="20" t="s">
        <v>70</v>
      </c>
      <c r="C44" s="88" t="s">
        <v>507</v>
      </c>
      <c r="D44" s="21">
        <v>567</v>
      </c>
      <c r="E44" s="22">
        <v>424</v>
      </c>
      <c r="F44" s="23">
        <v>156</v>
      </c>
      <c r="G44" s="23">
        <v>176</v>
      </c>
      <c r="H44" s="23">
        <v>42</v>
      </c>
      <c r="I44" s="23">
        <v>247</v>
      </c>
      <c r="J44" s="23">
        <v>201</v>
      </c>
      <c r="K44" s="23">
        <v>160</v>
      </c>
      <c r="L44" s="23">
        <v>185</v>
      </c>
      <c r="M44" s="23">
        <v>12</v>
      </c>
      <c r="N44" s="23">
        <v>33</v>
      </c>
      <c r="O44" s="23">
        <v>36</v>
      </c>
    </row>
    <row r="45" spans="2:15" ht="15" customHeight="1" x14ac:dyDescent="0.15">
      <c r="B45" s="24"/>
      <c r="C45" s="89"/>
      <c r="D45" s="25">
        <v>100</v>
      </c>
      <c r="E45" s="26">
        <v>74.8</v>
      </c>
      <c r="F45" s="27">
        <v>27.5</v>
      </c>
      <c r="G45" s="27">
        <v>31</v>
      </c>
      <c r="H45" s="27">
        <v>7.4</v>
      </c>
      <c r="I45" s="27">
        <v>43.6</v>
      </c>
      <c r="J45" s="27">
        <v>35.4</v>
      </c>
      <c r="K45" s="27">
        <v>28.2</v>
      </c>
      <c r="L45" s="27">
        <v>32.6</v>
      </c>
      <c r="M45" s="27">
        <v>2.1</v>
      </c>
      <c r="N45" s="27">
        <v>5.8</v>
      </c>
      <c r="O45" s="27">
        <v>6.3</v>
      </c>
    </row>
    <row r="46" spans="2:15" ht="15" customHeight="1" x14ac:dyDescent="0.15">
      <c r="B46" s="24"/>
      <c r="C46" s="86" t="s">
        <v>580</v>
      </c>
      <c r="D46" s="14">
        <v>8280</v>
      </c>
      <c r="E46" s="15">
        <v>6789</v>
      </c>
      <c r="F46" s="16">
        <v>2381</v>
      </c>
      <c r="G46" s="16">
        <v>2019</v>
      </c>
      <c r="H46" s="16">
        <v>403</v>
      </c>
      <c r="I46" s="16">
        <v>3226</v>
      </c>
      <c r="J46" s="16">
        <v>2496</v>
      </c>
      <c r="K46" s="16">
        <v>1952</v>
      </c>
      <c r="L46" s="16">
        <v>2146</v>
      </c>
      <c r="M46" s="16">
        <v>160</v>
      </c>
      <c r="N46" s="16">
        <v>399</v>
      </c>
      <c r="O46" s="16">
        <v>483</v>
      </c>
    </row>
    <row r="47" spans="2:15" ht="15" customHeight="1" x14ac:dyDescent="0.15">
      <c r="B47" s="24"/>
      <c r="C47" s="89"/>
      <c r="D47" s="25">
        <v>100</v>
      </c>
      <c r="E47" s="26">
        <v>82</v>
      </c>
      <c r="F47" s="27">
        <v>28.8</v>
      </c>
      <c r="G47" s="27">
        <v>24.4</v>
      </c>
      <c r="H47" s="27">
        <v>4.9000000000000004</v>
      </c>
      <c r="I47" s="27">
        <v>39</v>
      </c>
      <c r="J47" s="27">
        <v>30.1</v>
      </c>
      <c r="K47" s="27">
        <v>23.6</v>
      </c>
      <c r="L47" s="27">
        <v>25.9</v>
      </c>
      <c r="M47" s="27">
        <v>1.9</v>
      </c>
      <c r="N47" s="27">
        <v>4.8</v>
      </c>
      <c r="O47" s="27">
        <v>5.8</v>
      </c>
    </row>
    <row r="48" spans="2:15" ht="15" customHeight="1" x14ac:dyDescent="0.15">
      <c r="B48" s="24"/>
      <c r="C48" s="86" t="s">
        <v>450</v>
      </c>
      <c r="D48" s="14">
        <v>4863</v>
      </c>
      <c r="E48" s="15">
        <v>4045</v>
      </c>
      <c r="F48" s="16">
        <v>1256</v>
      </c>
      <c r="G48" s="16">
        <v>930</v>
      </c>
      <c r="H48" s="16">
        <v>181</v>
      </c>
      <c r="I48" s="16">
        <v>1628</v>
      </c>
      <c r="J48" s="16">
        <v>1182</v>
      </c>
      <c r="K48" s="16">
        <v>1105</v>
      </c>
      <c r="L48" s="16">
        <v>954</v>
      </c>
      <c r="M48" s="16">
        <v>119</v>
      </c>
      <c r="N48" s="16">
        <v>264</v>
      </c>
      <c r="O48" s="16">
        <v>302</v>
      </c>
    </row>
    <row r="49" spans="2:15" ht="15" customHeight="1" x14ac:dyDescent="0.15">
      <c r="B49" s="24"/>
      <c r="C49" s="89"/>
      <c r="D49" s="25">
        <v>100</v>
      </c>
      <c r="E49" s="26">
        <v>83.2</v>
      </c>
      <c r="F49" s="27">
        <v>25.8</v>
      </c>
      <c r="G49" s="27">
        <v>19.100000000000001</v>
      </c>
      <c r="H49" s="27">
        <v>3.7</v>
      </c>
      <c r="I49" s="27">
        <v>33.5</v>
      </c>
      <c r="J49" s="27">
        <v>24.3</v>
      </c>
      <c r="K49" s="27">
        <v>22.7</v>
      </c>
      <c r="L49" s="27">
        <v>19.600000000000001</v>
      </c>
      <c r="M49" s="27">
        <v>2.4</v>
      </c>
      <c r="N49" s="27">
        <v>5.4</v>
      </c>
      <c r="O49" s="27">
        <v>6.2</v>
      </c>
    </row>
    <row r="50" spans="2:15" ht="15" customHeight="1" x14ac:dyDescent="0.15">
      <c r="B50" s="24"/>
      <c r="C50" s="86" t="s">
        <v>469</v>
      </c>
      <c r="D50" s="14">
        <v>1583</v>
      </c>
      <c r="E50" s="15">
        <v>1240</v>
      </c>
      <c r="F50" s="16">
        <v>289</v>
      </c>
      <c r="G50" s="16">
        <v>226</v>
      </c>
      <c r="H50" s="16">
        <v>49</v>
      </c>
      <c r="I50" s="16">
        <v>421</v>
      </c>
      <c r="J50" s="16">
        <v>309</v>
      </c>
      <c r="K50" s="16">
        <v>328</v>
      </c>
      <c r="L50" s="16">
        <v>194</v>
      </c>
      <c r="M50" s="16">
        <v>59</v>
      </c>
      <c r="N50" s="16">
        <v>110</v>
      </c>
      <c r="O50" s="16">
        <v>138</v>
      </c>
    </row>
    <row r="51" spans="2:15" ht="15" customHeight="1" x14ac:dyDescent="0.15">
      <c r="B51" s="28"/>
      <c r="C51" s="91"/>
      <c r="D51" s="17">
        <v>100</v>
      </c>
      <c r="E51" s="18">
        <v>78.3</v>
      </c>
      <c r="F51" s="19">
        <v>18.3</v>
      </c>
      <c r="G51" s="19">
        <v>14.3</v>
      </c>
      <c r="H51" s="19">
        <v>3.1</v>
      </c>
      <c r="I51" s="19">
        <v>26.6</v>
      </c>
      <c r="J51" s="19">
        <v>19.5</v>
      </c>
      <c r="K51" s="19">
        <v>20.7</v>
      </c>
      <c r="L51" s="19">
        <v>12.3</v>
      </c>
      <c r="M51" s="19">
        <v>3.7</v>
      </c>
      <c r="N51" s="19">
        <v>6.9</v>
      </c>
      <c r="O51" s="19">
        <v>8.6999999999999993</v>
      </c>
    </row>
    <row r="52" spans="2:15" ht="15" customHeight="1" x14ac:dyDescent="0.15">
      <c r="B52" s="20" t="s">
        <v>75</v>
      </c>
      <c r="C52" s="87" t="s">
        <v>76</v>
      </c>
      <c r="D52" s="21">
        <v>2981</v>
      </c>
      <c r="E52" s="22">
        <v>2296</v>
      </c>
      <c r="F52" s="23">
        <v>853</v>
      </c>
      <c r="G52" s="23">
        <v>719</v>
      </c>
      <c r="H52" s="23">
        <v>161</v>
      </c>
      <c r="I52" s="23">
        <v>1123</v>
      </c>
      <c r="J52" s="23">
        <v>838</v>
      </c>
      <c r="K52" s="23">
        <v>751</v>
      </c>
      <c r="L52" s="23">
        <v>677</v>
      </c>
      <c r="M52" s="23">
        <v>64</v>
      </c>
      <c r="N52" s="23">
        <v>118</v>
      </c>
      <c r="O52" s="23">
        <v>371</v>
      </c>
    </row>
    <row r="53" spans="2:15" ht="15" customHeight="1" x14ac:dyDescent="0.15">
      <c r="B53" s="24"/>
      <c r="C53" s="84"/>
      <c r="D53" s="25">
        <v>100</v>
      </c>
      <c r="E53" s="26">
        <v>77</v>
      </c>
      <c r="F53" s="27">
        <v>28.6</v>
      </c>
      <c r="G53" s="27">
        <v>24.1</v>
      </c>
      <c r="H53" s="27">
        <v>5.4</v>
      </c>
      <c r="I53" s="27">
        <v>37.700000000000003</v>
      </c>
      <c r="J53" s="27">
        <v>28.1</v>
      </c>
      <c r="K53" s="27">
        <v>25.2</v>
      </c>
      <c r="L53" s="27">
        <v>22.7</v>
      </c>
      <c r="M53" s="27">
        <v>2.1</v>
      </c>
      <c r="N53" s="27">
        <v>4</v>
      </c>
      <c r="O53" s="27">
        <v>12.4</v>
      </c>
    </row>
    <row r="54" spans="2:15" ht="15" customHeight="1" x14ac:dyDescent="0.15">
      <c r="B54" s="24"/>
      <c r="C54" s="83" t="s">
        <v>77</v>
      </c>
      <c r="D54" s="29">
        <v>1946</v>
      </c>
      <c r="E54" s="30">
        <v>1704</v>
      </c>
      <c r="F54" s="31">
        <v>532</v>
      </c>
      <c r="G54" s="31">
        <v>430</v>
      </c>
      <c r="H54" s="31">
        <v>70</v>
      </c>
      <c r="I54" s="31">
        <v>755</v>
      </c>
      <c r="J54" s="31">
        <v>609</v>
      </c>
      <c r="K54" s="31">
        <v>475</v>
      </c>
      <c r="L54" s="31">
        <v>449</v>
      </c>
      <c r="M54" s="31">
        <v>26</v>
      </c>
      <c r="N54" s="31">
        <v>72</v>
      </c>
      <c r="O54" s="31">
        <v>73</v>
      </c>
    </row>
    <row r="55" spans="2:15" ht="15" customHeight="1" x14ac:dyDescent="0.15">
      <c r="B55" s="24"/>
      <c r="C55" s="84"/>
      <c r="D55" s="25">
        <v>100</v>
      </c>
      <c r="E55" s="26">
        <v>87.6</v>
      </c>
      <c r="F55" s="27">
        <v>27.3</v>
      </c>
      <c r="G55" s="27">
        <v>22.1</v>
      </c>
      <c r="H55" s="27">
        <v>3.6</v>
      </c>
      <c r="I55" s="27">
        <v>38.799999999999997</v>
      </c>
      <c r="J55" s="27">
        <v>31.3</v>
      </c>
      <c r="K55" s="27">
        <v>24.4</v>
      </c>
      <c r="L55" s="27">
        <v>23.1</v>
      </c>
      <c r="M55" s="27">
        <v>1.3</v>
      </c>
      <c r="N55" s="27">
        <v>3.7</v>
      </c>
      <c r="O55" s="27">
        <v>3.8</v>
      </c>
    </row>
    <row r="56" spans="2:15" ht="15" customHeight="1" x14ac:dyDescent="0.15">
      <c r="B56" s="24"/>
      <c r="C56" s="82" t="s">
        <v>78</v>
      </c>
      <c r="D56" s="14">
        <v>854</v>
      </c>
      <c r="E56" s="15">
        <v>681</v>
      </c>
      <c r="F56" s="16">
        <v>242</v>
      </c>
      <c r="G56" s="16">
        <v>168</v>
      </c>
      <c r="H56" s="16">
        <v>45</v>
      </c>
      <c r="I56" s="16">
        <v>314</v>
      </c>
      <c r="J56" s="16">
        <v>222</v>
      </c>
      <c r="K56" s="16">
        <v>192</v>
      </c>
      <c r="L56" s="16">
        <v>188</v>
      </c>
      <c r="M56" s="16">
        <v>15</v>
      </c>
      <c r="N56" s="16">
        <v>39</v>
      </c>
      <c r="O56" s="16">
        <v>80</v>
      </c>
    </row>
    <row r="57" spans="2:15" ht="15" customHeight="1" x14ac:dyDescent="0.15">
      <c r="B57" s="24"/>
      <c r="C57" s="84"/>
      <c r="D57" s="25">
        <v>100</v>
      </c>
      <c r="E57" s="26">
        <v>79.7</v>
      </c>
      <c r="F57" s="27">
        <v>28.3</v>
      </c>
      <c r="G57" s="27">
        <v>19.7</v>
      </c>
      <c r="H57" s="27">
        <v>5.3</v>
      </c>
      <c r="I57" s="27">
        <v>36.799999999999997</v>
      </c>
      <c r="J57" s="27">
        <v>26</v>
      </c>
      <c r="K57" s="27">
        <v>22.5</v>
      </c>
      <c r="L57" s="27">
        <v>22</v>
      </c>
      <c r="M57" s="27">
        <v>1.8</v>
      </c>
      <c r="N57" s="27">
        <v>4.5999999999999996</v>
      </c>
      <c r="O57" s="27">
        <v>9.4</v>
      </c>
    </row>
    <row r="58" spans="2:15" ht="15" customHeight="1" x14ac:dyDescent="0.15">
      <c r="B58" s="24"/>
      <c r="C58" s="82" t="s">
        <v>79</v>
      </c>
      <c r="D58" s="14">
        <v>1311</v>
      </c>
      <c r="E58" s="15">
        <v>1130</v>
      </c>
      <c r="F58" s="16">
        <v>408</v>
      </c>
      <c r="G58" s="16">
        <v>326</v>
      </c>
      <c r="H58" s="16">
        <v>70</v>
      </c>
      <c r="I58" s="16">
        <v>494</v>
      </c>
      <c r="J58" s="16">
        <v>368</v>
      </c>
      <c r="K58" s="16">
        <v>321</v>
      </c>
      <c r="L58" s="16">
        <v>320</v>
      </c>
      <c r="M58" s="16">
        <v>25</v>
      </c>
      <c r="N58" s="16">
        <v>61</v>
      </c>
      <c r="O58" s="16">
        <v>58</v>
      </c>
    </row>
    <row r="59" spans="2:15" ht="15" customHeight="1" x14ac:dyDescent="0.15">
      <c r="B59" s="24"/>
      <c r="C59" s="84"/>
      <c r="D59" s="25">
        <v>100</v>
      </c>
      <c r="E59" s="26">
        <v>86.2</v>
      </c>
      <c r="F59" s="27">
        <v>31.1</v>
      </c>
      <c r="G59" s="27">
        <v>24.9</v>
      </c>
      <c r="H59" s="27">
        <v>5.3</v>
      </c>
      <c r="I59" s="27">
        <v>37.700000000000003</v>
      </c>
      <c r="J59" s="27">
        <v>28.1</v>
      </c>
      <c r="K59" s="27">
        <v>24.5</v>
      </c>
      <c r="L59" s="27">
        <v>24.4</v>
      </c>
      <c r="M59" s="27">
        <v>1.9</v>
      </c>
      <c r="N59" s="27">
        <v>4.7</v>
      </c>
      <c r="O59" s="27">
        <v>4.4000000000000004</v>
      </c>
    </row>
    <row r="60" spans="2:15" ht="15" customHeight="1" x14ac:dyDescent="0.15">
      <c r="B60" s="24"/>
      <c r="C60" s="82" t="s">
        <v>80</v>
      </c>
      <c r="D60" s="14">
        <v>1783</v>
      </c>
      <c r="E60" s="15">
        <v>1356</v>
      </c>
      <c r="F60" s="16">
        <v>392</v>
      </c>
      <c r="G60" s="16">
        <v>276</v>
      </c>
      <c r="H60" s="16">
        <v>49</v>
      </c>
      <c r="I60" s="16">
        <v>555</v>
      </c>
      <c r="J60" s="16">
        <v>444</v>
      </c>
      <c r="K60" s="16">
        <v>388</v>
      </c>
      <c r="L60" s="16">
        <v>284</v>
      </c>
      <c r="M60" s="16">
        <v>37</v>
      </c>
      <c r="N60" s="16">
        <v>69</v>
      </c>
      <c r="O60" s="16">
        <v>248</v>
      </c>
    </row>
    <row r="61" spans="2:15" ht="15" customHeight="1" x14ac:dyDescent="0.15">
      <c r="B61" s="24"/>
      <c r="C61" s="84"/>
      <c r="D61" s="25">
        <v>100</v>
      </c>
      <c r="E61" s="26">
        <v>76.099999999999994</v>
      </c>
      <c r="F61" s="27">
        <v>22</v>
      </c>
      <c r="G61" s="27">
        <v>15.5</v>
      </c>
      <c r="H61" s="27">
        <v>2.7</v>
      </c>
      <c r="I61" s="27">
        <v>31.1</v>
      </c>
      <c r="J61" s="27">
        <v>24.9</v>
      </c>
      <c r="K61" s="27">
        <v>21.8</v>
      </c>
      <c r="L61" s="27">
        <v>15.9</v>
      </c>
      <c r="M61" s="27">
        <v>2.1</v>
      </c>
      <c r="N61" s="27">
        <v>3.9</v>
      </c>
      <c r="O61" s="27">
        <v>13.9</v>
      </c>
    </row>
    <row r="62" spans="2:15" ht="15" customHeight="1" x14ac:dyDescent="0.15">
      <c r="B62" s="24"/>
      <c r="C62" s="82" t="s">
        <v>81</v>
      </c>
      <c r="D62" s="14">
        <v>1234</v>
      </c>
      <c r="E62" s="15">
        <v>994</v>
      </c>
      <c r="F62" s="16">
        <v>340</v>
      </c>
      <c r="G62" s="16">
        <v>327</v>
      </c>
      <c r="H62" s="16">
        <v>40</v>
      </c>
      <c r="I62" s="16">
        <v>437</v>
      </c>
      <c r="J62" s="16">
        <v>320</v>
      </c>
      <c r="K62" s="16">
        <v>243</v>
      </c>
      <c r="L62" s="16">
        <v>305</v>
      </c>
      <c r="M62" s="16">
        <v>19</v>
      </c>
      <c r="N62" s="16">
        <v>69</v>
      </c>
      <c r="O62" s="16">
        <v>61</v>
      </c>
    </row>
    <row r="63" spans="2:15" ht="15" customHeight="1" x14ac:dyDescent="0.15">
      <c r="B63" s="24"/>
      <c r="C63" s="84"/>
      <c r="D63" s="25">
        <v>100</v>
      </c>
      <c r="E63" s="26">
        <v>80.599999999999994</v>
      </c>
      <c r="F63" s="27">
        <v>27.6</v>
      </c>
      <c r="G63" s="27">
        <v>26.5</v>
      </c>
      <c r="H63" s="27">
        <v>3.2</v>
      </c>
      <c r="I63" s="27">
        <v>35.4</v>
      </c>
      <c r="J63" s="27">
        <v>25.9</v>
      </c>
      <c r="K63" s="27">
        <v>19.7</v>
      </c>
      <c r="L63" s="27">
        <v>24.7</v>
      </c>
      <c r="M63" s="27">
        <v>1.5</v>
      </c>
      <c r="N63" s="27">
        <v>5.6</v>
      </c>
      <c r="O63" s="27">
        <v>4.9000000000000004</v>
      </c>
    </row>
    <row r="64" spans="2:15" ht="15" customHeight="1" x14ac:dyDescent="0.15">
      <c r="B64" s="24"/>
      <c r="C64" s="82" t="s">
        <v>82</v>
      </c>
      <c r="D64" s="14">
        <v>2253</v>
      </c>
      <c r="E64" s="15">
        <v>1797</v>
      </c>
      <c r="F64" s="16">
        <v>620</v>
      </c>
      <c r="G64" s="16">
        <v>474</v>
      </c>
      <c r="H64" s="16">
        <v>86</v>
      </c>
      <c r="I64" s="16">
        <v>755</v>
      </c>
      <c r="J64" s="16">
        <v>552</v>
      </c>
      <c r="K64" s="16">
        <v>485</v>
      </c>
      <c r="L64" s="16">
        <v>508</v>
      </c>
      <c r="M64" s="16">
        <v>55</v>
      </c>
      <c r="N64" s="16">
        <v>119</v>
      </c>
      <c r="O64" s="16">
        <v>194</v>
      </c>
    </row>
    <row r="65" spans="2:15" ht="15" customHeight="1" x14ac:dyDescent="0.15">
      <c r="B65" s="24"/>
      <c r="C65" s="84"/>
      <c r="D65" s="25">
        <v>100</v>
      </c>
      <c r="E65" s="26">
        <v>79.8</v>
      </c>
      <c r="F65" s="27">
        <v>27.5</v>
      </c>
      <c r="G65" s="27">
        <v>21</v>
      </c>
      <c r="H65" s="27">
        <v>3.8</v>
      </c>
      <c r="I65" s="27">
        <v>33.5</v>
      </c>
      <c r="J65" s="27">
        <v>24.5</v>
      </c>
      <c r="K65" s="27">
        <v>21.5</v>
      </c>
      <c r="L65" s="27">
        <v>22.5</v>
      </c>
      <c r="M65" s="27">
        <v>2.4</v>
      </c>
      <c r="N65" s="27">
        <v>5.3</v>
      </c>
      <c r="O65" s="27">
        <v>8.6</v>
      </c>
    </row>
    <row r="66" spans="2:15" ht="15" customHeight="1" x14ac:dyDescent="0.15">
      <c r="B66" s="24"/>
      <c r="C66" s="82" t="s">
        <v>83</v>
      </c>
      <c r="D66" s="14">
        <v>1209</v>
      </c>
      <c r="E66" s="15">
        <v>915</v>
      </c>
      <c r="F66" s="16">
        <v>256</v>
      </c>
      <c r="G66" s="16">
        <v>221</v>
      </c>
      <c r="H66" s="16">
        <v>64</v>
      </c>
      <c r="I66" s="16">
        <v>384</v>
      </c>
      <c r="J66" s="16">
        <v>280</v>
      </c>
      <c r="K66" s="16">
        <v>232</v>
      </c>
      <c r="L66" s="16">
        <v>256</v>
      </c>
      <c r="M66" s="16">
        <v>38</v>
      </c>
      <c r="N66" s="16">
        <v>99</v>
      </c>
      <c r="O66" s="16">
        <v>92</v>
      </c>
    </row>
    <row r="67" spans="2:15" ht="15" customHeight="1" x14ac:dyDescent="0.15">
      <c r="B67" s="24"/>
      <c r="C67" s="84"/>
      <c r="D67" s="25">
        <v>100</v>
      </c>
      <c r="E67" s="26">
        <v>75.7</v>
      </c>
      <c r="F67" s="27">
        <v>21.2</v>
      </c>
      <c r="G67" s="27">
        <v>18.3</v>
      </c>
      <c r="H67" s="27">
        <v>5.3</v>
      </c>
      <c r="I67" s="27">
        <v>31.8</v>
      </c>
      <c r="J67" s="27">
        <v>23.2</v>
      </c>
      <c r="K67" s="27">
        <v>19.2</v>
      </c>
      <c r="L67" s="27">
        <v>21.2</v>
      </c>
      <c r="M67" s="27">
        <v>3.1</v>
      </c>
      <c r="N67" s="27">
        <v>8.1999999999999993</v>
      </c>
      <c r="O67" s="27">
        <v>7.6</v>
      </c>
    </row>
    <row r="68" spans="2:15" ht="15" customHeight="1" x14ac:dyDescent="0.15">
      <c r="B68" s="24"/>
      <c r="C68" s="82" t="s">
        <v>84</v>
      </c>
      <c r="D68" s="14">
        <v>2351</v>
      </c>
      <c r="E68" s="15">
        <v>1863</v>
      </c>
      <c r="F68" s="16">
        <v>506</v>
      </c>
      <c r="G68" s="16">
        <v>460</v>
      </c>
      <c r="H68" s="16">
        <v>101</v>
      </c>
      <c r="I68" s="16">
        <v>797</v>
      </c>
      <c r="J68" s="16">
        <v>646</v>
      </c>
      <c r="K68" s="16">
        <v>529</v>
      </c>
      <c r="L68" s="16">
        <v>547</v>
      </c>
      <c r="M68" s="16">
        <v>80</v>
      </c>
      <c r="N68" s="16">
        <v>174</v>
      </c>
      <c r="O68" s="16">
        <v>133</v>
      </c>
    </row>
    <row r="69" spans="2:15" ht="15" customHeight="1" x14ac:dyDescent="0.15">
      <c r="B69" s="28"/>
      <c r="C69" s="85"/>
      <c r="D69" s="17">
        <v>100</v>
      </c>
      <c r="E69" s="18">
        <v>79.2</v>
      </c>
      <c r="F69" s="19">
        <v>21.5</v>
      </c>
      <c r="G69" s="19">
        <v>19.600000000000001</v>
      </c>
      <c r="H69" s="19">
        <v>4.3</v>
      </c>
      <c r="I69" s="19">
        <v>33.9</v>
      </c>
      <c r="J69" s="19">
        <v>27.5</v>
      </c>
      <c r="K69" s="19">
        <v>22.5</v>
      </c>
      <c r="L69" s="19">
        <v>23.3</v>
      </c>
      <c r="M69" s="19">
        <v>3.4</v>
      </c>
      <c r="N69" s="19">
        <v>7.4</v>
      </c>
      <c r="O69" s="19">
        <v>5.7</v>
      </c>
    </row>
    <row r="70" spans="2:15" ht="15" customHeight="1" x14ac:dyDescent="0.15">
      <c r="B70" s="20" t="s">
        <v>85</v>
      </c>
      <c r="C70" s="88" t="s">
        <v>86</v>
      </c>
      <c r="D70" s="21">
        <v>2750</v>
      </c>
      <c r="E70" s="22">
        <v>2314</v>
      </c>
      <c r="F70" s="23">
        <v>1358</v>
      </c>
      <c r="G70" s="23">
        <v>964</v>
      </c>
      <c r="H70" s="23">
        <v>265</v>
      </c>
      <c r="I70" s="23">
        <v>1265</v>
      </c>
      <c r="J70" s="23">
        <v>1072</v>
      </c>
      <c r="K70" s="23">
        <v>926</v>
      </c>
      <c r="L70" s="23">
        <v>877</v>
      </c>
      <c r="M70" s="23">
        <v>39</v>
      </c>
      <c r="N70" s="23">
        <v>45</v>
      </c>
      <c r="O70" s="23">
        <v>219</v>
      </c>
    </row>
    <row r="71" spans="2:15" ht="15" customHeight="1" x14ac:dyDescent="0.15">
      <c r="B71" s="24"/>
      <c r="C71" s="89"/>
      <c r="D71" s="25">
        <v>100</v>
      </c>
      <c r="E71" s="26">
        <v>84.1</v>
      </c>
      <c r="F71" s="27">
        <v>49.4</v>
      </c>
      <c r="G71" s="27">
        <v>35.1</v>
      </c>
      <c r="H71" s="27">
        <v>9.6</v>
      </c>
      <c r="I71" s="27">
        <v>46</v>
      </c>
      <c r="J71" s="27">
        <v>39</v>
      </c>
      <c r="K71" s="27">
        <v>33.700000000000003</v>
      </c>
      <c r="L71" s="27">
        <v>31.9</v>
      </c>
      <c r="M71" s="27">
        <v>1.4</v>
      </c>
      <c r="N71" s="27">
        <v>1.6</v>
      </c>
      <c r="O71" s="27">
        <v>8</v>
      </c>
    </row>
    <row r="72" spans="2:15" ht="15" customHeight="1" x14ac:dyDescent="0.15">
      <c r="B72" s="24"/>
      <c r="C72" s="86" t="s">
        <v>87</v>
      </c>
      <c r="D72" s="14">
        <v>3000</v>
      </c>
      <c r="E72" s="15">
        <v>2633</v>
      </c>
      <c r="F72" s="16">
        <v>1290</v>
      </c>
      <c r="G72" s="16">
        <v>881</v>
      </c>
      <c r="H72" s="16">
        <v>189</v>
      </c>
      <c r="I72" s="16">
        <v>1249</v>
      </c>
      <c r="J72" s="16">
        <v>1091</v>
      </c>
      <c r="K72" s="16">
        <v>885</v>
      </c>
      <c r="L72" s="16">
        <v>861</v>
      </c>
      <c r="M72" s="16">
        <v>41</v>
      </c>
      <c r="N72" s="16">
        <v>57</v>
      </c>
      <c r="O72" s="16">
        <v>201</v>
      </c>
    </row>
    <row r="73" spans="2:15" ht="15" customHeight="1" x14ac:dyDescent="0.15">
      <c r="B73" s="24"/>
      <c r="C73" s="89"/>
      <c r="D73" s="25">
        <v>100</v>
      </c>
      <c r="E73" s="26">
        <v>87.8</v>
      </c>
      <c r="F73" s="27">
        <v>43</v>
      </c>
      <c r="G73" s="27">
        <v>29.4</v>
      </c>
      <c r="H73" s="27">
        <v>6.3</v>
      </c>
      <c r="I73" s="27">
        <v>41.6</v>
      </c>
      <c r="J73" s="27">
        <v>36.4</v>
      </c>
      <c r="K73" s="27">
        <v>29.5</v>
      </c>
      <c r="L73" s="27">
        <v>28.7</v>
      </c>
      <c r="M73" s="27">
        <v>1.4</v>
      </c>
      <c r="N73" s="27">
        <v>1.9</v>
      </c>
      <c r="O73" s="27">
        <v>6.7</v>
      </c>
    </row>
    <row r="74" spans="2:15" ht="15" customHeight="1" x14ac:dyDescent="0.15">
      <c r="B74" s="24"/>
      <c r="C74" s="86" t="s">
        <v>88</v>
      </c>
      <c r="D74" s="14">
        <v>3841</v>
      </c>
      <c r="E74" s="15">
        <v>3111</v>
      </c>
      <c r="F74" s="16">
        <v>861</v>
      </c>
      <c r="G74" s="16">
        <v>744</v>
      </c>
      <c r="H74" s="16">
        <v>111</v>
      </c>
      <c r="I74" s="16">
        <v>1304</v>
      </c>
      <c r="J74" s="16">
        <v>915</v>
      </c>
      <c r="K74" s="16">
        <v>646</v>
      </c>
      <c r="L74" s="16">
        <v>787</v>
      </c>
      <c r="M74" s="16">
        <v>72</v>
      </c>
      <c r="N74" s="16">
        <v>237</v>
      </c>
      <c r="O74" s="16">
        <v>208</v>
      </c>
    </row>
    <row r="75" spans="2:15" ht="15" customHeight="1" x14ac:dyDescent="0.15">
      <c r="B75" s="24"/>
      <c r="C75" s="89"/>
      <c r="D75" s="25">
        <v>100</v>
      </c>
      <c r="E75" s="26">
        <v>81</v>
      </c>
      <c r="F75" s="27">
        <v>22.4</v>
      </c>
      <c r="G75" s="27">
        <v>19.399999999999999</v>
      </c>
      <c r="H75" s="27">
        <v>2.9</v>
      </c>
      <c r="I75" s="27">
        <v>33.9</v>
      </c>
      <c r="J75" s="27">
        <v>23.8</v>
      </c>
      <c r="K75" s="27">
        <v>16.8</v>
      </c>
      <c r="L75" s="27">
        <v>20.5</v>
      </c>
      <c r="M75" s="27">
        <v>1.9</v>
      </c>
      <c r="N75" s="27">
        <v>6.2</v>
      </c>
      <c r="O75" s="27">
        <v>5.4</v>
      </c>
    </row>
    <row r="76" spans="2:15" ht="15" customHeight="1" x14ac:dyDescent="0.15">
      <c r="B76" s="24"/>
      <c r="C76" s="86" t="s">
        <v>89</v>
      </c>
      <c r="D76" s="14">
        <v>2817</v>
      </c>
      <c r="E76" s="15">
        <v>2301</v>
      </c>
      <c r="F76" s="16">
        <v>390</v>
      </c>
      <c r="G76" s="16">
        <v>433</v>
      </c>
      <c r="H76" s="16">
        <v>48</v>
      </c>
      <c r="I76" s="16">
        <v>892</v>
      </c>
      <c r="J76" s="16">
        <v>625</v>
      </c>
      <c r="K76" s="16">
        <v>487</v>
      </c>
      <c r="L76" s="16">
        <v>489</v>
      </c>
      <c r="M76" s="16">
        <v>53</v>
      </c>
      <c r="N76" s="16">
        <v>169</v>
      </c>
      <c r="O76" s="16">
        <v>184</v>
      </c>
    </row>
    <row r="77" spans="2:15" ht="15" customHeight="1" x14ac:dyDescent="0.15">
      <c r="B77" s="24"/>
      <c r="C77" s="89"/>
      <c r="D77" s="25">
        <v>100</v>
      </c>
      <c r="E77" s="26">
        <v>81.7</v>
      </c>
      <c r="F77" s="27">
        <v>13.8</v>
      </c>
      <c r="G77" s="27">
        <v>15.4</v>
      </c>
      <c r="H77" s="27">
        <v>1.7</v>
      </c>
      <c r="I77" s="27">
        <v>31.7</v>
      </c>
      <c r="J77" s="27">
        <v>22.2</v>
      </c>
      <c r="K77" s="27">
        <v>17.3</v>
      </c>
      <c r="L77" s="27">
        <v>17.399999999999999</v>
      </c>
      <c r="M77" s="27">
        <v>1.9</v>
      </c>
      <c r="N77" s="27">
        <v>6</v>
      </c>
      <c r="O77" s="27">
        <v>6.5</v>
      </c>
    </row>
    <row r="78" spans="2:15" ht="15" customHeight="1" x14ac:dyDescent="0.15">
      <c r="B78" s="24"/>
      <c r="C78" s="86" t="s">
        <v>90</v>
      </c>
      <c r="D78" s="14">
        <v>1623</v>
      </c>
      <c r="E78" s="15">
        <v>1249</v>
      </c>
      <c r="F78" s="16">
        <v>113</v>
      </c>
      <c r="G78" s="16">
        <v>203</v>
      </c>
      <c r="H78" s="16">
        <v>30</v>
      </c>
      <c r="I78" s="16">
        <v>460</v>
      </c>
      <c r="J78" s="16">
        <v>307</v>
      </c>
      <c r="K78" s="16">
        <v>308</v>
      </c>
      <c r="L78" s="16">
        <v>249</v>
      </c>
      <c r="M78" s="16">
        <v>43</v>
      </c>
      <c r="N78" s="16">
        <v>118</v>
      </c>
      <c r="O78" s="16">
        <v>156</v>
      </c>
    </row>
    <row r="79" spans="2:15" ht="15" customHeight="1" x14ac:dyDescent="0.15">
      <c r="B79" s="24"/>
      <c r="C79" s="89"/>
      <c r="D79" s="25">
        <v>100</v>
      </c>
      <c r="E79" s="26">
        <v>77</v>
      </c>
      <c r="F79" s="27">
        <v>7</v>
      </c>
      <c r="G79" s="27">
        <v>12.5</v>
      </c>
      <c r="H79" s="27">
        <v>1.8</v>
      </c>
      <c r="I79" s="27">
        <v>28.3</v>
      </c>
      <c r="J79" s="27">
        <v>18.899999999999999</v>
      </c>
      <c r="K79" s="27">
        <v>19</v>
      </c>
      <c r="L79" s="27">
        <v>15.3</v>
      </c>
      <c r="M79" s="27">
        <v>2.6</v>
      </c>
      <c r="N79" s="27">
        <v>7.3</v>
      </c>
      <c r="O79" s="27">
        <v>9.6</v>
      </c>
    </row>
    <row r="80" spans="2:15" ht="15" customHeight="1" x14ac:dyDescent="0.15">
      <c r="B80" s="24"/>
      <c r="C80" s="86" t="s">
        <v>91</v>
      </c>
      <c r="D80" s="14">
        <v>1008</v>
      </c>
      <c r="E80" s="15">
        <v>643</v>
      </c>
      <c r="F80" s="16">
        <v>43</v>
      </c>
      <c r="G80" s="16">
        <v>76</v>
      </c>
      <c r="H80" s="16">
        <v>14</v>
      </c>
      <c r="I80" s="16">
        <v>248</v>
      </c>
      <c r="J80" s="16">
        <v>139</v>
      </c>
      <c r="K80" s="16">
        <v>197</v>
      </c>
      <c r="L80" s="16">
        <v>129</v>
      </c>
      <c r="M80" s="16">
        <v>48</v>
      </c>
      <c r="N80" s="16">
        <v>112</v>
      </c>
      <c r="O80" s="16">
        <v>152</v>
      </c>
    </row>
    <row r="81" spans="2:15" ht="15" customHeight="1" x14ac:dyDescent="0.15">
      <c r="B81" s="24"/>
      <c r="C81" s="89"/>
      <c r="D81" s="25">
        <v>100</v>
      </c>
      <c r="E81" s="26">
        <v>63.8</v>
      </c>
      <c r="F81" s="27">
        <v>4.3</v>
      </c>
      <c r="G81" s="27">
        <v>7.5</v>
      </c>
      <c r="H81" s="27">
        <v>1.4</v>
      </c>
      <c r="I81" s="27">
        <v>24.6</v>
      </c>
      <c r="J81" s="27">
        <v>13.8</v>
      </c>
      <c r="K81" s="27">
        <v>19.5</v>
      </c>
      <c r="L81" s="27">
        <v>12.8</v>
      </c>
      <c r="M81" s="27">
        <v>4.8</v>
      </c>
      <c r="N81" s="27">
        <v>11.1</v>
      </c>
      <c r="O81" s="27">
        <v>15.1</v>
      </c>
    </row>
    <row r="82" spans="2:15" ht="15" customHeight="1" x14ac:dyDescent="0.15">
      <c r="B82" s="24"/>
      <c r="C82" s="86" t="s">
        <v>92</v>
      </c>
      <c r="D82" s="14">
        <v>602</v>
      </c>
      <c r="E82" s="15">
        <v>284</v>
      </c>
      <c r="F82" s="16">
        <v>20</v>
      </c>
      <c r="G82" s="16">
        <v>31</v>
      </c>
      <c r="H82" s="16">
        <v>4</v>
      </c>
      <c r="I82" s="16">
        <v>109</v>
      </c>
      <c r="J82" s="16">
        <v>63</v>
      </c>
      <c r="K82" s="16">
        <v>102</v>
      </c>
      <c r="L82" s="16">
        <v>64</v>
      </c>
      <c r="M82" s="16">
        <v>60</v>
      </c>
      <c r="N82" s="16">
        <v>68</v>
      </c>
      <c r="O82" s="16">
        <v>144</v>
      </c>
    </row>
    <row r="83" spans="2:15" ht="15" customHeight="1" x14ac:dyDescent="0.15">
      <c r="B83" s="24"/>
      <c r="C83" s="86"/>
      <c r="D83" s="34">
        <v>100</v>
      </c>
      <c r="E83" s="35">
        <v>47.2</v>
      </c>
      <c r="F83" s="36">
        <v>3.3</v>
      </c>
      <c r="G83" s="36">
        <v>5.0999999999999996</v>
      </c>
      <c r="H83" s="36">
        <v>0.7</v>
      </c>
      <c r="I83" s="36">
        <v>18.100000000000001</v>
      </c>
      <c r="J83" s="36">
        <v>10.5</v>
      </c>
      <c r="K83" s="36">
        <v>16.899999999999999</v>
      </c>
      <c r="L83" s="36">
        <v>10.6</v>
      </c>
      <c r="M83" s="36">
        <v>10</v>
      </c>
      <c r="N83" s="36">
        <v>11.3</v>
      </c>
      <c r="O83" s="36">
        <v>23.9</v>
      </c>
    </row>
    <row r="84" spans="2:15" ht="15" customHeight="1" x14ac:dyDescent="0.15">
      <c r="B84" s="20" t="s">
        <v>93</v>
      </c>
      <c r="C84" s="87" t="s">
        <v>94</v>
      </c>
      <c r="D84" s="21">
        <v>3427</v>
      </c>
      <c r="E84" s="22">
        <v>2986</v>
      </c>
      <c r="F84" s="23">
        <v>1384</v>
      </c>
      <c r="G84" s="23">
        <v>997</v>
      </c>
      <c r="H84" s="23">
        <v>230</v>
      </c>
      <c r="I84" s="23">
        <v>1454</v>
      </c>
      <c r="J84" s="23">
        <v>1263</v>
      </c>
      <c r="K84" s="23">
        <v>1060</v>
      </c>
      <c r="L84" s="23">
        <v>924</v>
      </c>
      <c r="M84" s="23">
        <v>51</v>
      </c>
      <c r="N84" s="23">
        <v>66</v>
      </c>
      <c r="O84" s="23">
        <v>228</v>
      </c>
    </row>
    <row r="85" spans="2:15" ht="15" customHeight="1" x14ac:dyDescent="0.15">
      <c r="B85" s="24" t="s">
        <v>107</v>
      </c>
      <c r="C85" s="84"/>
      <c r="D85" s="25">
        <v>100</v>
      </c>
      <c r="E85" s="26">
        <v>87.1</v>
      </c>
      <c r="F85" s="27">
        <v>40.4</v>
      </c>
      <c r="G85" s="27">
        <v>29.1</v>
      </c>
      <c r="H85" s="27">
        <v>6.7</v>
      </c>
      <c r="I85" s="27">
        <v>42.4</v>
      </c>
      <c r="J85" s="27">
        <v>36.9</v>
      </c>
      <c r="K85" s="27">
        <v>30.9</v>
      </c>
      <c r="L85" s="27">
        <v>27</v>
      </c>
      <c r="M85" s="27">
        <v>1.5</v>
      </c>
      <c r="N85" s="27">
        <v>1.9</v>
      </c>
      <c r="O85" s="27">
        <v>6.7</v>
      </c>
    </row>
    <row r="86" spans="2:15" ht="15" customHeight="1" x14ac:dyDescent="0.15">
      <c r="B86" s="24" t="s">
        <v>512</v>
      </c>
      <c r="C86" s="82" t="s">
        <v>581</v>
      </c>
      <c r="D86" s="14">
        <v>3344</v>
      </c>
      <c r="E86" s="15">
        <v>2890</v>
      </c>
      <c r="F86" s="16">
        <v>1119</v>
      </c>
      <c r="G86" s="16">
        <v>868</v>
      </c>
      <c r="H86" s="16">
        <v>171</v>
      </c>
      <c r="I86" s="16">
        <v>1310</v>
      </c>
      <c r="J86" s="16">
        <v>1069</v>
      </c>
      <c r="K86" s="16">
        <v>861</v>
      </c>
      <c r="L86" s="16">
        <v>832</v>
      </c>
      <c r="M86" s="16">
        <v>48</v>
      </c>
      <c r="N86" s="16">
        <v>84</v>
      </c>
      <c r="O86" s="16">
        <v>202</v>
      </c>
    </row>
    <row r="87" spans="2:15" ht="15" customHeight="1" x14ac:dyDescent="0.15">
      <c r="B87" s="24"/>
      <c r="C87" s="84"/>
      <c r="D87" s="25">
        <v>100</v>
      </c>
      <c r="E87" s="26">
        <v>86.4</v>
      </c>
      <c r="F87" s="27">
        <v>33.5</v>
      </c>
      <c r="G87" s="27">
        <v>26</v>
      </c>
      <c r="H87" s="27">
        <v>5.0999999999999996</v>
      </c>
      <c r="I87" s="27">
        <v>39.200000000000003</v>
      </c>
      <c r="J87" s="27">
        <v>32</v>
      </c>
      <c r="K87" s="27">
        <v>25.7</v>
      </c>
      <c r="L87" s="27">
        <v>24.9</v>
      </c>
      <c r="M87" s="27">
        <v>1.4</v>
      </c>
      <c r="N87" s="27">
        <v>2.5</v>
      </c>
      <c r="O87" s="27">
        <v>6</v>
      </c>
    </row>
    <row r="88" spans="2:15" ht="15" customHeight="1" x14ac:dyDescent="0.15">
      <c r="B88" s="24"/>
      <c r="C88" s="83" t="s">
        <v>582</v>
      </c>
      <c r="D88" s="29">
        <v>2063</v>
      </c>
      <c r="E88" s="30">
        <v>1726</v>
      </c>
      <c r="F88" s="31">
        <v>488</v>
      </c>
      <c r="G88" s="31">
        <v>412</v>
      </c>
      <c r="H88" s="31">
        <v>77</v>
      </c>
      <c r="I88" s="31">
        <v>727</v>
      </c>
      <c r="J88" s="31">
        <v>545</v>
      </c>
      <c r="K88" s="31">
        <v>391</v>
      </c>
      <c r="L88" s="31">
        <v>452</v>
      </c>
      <c r="M88" s="31">
        <v>28</v>
      </c>
      <c r="N88" s="31">
        <v>85</v>
      </c>
      <c r="O88" s="31">
        <v>121</v>
      </c>
    </row>
    <row r="89" spans="2:15" ht="15" customHeight="1" x14ac:dyDescent="0.15">
      <c r="B89" s="24"/>
      <c r="C89" s="84"/>
      <c r="D89" s="25">
        <v>100</v>
      </c>
      <c r="E89" s="26">
        <v>83.7</v>
      </c>
      <c r="F89" s="27">
        <v>23.7</v>
      </c>
      <c r="G89" s="27">
        <v>20</v>
      </c>
      <c r="H89" s="27">
        <v>3.7</v>
      </c>
      <c r="I89" s="27">
        <v>35.200000000000003</v>
      </c>
      <c r="J89" s="27">
        <v>26.4</v>
      </c>
      <c r="K89" s="27">
        <v>19</v>
      </c>
      <c r="L89" s="27">
        <v>21.9</v>
      </c>
      <c r="M89" s="27">
        <v>1.4</v>
      </c>
      <c r="N89" s="27">
        <v>4.0999999999999996</v>
      </c>
      <c r="O89" s="27">
        <v>5.9</v>
      </c>
    </row>
    <row r="90" spans="2:15" ht="15" customHeight="1" x14ac:dyDescent="0.15">
      <c r="B90" s="24"/>
      <c r="C90" s="82" t="s">
        <v>471</v>
      </c>
      <c r="D90" s="14">
        <v>3201</v>
      </c>
      <c r="E90" s="15">
        <v>2483</v>
      </c>
      <c r="F90" s="16">
        <v>524</v>
      </c>
      <c r="G90" s="16">
        <v>509</v>
      </c>
      <c r="H90" s="16">
        <v>84</v>
      </c>
      <c r="I90" s="16">
        <v>1003</v>
      </c>
      <c r="J90" s="16">
        <v>687</v>
      </c>
      <c r="K90" s="16">
        <v>529</v>
      </c>
      <c r="L90" s="16">
        <v>614</v>
      </c>
      <c r="M90" s="16">
        <v>80</v>
      </c>
      <c r="N90" s="16">
        <v>248</v>
      </c>
      <c r="O90" s="16">
        <v>210</v>
      </c>
    </row>
    <row r="91" spans="2:15" ht="15" customHeight="1" x14ac:dyDescent="0.15">
      <c r="B91" s="24"/>
      <c r="C91" s="84"/>
      <c r="D91" s="25">
        <v>100</v>
      </c>
      <c r="E91" s="26">
        <v>77.599999999999994</v>
      </c>
      <c r="F91" s="27">
        <v>16.399999999999999</v>
      </c>
      <c r="G91" s="27">
        <v>15.9</v>
      </c>
      <c r="H91" s="27">
        <v>2.6</v>
      </c>
      <c r="I91" s="27">
        <v>31.3</v>
      </c>
      <c r="J91" s="27">
        <v>21.5</v>
      </c>
      <c r="K91" s="27">
        <v>16.5</v>
      </c>
      <c r="L91" s="27">
        <v>19.2</v>
      </c>
      <c r="M91" s="27">
        <v>2.5</v>
      </c>
      <c r="N91" s="27">
        <v>7.7</v>
      </c>
      <c r="O91" s="27">
        <v>6.6</v>
      </c>
    </row>
    <row r="92" spans="2:15" ht="15" customHeight="1" x14ac:dyDescent="0.15">
      <c r="B92" s="24"/>
      <c r="C92" s="82" t="s">
        <v>583</v>
      </c>
      <c r="D92" s="14">
        <v>1503</v>
      </c>
      <c r="E92" s="15">
        <v>1034</v>
      </c>
      <c r="F92" s="16">
        <v>148</v>
      </c>
      <c r="G92" s="16">
        <v>166</v>
      </c>
      <c r="H92" s="16">
        <v>19</v>
      </c>
      <c r="I92" s="16">
        <v>389</v>
      </c>
      <c r="J92" s="16">
        <v>207</v>
      </c>
      <c r="K92" s="16">
        <v>244</v>
      </c>
      <c r="L92" s="16">
        <v>248</v>
      </c>
      <c r="M92" s="16">
        <v>65</v>
      </c>
      <c r="N92" s="16">
        <v>166</v>
      </c>
      <c r="O92" s="16">
        <v>151</v>
      </c>
    </row>
    <row r="93" spans="2:15" ht="15" customHeight="1" x14ac:dyDescent="0.15">
      <c r="B93" s="24"/>
      <c r="C93" s="84"/>
      <c r="D93" s="25">
        <v>100</v>
      </c>
      <c r="E93" s="26">
        <v>68.8</v>
      </c>
      <c r="F93" s="27">
        <v>9.8000000000000007</v>
      </c>
      <c r="G93" s="27">
        <v>11</v>
      </c>
      <c r="H93" s="27">
        <v>1.3</v>
      </c>
      <c r="I93" s="27">
        <v>25.9</v>
      </c>
      <c r="J93" s="27">
        <v>13.8</v>
      </c>
      <c r="K93" s="27">
        <v>16.2</v>
      </c>
      <c r="L93" s="27">
        <v>16.5</v>
      </c>
      <c r="M93" s="27">
        <v>4.3</v>
      </c>
      <c r="N93" s="27">
        <v>11</v>
      </c>
      <c r="O93" s="27">
        <v>10</v>
      </c>
    </row>
    <row r="94" spans="2:15" ht="15" customHeight="1" x14ac:dyDescent="0.15">
      <c r="B94" s="24"/>
      <c r="C94" s="82" t="s">
        <v>457</v>
      </c>
      <c r="D94" s="14">
        <v>330</v>
      </c>
      <c r="E94" s="15">
        <v>223</v>
      </c>
      <c r="F94" s="16">
        <v>25</v>
      </c>
      <c r="G94" s="16">
        <v>33</v>
      </c>
      <c r="H94" s="16">
        <v>2</v>
      </c>
      <c r="I94" s="16">
        <v>77</v>
      </c>
      <c r="J94" s="16">
        <v>52</v>
      </c>
      <c r="K94" s="16">
        <v>55</v>
      </c>
      <c r="L94" s="16">
        <v>61</v>
      </c>
      <c r="M94" s="16">
        <v>7</v>
      </c>
      <c r="N94" s="16">
        <v>37</v>
      </c>
      <c r="O94" s="16">
        <v>38</v>
      </c>
    </row>
    <row r="95" spans="2:15" ht="15" customHeight="1" x14ac:dyDescent="0.15">
      <c r="B95" s="24"/>
      <c r="C95" s="82"/>
      <c r="D95" s="34">
        <v>100</v>
      </c>
      <c r="E95" s="35">
        <v>67.599999999999994</v>
      </c>
      <c r="F95" s="36">
        <v>7.6</v>
      </c>
      <c r="G95" s="36">
        <v>10</v>
      </c>
      <c r="H95" s="36">
        <v>0.6</v>
      </c>
      <c r="I95" s="36">
        <v>23.3</v>
      </c>
      <c r="J95" s="36">
        <v>15.8</v>
      </c>
      <c r="K95" s="36">
        <v>16.7</v>
      </c>
      <c r="L95" s="36">
        <v>18.5</v>
      </c>
      <c r="M95" s="36">
        <v>2.1</v>
      </c>
      <c r="N95" s="36">
        <v>11.2</v>
      </c>
      <c r="O95" s="36">
        <v>11.5</v>
      </c>
    </row>
    <row r="96" spans="2:15" ht="15" customHeight="1" x14ac:dyDescent="0.15">
      <c r="B96" s="24"/>
      <c r="C96" s="83" t="s">
        <v>111</v>
      </c>
      <c r="D96" s="29">
        <v>359</v>
      </c>
      <c r="E96" s="30">
        <v>191</v>
      </c>
      <c r="F96" s="31">
        <v>18</v>
      </c>
      <c r="G96" s="31">
        <v>21</v>
      </c>
      <c r="H96" s="31">
        <v>10</v>
      </c>
      <c r="I96" s="31">
        <v>63</v>
      </c>
      <c r="J96" s="31">
        <v>26</v>
      </c>
      <c r="K96" s="31">
        <v>68</v>
      </c>
      <c r="L96" s="31">
        <v>43</v>
      </c>
      <c r="M96" s="31">
        <v>35</v>
      </c>
      <c r="N96" s="31">
        <v>52</v>
      </c>
      <c r="O96" s="31">
        <v>62</v>
      </c>
    </row>
    <row r="97" spans="2:15" ht="15" customHeight="1" x14ac:dyDescent="0.15">
      <c r="B97" s="24"/>
      <c r="C97" s="84"/>
      <c r="D97" s="25">
        <v>100</v>
      </c>
      <c r="E97" s="26">
        <v>53.2</v>
      </c>
      <c r="F97" s="27">
        <v>5</v>
      </c>
      <c r="G97" s="27">
        <v>5.8</v>
      </c>
      <c r="H97" s="27">
        <v>2.8</v>
      </c>
      <c r="I97" s="27">
        <v>17.5</v>
      </c>
      <c r="J97" s="27">
        <v>7.2</v>
      </c>
      <c r="K97" s="27">
        <v>18.899999999999999</v>
      </c>
      <c r="L97" s="27">
        <v>12</v>
      </c>
      <c r="M97" s="27">
        <v>9.6999999999999993</v>
      </c>
      <c r="N97" s="27">
        <v>14.5</v>
      </c>
      <c r="O97" s="27">
        <v>17.3</v>
      </c>
    </row>
    <row r="98" spans="2:15" ht="15" customHeight="1" x14ac:dyDescent="0.15">
      <c r="B98" s="24"/>
      <c r="C98" s="82" t="s">
        <v>495</v>
      </c>
      <c r="D98" s="14">
        <v>47</v>
      </c>
      <c r="E98" s="15">
        <v>22</v>
      </c>
      <c r="F98" s="16">
        <v>3</v>
      </c>
      <c r="G98" s="16">
        <v>3</v>
      </c>
      <c r="H98" s="16">
        <v>0</v>
      </c>
      <c r="I98" s="16">
        <v>4</v>
      </c>
      <c r="J98" s="16">
        <v>3</v>
      </c>
      <c r="K98" s="16">
        <v>6</v>
      </c>
      <c r="L98" s="16">
        <v>6</v>
      </c>
      <c r="M98" s="16">
        <v>6</v>
      </c>
      <c r="N98" s="16">
        <v>6</v>
      </c>
      <c r="O98" s="16">
        <v>12</v>
      </c>
    </row>
    <row r="99" spans="2:15" ht="15" customHeight="1" x14ac:dyDescent="0.15">
      <c r="B99" s="24"/>
      <c r="C99" s="84"/>
      <c r="D99" s="25">
        <v>100</v>
      </c>
      <c r="E99" s="26">
        <v>46.8</v>
      </c>
      <c r="F99" s="27">
        <v>6.4</v>
      </c>
      <c r="G99" s="27">
        <v>6.4</v>
      </c>
      <c r="H99" s="27">
        <v>0</v>
      </c>
      <c r="I99" s="27">
        <v>8.5</v>
      </c>
      <c r="J99" s="27">
        <v>6.4</v>
      </c>
      <c r="K99" s="27">
        <v>12.8</v>
      </c>
      <c r="L99" s="27">
        <v>12.8</v>
      </c>
      <c r="M99" s="27">
        <v>12.8</v>
      </c>
      <c r="N99" s="27">
        <v>12.8</v>
      </c>
      <c r="O99" s="27">
        <v>25.5</v>
      </c>
    </row>
    <row r="100" spans="2:15" ht="15" customHeight="1" x14ac:dyDescent="0.15">
      <c r="B100" s="24"/>
      <c r="C100" s="82" t="s">
        <v>96</v>
      </c>
      <c r="D100" s="14">
        <v>52</v>
      </c>
      <c r="E100" s="15">
        <v>48</v>
      </c>
      <c r="F100" s="16">
        <v>7</v>
      </c>
      <c r="G100" s="16">
        <v>10</v>
      </c>
      <c r="H100" s="16">
        <v>0</v>
      </c>
      <c r="I100" s="16">
        <v>21</v>
      </c>
      <c r="J100" s="16">
        <v>14</v>
      </c>
      <c r="K100" s="16">
        <v>12</v>
      </c>
      <c r="L100" s="16">
        <v>10</v>
      </c>
      <c r="M100" s="16">
        <v>1</v>
      </c>
      <c r="N100" s="16">
        <v>0</v>
      </c>
      <c r="O100" s="16">
        <v>1</v>
      </c>
    </row>
    <row r="101" spans="2:15" ht="15" customHeight="1" x14ac:dyDescent="0.15">
      <c r="B101" s="28"/>
      <c r="C101" s="85"/>
      <c r="D101" s="17">
        <v>100</v>
      </c>
      <c r="E101" s="18">
        <v>92.3</v>
      </c>
      <c r="F101" s="19">
        <v>13.5</v>
      </c>
      <c r="G101" s="19">
        <v>19.2</v>
      </c>
      <c r="H101" s="19">
        <v>0</v>
      </c>
      <c r="I101" s="19">
        <v>40.4</v>
      </c>
      <c r="J101" s="19">
        <v>26.9</v>
      </c>
      <c r="K101" s="19">
        <v>23.1</v>
      </c>
      <c r="L101" s="19">
        <v>19.2</v>
      </c>
      <c r="M101" s="19">
        <v>1.9</v>
      </c>
      <c r="N101" s="19">
        <v>0</v>
      </c>
      <c r="O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1268" priority="3526" rank="1"/>
  </conditionalFormatting>
  <conditionalFormatting sqref="E11:O11">
    <cfRule type="top10" dxfId="1267" priority="3527" rank="1"/>
  </conditionalFormatting>
  <conditionalFormatting sqref="E13:O13">
    <cfRule type="top10" dxfId="1266" priority="3528" rank="1"/>
  </conditionalFormatting>
  <conditionalFormatting sqref="E15:O15">
    <cfRule type="top10" dxfId="1265" priority="3529" rank="1"/>
  </conditionalFormatting>
  <conditionalFormatting sqref="E17:O17">
    <cfRule type="top10" dxfId="1264" priority="3530" rank="1"/>
  </conditionalFormatting>
  <conditionalFormatting sqref="E19:O19">
    <cfRule type="top10" dxfId="1263" priority="3531" rank="1"/>
  </conditionalFormatting>
  <conditionalFormatting sqref="E21:O21">
    <cfRule type="top10" dxfId="1262" priority="3532" rank="1"/>
  </conditionalFormatting>
  <conditionalFormatting sqref="E23:O23">
    <cfRule type="top10" dxfId="1261" priority="3533" rank="1"/>
  </conditionalFormatting>
  <conditionalFormatting sqref="E25:O25">
    <cfRule type="top10" dxfId="1260" priority="3534" rank="1"/>
  </conditionalFormatting>
  <conditionalFormatting sqref="E27:O27">
    <cfRule type="top10" dxfId="1259" priority="3535" rank="1"/>
  </conditionalFormatting>
  <conditionalFormatting sqref="E29:O29">
    <cfRule type="top10" dxfId="1258" priority="3536" rank="1"/>
  </conditionalFormatting>
  <conditionalFormatting sqref="E31:O31">
    <cfRule type="top10" dxfId="1257" priority="3537" rank="1"/>
  </conditionalFormatting>
  <conditionalFormatting sqref="E33:O33">
    <cfRule type="top10" dxfId="1256" priority="3538" rank="1"/>
  </conditionalFormatting>
  <conditionalFormatting sqref="E35:O35">
    <cfRule type="top10" dxfId="1255" priority="3539" rank="1"/>
  </conditionalFormatting>
  <conditionalFormatting sqref="E37:O37">
    <cfRule type="top10" dxfId="1254" priority="3540" rank="1"/>
  </conditionalFormatting>
  <conditionalFormatting sqref="E39:O39">
    <cfRule type="top10" dxfId="1253" priority="3541" rank="1"/>
  </conditionalFormatting>
  <conditionalFormatting sqref="E41:O41">
    <cfRule type="top10" dxfId="1252" priority="3542" rank="1"/>
  </conditionalFormatting>
  <conditionalFormatting sqref="E43:O43">
    <cfRule type="top10" dxfId="1251" priority="3543" rank="1"/>
  </conditionalFormatting>
  <conditionalFormatting sqref="E45:O45">
    <cfRule type="top10" dxfId="1250" priority="3544" rank="1"/>
  </conditionalFormatting>
  <conditionalFormatting sqref="E47:O47">
    <cfRule type="top10" dxfId="1249" priority="3545" rank="1"/>
  </conditionalFormatting>
  <conditionalFormatting sqref="E49:O49">
    <cfRule type="top10" dxfId="1248" priority="3546" rank="1"/>
  </conditionalFormatting>
  <conditionalFormatting sqref="E51:O51">
    <cfRule type="top10" dxfId="1247" priority="3547" rank="1"/>
  </conditionalFormatting>
  <conditionalFormatting sqref="E53:O53">
    <cfRule type="top10" dxfId="1246" priority="3548" rank="1"/>
  </conditionalFormatting>
  <conditionalFormatting sqref="E55:O55">
    <cfRule type="top10" dxfId="1245" priority="3549" rank="1"/>
  </conditionalFormatting>
  <conditionalFormatting sqref="E57:O57">
    <cfRule type="top10" dxfId="1244" priority="3550" rank="1"/>
  </conditionalFormatting>
  <conditionalFormatting sqref="E59:O59">
    <cfRule type="top10" dxfId="1243" priority="3551" rank="1"/>
  </conditionalFormatting>
  <conditionalFormatting sqref="E61:O61">
    <cfRule type="top10" dxfId="1242" priority="3552" rank="1"/>
  </conditionalFormatting>
  <conditionalFormatting sqref="E63:O63">
    <cfRule type="top10" dxfId="1241" priority="3553" rank="1"/>
  </conditionalFormatting>
  <conditionalFormatting sqref="E65:O65">
    <cfRule type="top10" dxfId="1240" priority="3554" rank="1"/>
  </conditionalFormatting>
  <conditionalFormatting sqref="E67:O67">
    <cfRule type="top10" dxfId="1239" priority="3555" rank="1"/>
  </conditionalFormatting>
  <conditionalFormatting sqref="E69:O69">
    <cfRule type="top10" dxfId="1238" priority="3556" rank="1"/>
  </conditionalFormatting>
  <conditionalFormatting sqref="E71:O71">
    <cfRule type="top10" dxfId="1237" priority="3557" rank="1"/>
  </conditionalFormatting>
  <conditionalFormatting sqref="E73:O73">
    <cfRule type="top10" dxfId="1236" priority="3558" rank="1"/>
  </conditionalFormatting>
  <conditionalFormatting sqref="E75:O75">
    <cfRule type="top10" dxfId="1235" priority="3559" rank="1"/>
  </conditionalFormatting>
  <conditionalFormatting sqref="E77:O77">
    <cfRule type="top10" dxfId="1234" priority="3560" rank="1"/>
  </conditionalFormatting>
  <conditionalFormatting sqref="E79:O79">
    <cfRule type="top10" dxfId="1233" priority="3561" rank="1"/>
  </conditionalFormatting>
  <conditionalFormatting sqref="E81:O81">
    <cfRule type="top10" dxfId="1232" priority="3562" rank="1"/>
  </conditionalFormatting>
  <conditionalFormatting sqref="E83:O83">
    <cfRule type="top10" dxfId="1231" priority="3563" rank="1"/>
  </conditionalFormatting>
  <conditionalFormatting sqref="E85:O85">
    <cfRule type="top10" dxfId="1230" priority="3564" rank="1"/>
  </conditionalFormatting>
  <conditionalFormatting sqref="E87:O87">
    <cfRule type="top10" dxfId="1229" priority="3565" rank="1"/>
  </conditionalFormatting>
  <conditionalFormatting sqref="E89:O89">
    <cfRule type="top10" dxfId="1228" priority="3566" rank="1"/>
  </conditionalFormatting>
  <conditionalFormatting sqref="E91:O91">
    <cfRule type="top10" dxfId="1227" priority="3567" rank="1"/>
  </conditionalFormatting>
  <conditionalFormatting sqref="E93:O93">
    <cfRule type="top10" dxfId="1226" priority="3568" rank="1"/>
  </conditionalFormatting>
  <conditionalFormatting sqref="E95:O95">
    <cfRule type="top10" dxfId="1225" priority="3569" rank="1"/>
  </conditionalFormatting>
  <conditionalFormatting sqref="E97:O97">
    <cfRule type="top10" dxfId="1224" priority="3570" rank="1"/>
  </conditionalFormatting>
  <conditionalFormatting sqref="E99:O99">
    <cfRule type="top10" dxfId="1223" priority="3571" rank="1"/>
  </conditionalFormatting>
  <conditionalFormatting sqref="E101:O101">
    <cfRule type="top10" dxfId="1222" priority="357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5" width="8.625" style="1" customWidth="1"/>
    <col min="76" max="16384" width="6.125" style="1"/>
  </cols>
  <sheetData>
    <row r="2" spans="2:24" x14ac:dyDescent="0.15">
      <c r="B2" s="1" t="s">
        <v>883</v>
      </c>
    </row>
    <row r="3" spans="2:24" x14ac:dyDescent="0.15">
      <c r="B3" s="1" t="s">
        <v>599</v>
      </c>
    </row>
    <row r="4" spans="2:24" x14ac:dyDescent="0.15">
      <c r="B4" s="1" t="s">
        <v>769</v>
      </c>
    </row>
    <row r="5" spans="2:24" x14ac:dyDescent="0.15">
      <c r="B5" s="1" t="s">
        <v>605</v>
      </c>
      <c r="C5" s="37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4" ht="3.75" customHeight="1" x14ac:dyDescent="0.15">
      <c r="B6" s="56"/>
      <c r="C6" s="57"/>
      <c r="D6" s="66"/>
      <c r="E6" s="39"/>
      <c r="F6" s="6"/>
      <c r="G6" s="53"/>
      <c r="H6" s="8"/>
      <c r="I6" s="6"/>
      <c r="J6" s="53"/>
      <c r="K6" s="8"/>
      <c r="L6" s="6"/>
      <c r="M6" s="40"/>
    </row>
    <row r="7" spans="2:24" s="10" customFormat="1" ht="117" customHeight="1" thickBot="1" x14ac:dyDescent="0.2">
      <c r="B7" s="64"/>
      <c r="C7" s="65" t="s">
        <v>56</v>
      </c>
      <c r="D7" s="42" t="s">
        <v>112</v>
      </c>
      <c r="E7" s="68" t="s">
        <v>392</v>
      </c>
      <c r="F7" s="69" t="s">
        <v>393</v>
      </c>
      <c r="G7" s="69" t="s">
        <v>394</v>
      </c>
      <c r="H7" s="69" t="s">
        <v>302</v>
      </c>
      <c r="I7" s="69" t="s">
        <v>303</v>
      </c>
      <c r="J7" s="69" t="s">
        <v>304</v>
      </c>
      <c r="K7" s="69" t="s">
        <v>395</v>
      </c>
      <c r="L7" s="69" t="s">
        <v>4</v>
      </c>
      <c r="M7" s="69" t="s">
        <v>115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4" t="s">
        <v>116</v>
      </c>
      <c r="C8" s="95"/>
      <c r="D8" s="14">
        <v>12636</v>
      </c>
      <c r="E8" s="15">
        <v>3114</v>
      </c>
      <c r="F8" s="16">
        <v>3110</v>
      </c>
      <c r="G8" s="16">
        <v>4053</v>
      </c>
      <c r="H8" s="16">
        <v>1597</v>
      </c>
      <c r="I8" s="16">
        <v>430</v>
      </c>
      <c r="J8" s="16">
        <v>407</v>
      </c>
      <c r="K8" s="16">
        <v>3875</v>
      </c>
      <c r="L8" s="16">
        <v>2051</v>
      </c>
      <c r="M8" s="16">
        <v>1034</v>
      </c>
    </row>
    <row r="9" spans="2:24" ht="15" customHeight="1" x14ac:dyDescent="0.15">
      <c r="B9" s="93"/>
      <c r="C9" s="96"/>
      <c r="D9" s="17">
        <v>100</v>
      </c>
      <c r="E9" s="18">
        <v>24.6</v>
      </c>
      <c r="F9" s="19">
        <v>24.6</v>
      </c>
      <c r="G9" s="19">
        <v>32.1</v>
      </c>
      <c r="H9" s="19">
        <v>12.6</v>
      </c>
      <c r="I9" s="19">
        <v>3.4</v>
      </c>
      <c r="J9" s="19">
        <v>3.2</v>
      </c>
      <c r="K9" s="19">
        <v>30.7</v>
      </c>
      <c r="L9" s="19">
        <v>16.2</v>
      </c>
      <c r="M9" s="19">
        <v>8.1999999999999993</v>
      </c>
    </row>
    <row r="10" spans="2:24" ht="15" customHeight="1" x14ac:dyDescent="0.15">
      <c r="B10" s="20" t="s">
        <v>57</v>
      </c>
      <c r="C10" s="88" t="s">
        <v>58</v>
      </c>
      <c r="D10" s="21">
        <v>3966</v>
      </c>
      <c r="E10" s="22">
        <v>1833</v>
      </c>
      <c r="F10" s="23">
        <v>711</v>
      </c>
      <c r="G10" s="23">
        <v>882</v>
      </c>
      <c r="H10" s="23">
        <v>320</v>
      </c>
      <c r="I10" s="23">
        <v>86</v>
      </c>
      <c r="J10" s="23">
        <v>149</v>
      </c>
      <c r="K10" s="23">
        <v>1143</v>
      </c>
      <c r="L10" s="23">
        <v>592</v>
      </c>
      <c r="M10" s="23">
        <v>318</v>
      </c>
    </row>
    <row r="11" spans="2:24" ht="15" customHeight="1" x14ac:dyDescent="0.15">
      <c r="B11" s="24"/>
      <c r="C11" s="89"/>
      <c r="D11" s="25">
        <v>100</v>
      </c>
      <c r="E11" s="26">
        <v>46.2</v>
      </c>
      <c r="F11" s="27">
        <v>17.899999999999999</v>
      </c>
      <c r="G11" s="27">
        <v>22.2</v>
      </c>
      <c r="H11" s="27">
        <v>8.1</v>
      </c>
      <c r="I11" s="27">
        <v>2.2000000000000002</v>
      </c>
      <c r="J11" s="27">
        <v>3.8</v>
      </c>
      <c r="K11" s="27">
        <v>28.8</v>
      </c>
      <c r="L11" s="27">
        <v>14.9</v>
      </c>
      <c r="M11" s="27">
        <v>8</v>
      </c>
    </row>
    <row r="12" spans="2:24" ht="15" customHeight="1" x14ac:dyDescent="0.15">
      <c r="B12" s="24"/>
      <c r="C12" s="86" t="s">
        <v>59</v>
      </c>
      <c r="D12" s="14">
        <v>8570</v>
      </c>
      <c r="E12" s="15">
        <v>1252</v>
      </c>
      <c r="F12" s="16">
        <v>2375</v>
      </c>
      <c r="G12" s="16">
        <v>3137</v>
      </c>
      <c r="H12" s="16">
        <v>1263</v>
      </c>
      <c r="I12" s="16">
        <v>342</v>
      </c>
      <c r="J12" s="16">
        <v>256</v>
      </c>
      <c r="K12" s="16">
        <v>2708</v>
      </c>
      <c r="L12" s="16">
        <v>1444</v>
      </c>
      <c r="M12" s="16">
        <v>713</v>
      </c>
    </row>
    <row r="13" spans="2:24" ht="15" customHeight="1" x14ac:dyDescent="0.15">
      <c r="B13" s="28"/>
      <c r="C13" s="91"/>
      <c r="D13" s="17">
        <v>100</v>
      </c>
      <c r="E13" s="18">
        <v>14.6</v>
      </c>
      <c r="F13" s="19">
        <v>27.7</v>
      </c>
      <c r="G13" s="19">
        <v>36.6</v>
      </c>
      <c r="H13" s="19">
        <v>14.7</v>
      </c>
      <c r="I13" s="19">
        <v>4</v>
      </c>
      <c r="J13" s="19">
        <v>3</v>
      </c>
      <c r="K13" s="19">
        <v>31.6</v>
      </c>
      <c r="L13" s="19">
        <v>16.8</v>
      </c>
      <c r="M13" s="19">
        <v>8.3000000000000007</v>
      </c>
    </row>
    <row r="14" spans="2:24" ht="15" customHeight="1" x14ac:dyDescent="0.15">
      <c r="B14" s="20" t="s">
        <v>60</v>
      </c>
      <c r="C14" s="87" t="s">
        <v>409</v>
      </c>
      <c r="D14" s="21">
        <v>278</v>
      </c>
      <c r="E14" s="22">
        <v>128</v>
      </c>
      <c r="F14" s="23">
        <v>36</v>
      </c>
      <c r="G14" s="23">
        <v>49</v>
      </c>
      <c r="H14" s="23">
        <v>8</v>
      </c>
      <c r="I14" s="23">
        <v>6</v>
      </c>
      <c r="J14" s="23">
        <v>30</v>
      </c>
      <c r="K14" s="23">
        <v>80</v>
      </c>
      <c r="L14" s="23">
        <v>70</v>
      </c>
      <c r="M14" s="23">
        <v>6</v>
      </c>
    </row>
    <row r="15" spans="2:24" ht="15" customHeight="1" x14ac:dyDescent="0.15">
      <c r="B15" s="24"/>
      <c r="C15" s="84"/>
      <c r="D15" s="25">
        <v>100</v>
      </c>
      <c r="E15" s="26">
        <v>46</v>
      </c>
      <c r="F15" s="27">
        <v>12.9</v>
      </c>
      <c r="G15" s="27">
        <v>17.600000000000001</v>
      </c>
      <c r="H15" s="27">
        <v>2.9</v>
      </c>
      <c r="I15" s="27">
        <v>2.2000000000000002</v>
      </c>
      <c r="J15" s="27">
        <v>10.8</v>
      </c>
      <c r="K15" s="27">
        <v>28.8</v>
      </c>
      <c r="L15" s="27">
        <v>25.2</v>
      </c>
      <c r="M15" s="27">
        <v>2.2000000000000002</v>
      </c>
    </row>
    <row r="16" spans="2:24" ht="15" customHeight="1" x14ac:dyDescent="0.15">
      <c r="B16" s="24"/>
      <c r="C16" s="83" t="s">
        <v>410</v>
      </c>
      <c r="D16" s="29">
        <v>482</v>
      </c>
      <c r="E16" s="30">
        <v>239</v>
      </c>
      <c r="F16" s="31">
        <v>53</v>
      </c>
      <c r="G16" s="31">
        <v>63</v>
      </c>
      <c r="H16" s="31">
        <v>16</v>
      </c>
      <c r="I16" s="31">
        <v>5</v>
      </c>
      <c r="J16" s="31">
        <v>52</v>
      </c>
      <c r="K16" s="31">
        <v>144</v>
      </c>
      <c r="L16" s="31">
        <v>54</v>
      </c>
      <c r="M16" s="31">
        <v>47</v>
      </c>
    </row>
    <row r="17" spans="2:13" ht="15" customHeight="1" x14ac:dyDescent="0.15">
      <c r="B17" s="24"/>
      <c r="C17" s="84"/>
      <c r="D17" s="25">
        <v>100</v>
      </c>
      <c r="E17" s="26">
        <v>49.6</v>
      </c>
      <c r="F17" s="27">
        <v>11</v>
      </c>
      <c r="G17" s="27">
        <v>13.1</v>
      </c>
      <c r="H17" s="27">
        <v>3.3</v>
      </c>
      <c r="I17" s="27">
        <v>1</v>
      </c>
      <c r="J17" s="27">
        <v>10.8</v>
      </c>
      <c r="K17" s="27">
        <v>29.9</v>
      </c>
      <c r="L17" s="27">
        <v>11.2</v>
      </c>
      <c r="M17" s="27">
        <v>9.8000000000000007</v>
      </c>
    </row>
    <row r="18" spans="2:13" ht="15" customHeight="1" x14ac:dyDescent="0.15">
      <c r="B18" s="24"/>
      <c r="C18" s="82" t="s">
        <v>411</v>
      </c>
      <c r="D18" s="14">
        <v>708</v>
      </c>
      <c r="E18" s="15">
        <v>357</v>
      </c>
      <c r="F18" s="16">
        <v>82</v>
      </c>
      <c r="G18" s="16">
        <v>107</v>
      </c>
      <c r="H18" s="16">
        <v>20</v>
      </c>
      <c r="I18" s="16">
        <v>11</v>
      </c>
      <c r="J18" s="16">
        <v>54</v>
      </c>
      <c r="K18" s="16">
        <v>224</v>
      </c>
      <c r="L18" s="16">
        <v>102</v>
      </c>
      <c r="M18" s="16">
        <v>60</v>
      </c>
    </row>
    <row r="19" spans="2:13" ht="15" customHeight="1" x14ac:dyDescent="0.15">
      <c r="B19" s="24"/>
      <c r="C19" s="84"/>
      <c r="D19" s="25">
        <v>100</v>
      </c>
      <c r="E19" s="26">
        <v>50.4</v>
      </c>
      <c r="F19" s="27">
        <v>11.6</v>
      </c>
      <c r="G19" s="27">
        <v>15.1</v>
      </c>
      <c r="H19" s="27">
        <v>2.8</v>
      </c>
      <c r="I19" s="27">
        <v>1.6</v>
      </c>
      <c r="J19" s="27">
        <v>7.6</v>
      </c>
      <c r="K19" s="27">
        <v>31.6</v>
      </c>
      <c r="L19" s="27">
        <v>14.4</v>
      </c>
      <c r="M19" s="27">
        <v>8.5</v>
      </c>
    </row>
    <row r="20" spans="2:13" ht="15" customHeight="1" x14ac:dyDescent="0.15">
      <c r="B20" s="24"/>
      <c r="C20" s="82" t="s">
        <v>412</v>
      </c>
      <c r="D20" s="14">
        <v>1223</v>
      </c>
      <c r="E20" s="15">
        <v>534</v>
      </c>
      <c r="F20" s="16">
        <v>200</v>
      </c>
      <c r="G20" s="16">
        <v>284</v>
      </c>
      <c r="H20" s="16">
        <v>61</v>
      </c>
      <c r="I20" s="16">
        <v>25</v>
      </c>
      <c r="J20" s="16">
        <v>48</v>
      </c>
      <c r="K20" s="16">
        <v>365</v>
      </c>
      <c r="L20" s="16">
        <v>184</v>
      </c>
      <c r="M20" s="16">
        <v>110</v>
      </c>
    </row>
    <row r="21" spans="2:13" ht="15" customHeight="1" x14ac:dyDescent="0.15">
      <c r="B21" s="24"/>
      <c r="C21" s="84"/>
      <c r="D21" s="25">
        <v>100</v>
      </c>
      <c r="E21" s="26">
        <v>43.7</v>
      </c>
      <c r="F21" s="27">
        <v>16.399999999999999</v>
      </c>
      <c r="G21" s="27">
        <v>23.2</v>
      </c>
      <c r="H21" s="27">
        <v>5</v>
      </c>
      <c r="I21" s="27">
        <v>2</v>
      </c>
      <c r="J21" s="27">
        <v>3.9</v>
      </c>
      <c r="K21" s="27">
        <v>29.8</v>
      </c>
      <c r="L21" s="27">
        <v>15</v>
      </c>
      <c r="M21" s="27">
        <v>9</v>
      </c>
    </row>
    <row r="22" spans="2:13" ht="15" customHeight="1" x14ac:dyDescent="0.15">
      <c r="B22" s="24"/>
      <c r="C22" s="82" t="s">
        <v>413</v>
      </c>
      <c r="D22" s="14">
        <v>2429</v>
      </c>
      <c r="E22" s="15">
        <v>815</v>
      </c>
      <c r="F22" s="16">
        <v>549</v>
      </c>
      <c r="G22" s="16">
        <v>767</v>
      </c>
      <c r="H22" s="16">
        <v>238</v>
      </c>
      <c r="I22" s="16">
        <v>77</v>
      </c>
      <c r="J22" s="16">
        <v>60</v>
      </c>
      <c r="K22" s="16">
        <v>687</v>
      </c>
      <c r="L22" s="16">
        <v>399</v>
      </c>
      <c r="M22" s="16">
        <v>205</v>
      </c>
    </row>
    <row r="23" spans="2:13" ht="15" customHeight="1" x14ac:dyDescent="0.15">
      <c r="B23" s="24"/>
      <c r="C23" s="84"/>
      <c r="D23" s="25">
        <v>100</v>
      </c>
      <c r="E23" s="26">
        <v>33.6</v>
      </c>
      <c r="F23" s="27">
        <v>22.6</v>
      </c>
      <c r="G23" s="27">
        <v>31.6</v>
      </c>
      <c r="H23" s="27">
        <v>9.8000000000000007</v>
      </c>
      <c r="I23" s="27">
        <v>3.2</v>
      </c>
      <c r="J23" s="27">
        <v>2.5</v>
      </c>
      <c r="K23" s="27">
        <v>28.3</v>
      </c>
      <c r="L23" s="27">
        <v>16.399999999999999</v>
      </c>
      <c r="M23" s="27">
        <v>8.4</v>
      </c>
    </row>
    <row r="24" spans="2:13" ht="15" customHeight="1" x14ac:dyDescent="0.15">
      <c r="B24" s="24"/>
      <c r="C24" s="82" t="s">
        <v>414</v>
      </c>
      <c r="D24" s="14">
        <v>3532</v>
      </c>
      <c r="E24" s="15">
        <v>688</v>
      </c>
      <c r="F24" s="16">
        <v>959</v>
      </c>
      <c r="G24" s="16">
        <v>1256</v>
      </c>
      <c r="H24" s="16">
        <v>541</v>
      </c>
      <c r="I24" s="16">
        <v>117</v>
      </c>
      <c r="J24" s="16">
        <v>89</v>
      </c>
      <c r="K24" s="16">
        <v>1152</v>
      </c>
      <c r="L24" s="16">
        <v>594</v>
      </c>
      <c r="M24" s="16">
        <v>287</v>
      </c>
    </row>
    <row r="25" spans="2:13" ht="15" customHeight="1" x14ac:dyDescent="0.15">
      <c r="B25" s="24"/>
      <c r="C25" s="84"/>
      <c r="D25" s="25">
        <v>100</v>
      </c>
      <c r="E25" s="26">
        <v>19.5</v>
      </c>
      <c r="F25" s="27">
        <v>27.2</v>
      </c>
      <c r="G25" s="27">
        <v>35.6</v>
      </c>
      <c r="H25" s="27">
        <v>15.3</v>
      </c>
      <c r="I25" s="27">
        <v>3.3</v>
      </c>
      <c r="J25" s="27">
        <v>2.5</v>
      </c>
      <c r="K25" s="27">
        <v>32.6</v>
      </c>
      <c r="L25" s="27">
        <v>16.8</v>
      </c>
      <c r="M25" s="27">
        <v>8.1</v>
      </c>
    </row>
    <row r="26" spans="2:13" ht="15" customHeight="1" x14ac:dyDescent="0.15">
      <c r="B26" s="24"/>
      <c r="C26" s="82" t="s">
        <v>415</v>
      </c>
      <c r="D26" s="14">
        <v>3729</v>
      </c>
      <c r="E26" s="15">
        <v>284</v>
      </c>
      <c r="F26" s="16">
        <v>1170</v>
      </c>
      <c r="G26" s="16">
        <v>1450</v>
      </c>
      <c r="H26" s="16">
        <v>678</v>
      </c>
      <c r="I26" s="16">
        <v>182</v>
      </c>
      <c r="J26" s="16">
        <v>62</v>
      </c>
      <c r="K26" s="16">
        <v>1148</v>
      </c>
      <c r="L26" s="16">
        <v>603</v>
      </c>
      <c r="M26" s="16">
        <v>305</v>
      </c>
    </row>
    <row r="27" spans="2:13" ht="15" customHeight="1" x14ac:dyDescent="0.15">
      <c r="B27" s="28"/>
      <c r="C27" s="85"/>
      <c r="D27" s="17">
        <v>100</v>
      </c>
      <c r="E27" s="18">
        <v>7.6</v>
      </c>
      <c r="F27" s="19">
        <v>31.4</v>
      </c>
      <c r="G27" s="19">
        <v>38.9</v>
      </c>
      <c r="H27" s="19">
        <v>18.2</v>
      </c>
      <c r="I27" s="19">
        <v>4.9000000000000004</v>
      </c>
      <c r="J27" s="19">
        <v>1.7</v>
      </c>
      <c r="K27" s="19">
        <v>30.8</v>
      </c>
      <c r="L27" s="19">
        <v>16.2</v>
      </c>
      <c r="M27" s="19">
        <v>8.1999999999999993</v>
      </c>
    </row>
    <row r="28" spans="2:13" ht="15" customHeight="1" x14ac:dyDescent="0.15">
      <c r="B28" s="20" t="s">
        <v>61</v>
      </c>
      <c r="C28" s="82" t="s">
        <v>62</v>
      </c>
      <c r="D28" s="14">
        <v>4392</v>
      </c>
      <c r="E28" s="15">
        <v>29</v>
      </c>
      <c r="F28" s="16">
        <v>1048</v>
      </c>
      <c r="G28" s="16">
        <v>1444</v>
      </c>
      <c r="H28" s="16">
        <v>651</v>
      </c>
      <c r="I28" s="16">
        <v>136</v>
      </c>
      <c r="J28" s="16">
        <v>233</v>
      </c>
      <c r="K28" s="16">
        <v>2004</v>
      </c>
      <c r="L28" s="16">
        <v>856</v>
      </c>
      <c r="M28" s="16">
        <v>412</v>
      </c>
    </row>
    <row r="29" spans="2:13" ht="15" customHeight="1" x14ac:dyDescent="0.15">
      <c r="B29" s="24"/>
      <c r="C29" s="84"/>
      <c r="D29" s="25">
        <v>100</v>
      </c>
      <c r="E29" s="26">
        <v>0.7</v>
      </c>
      <c r="F29" s="27">
        <v>23.9</v>
      </c>
      <c r="G29" s="27">
        <v>32.9</v>
      </c>
      <c r="H29" s="27">
        <v>14.8</v>
      </c>
      <c r="I29" s="27">
        <v>3.1</v>
      </c>
      <c r="J29" s="27">
        <v>5.3</v>
      </c>
      <c r="K29" s="27">
        <v>45.6</v>
      </c>
      <c r="L29" s="27">
        <v>19.5</v>
      </c>
      <c r="M29" s="27">
        <v>9.4</v>
      </c>
    </row>
    <row r="30" spans="2:13" ht="15" customHeight="1" x14ac:dyDescent="0.15">
      <c r="B30" s="24"/>
      <c r="C30" s="82" t="s">
        <v>63</v>
      </c>
      <c r="D30" s="14">
        <v>3090</v>
      </c>
      <c r="E30" s="15">
        <v>2248</v>
      </c>
      <c r="F30" s="16">
        <v>438</v>
      </c>
      <c r="G30" s="16">
        <v>634</v>
      </c>
      <c r="H30" s="16">
        <v>210</v>
      </c>
      <c r="I30" s="16">
        <v>53</v>
      </c>
      <c r="J30" s="16">
        <v>24</v>
      </c>
      <c r="K30" s="16">
        <v>732</v>
      </c>
      <c r="L30" s="16">
        <v>327</v>
      </c>
      <c r="M30" s="16">
        <v>228</v>
      </c>
    </row>
    <row r="31" spans="2:13" ht="15" customHeight="1" x14ac:dyDescent="0.15">
      <c r="B31" s="24"/>
      <c r="C31" s="84"/>
      <c r="D31" s="25">
        <v>100</v>
      </c>
      <c r="E31" s="26">
        <v>72.8</v>
      </c>
      <c r="F31" s="27">
        <v>14.2</v>
      </c>
      <c r="G31" s="27">
        <v>20.5</v>
      </c>
      <c r="H31" s="27">
        <v>6.8</v>
      </c>
      <c r="I31" s="27">
        <v>1.7</v>
      </c>
      <c r="J31" s="27">
        <v>0.8</v>
      </c>
      <c r="K31" s="27">
        <v>23.7</v>
      </c>
      <c r="L31" s="27">
        <v>10.6</v>
      </c>
      <c r="M31" s="27">
        <v>7.4</v>
      </c>
    </row>
    <row r="32" spans="2:13" ht="15" customHeight="1" x14ac:dyDescent="0.15">
      <c r="B32" s="24"/>
      <c r="C32" s="83" t="s">
        <v>64</v>
      </c>
      <c r="D32" s="29">
        <v>247</v>
      </c>
      <c r="E32" s="30">
        <v>179</v>
      </c>
      <c r="F32" s="31">
        <v>31</v>
      </c>
      <c r="G32" s="31">
        <v>44</v>
      </c>
      <c r="H32" s="31">
        <v>9</v>
      </c>
      <c r="I32" s="31">
        <v>3</v>
      </c>
      <c r="J32" s="31">
        <v>2</v>
      </c>
      <c r="K32" s="31">
        <v>51</v>
      </c>
      <c r="L32" s="31">
        <v>26</v>
      </c>
      <c r="M32" s="31">
        <v>16</v>
      </c>
    </row>
    <row r="33" spans="2:13" ht="15" customHeight="1" x14ac:dyDescent="0.15">
      <c r="B33" s="24"/>
      <c r="C33" s="84"/>
      <c r="D33" s="25">
        <v>100</v>
      </c>
      <c r="E33" s="26">
        <v>72.5</v>
      </c>
      <c r="F33" s="27">
        <v>12.6</v>
      </c>
      <c r="G33" s="27">
        <v>17.8</v>
      </c>
      <c r="H33" s="27">
        <v>3.6</v>
      </c>
      <c r="I33" s="27">
        <v>1.2</v>
      </c>
      <c r="J33" s="27">
        <v>0.8</v>
      </c>
      <c r="K33" s="27">
        <v>20.6</v>
      </c>
      <c r="L33" s="27">
        <v>10.5</v>
      </c>
      <c r="M33" s="27">
        <v>6.5</v>
      </c>
    </row>
    <row r="34" spans="2:13" ht="15" customHeight="1" x14ac:dyDescent="0.15">
      <c r="B34" s="24"/>
      <c r="C34" s="82" t="s">
        <v>65</v>
      </c>
      <c r="D34" s="14">
        <v>2646</v>
      </c>
      <c r="E34" s="15">
        <v>348</v>
      </c>
      <c r="F34" s="16">
        <v>992</v>
      </c>
      <c r="G34" s="16">
        <v>1209</v>
      </c>
      <c r="H34" s="16">
        <v>500</v>
      </c>
      <c r="I34" s="16">
        <v>112</v>
      </c>
      <c r="J34" s="16">
        <v>16</v>
      </c>
      <c r="K34" s="16">
        <v>525</v>
      </c>
      <c r="L34" s="16">
        <v>259</v>
      </c>
      <c r="M34" s="16">
        <v>232</v>
      </c>
    </row>
    <row r="35" spans="2:13" ht="15" customHeight="1" x14ac:dyDescent="0.15">
      <c r="B35" s="24"/>
      <c r="C35" s="84"/>
      <c r="D35" s="25">
        <v>100</v>
      </c>
      <c r="E35" s="26">
        <v>13.2</v>
      </c>
      <c r="F35" s="27">
        <v>37.5</v>
      </c>
      <c r="G35" s="27">
        <v>45.7</v>
      </c>
      <c r="H35" s="27">
        <v>18.899999999999999</v>
      </c>
      <c r="I35" s="27">
        <v>4.2</v>
      </c>
      <c r="J35" s="27">
        <v>0.6</v>
      </c>
      <c r="K35" s="27">
        <v>19.8</v>
      </c>
      <c r="L35" s="27">
        <v>9.8000000000000007</v>
      </c>
      <c r="M35" s="27">
        <v>8.8000000000000007</v>
      </c>
    </row>
    <row r="36" spans="2:13" ht="15" customHeight="1" x14ac:dyDescent="0.15">
      <c r="B36" s="32"/>
      <c r="C36" s="82" t="s">
        <v>408</v>
      </c>
      <c r="D36" s="14">
        <v>2097</v>
      </c>
      <c r="E36" s="15">
        <v>273</v>
      </c>
      <c r="F36" s="16">
        <v>559</v>
      </c>
      <c r="G36" s="16">
        <v>668</v>
      </c>
      <c r="H36" s="16">
        <v>213</v>
      </c>
      <c r="I36" s="16">
        <v>117</v>
      </c>
      <c r="J36" s="16">
        <v>129</v>
      </c>
      <c r="K36" s="16">
        <v>514</v>
      </c>
      <c r="L36" s="16">
        <v>552</v>
      </c>
      <c r="M36" s="16">
        <v>133</v>
      </c>
    </row>
    <row r="37" spans="2:13" ht="15" customHeight="1" x14ac:dyDescent="0.15">
      <c r="B37" s="33"/>
      <c r="C37" s="82"/>
      <c r="D37" s="34">
        <v>100</v>
      </c>
      <c r="E37" s="35">
        <v>13</v>
      </c>
      <c r="F37" s="36">
        <v>26.7</v>
      </c>
      <c r="G37" s="36">
        <v>31.9</v>
      </c>
      <c r="H37" s="36">
        <v>10.199999999999999</v>
      </c>
      <c r="I37" s="36">
        <v>5.6</v>
      </c>
      <c r="J37" s="36">
        <v>6.2</v>
      </c>
      <c r="K37" s="36">
        <v>24.5</v>
      </c>
      <c r="L37" s="36">
        <v>26.3</v>
      </c>
      <c r="M37" s="36">
        <v>6.3</v>
      </c>
    </row>
    <row r="38" spans="2:13" ht="15" customHeight="1" x14ac:dyDescent="0.15">
      <c r="B38" s="20" t="s">
        <v>66</v>
      </c>
      <c r="C38" s="88" t="s">
        <v>67</v>
      </c>
      <c r="D38" s="21">
        <v>0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2:13" ht="15" customHeight="1" x14ac:dyDescent="0.15">
      <c r="B39" s="24"/>
      <c r="C39" s="89"/>
      <c r="D39" s="25">
        <v>0</v>
      </c>
      <c r="E39" s="26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</row>
    <row r="40" spans="2:13" ht="15" customHeight="1" x14ac:dyDescent="0.15">
      <c r="B40" s="24"/>
      <c r="C40" s="90" t="s">
        <v>68</v>
      </c>
      <c r="D40" s="14">
        <v>0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2:13" ht="15" customHeight="1" x14ac:dyDescent="0.15">
      <c r="B41" s="24"/>
      <c r="C41" s="89"/>
      <c r="D41" s="25">
        <v>0</v>
      </c>
      <c r="E41" s="26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</row>
    <row r="42" spans="2:13" ht="15" customHeight="1" x14ac:dyDescent="0.15">
      <c r="B42" s="24"/>
      <c r="C42" s="86" t="s">
        <v>69</v>
      </c>
      <c r="D42" s="14">
        <v>12636</v>
      </c>
      <c r="E42" s="15">
        <v>3114</v>
      </c>
      <c r="F42" s="16">
        <v>3110</v>
      </c>
      <c r="G42" s="16">
        <v>4053</v>
      </c>
      <c r="H42" s="16">
        <v>1597</v>
      </c>
      <c r="I42" s="16">
        <v>430</v>
      </c>
      <c r="J42" s="16">
        <v>407</v>
      </c>
      <c r="K42" s="16">
        <v>3875</v>
      </c>
      <c r="L42" s="16">
        <v>2051</v>
      </c>
      <c r="M42" s="16">
        <v>1034</v>
      </c>
    </row>
    <row r="43" spans="2:13" ht="15" customHeight="1" x14ac:dyDescent="0.15">
      <c r="B43" s="28"/>
      <c r="C43" s="91"/>
      <c r="D43" s="17">
        <v>100</v>
      </c>
      <c r="E43" s="18">
        <v>24.6</v>
      </c>
      <c r="F43" s="19">
        <v>24.6</v>
      </c>
      <c r="G43" s="19">
        <v>32.1</v>
      </c>
      <c r="H43" s="19">
        <v>12.6</v>
      </c>
      <c r="I43" s="19">
        <v>3.4</v>
      </c>
      <c r="J43" s="19">
        <v>3.2</v>
      </c>
      <c r="K43" s="19">
        <v>30.7</v>
      </c>
      <c r="L43" s="19">
        <v>16.2</v>
      </c>
      <c r="M43" s="19">
        <v>8.1999999999999993</v>
      </c>
    </row>
    <row r="44" spans="2:13" ht="15" customHeight="1" x14ac:dyDescent="0.15">
      <c r="B44" s="20" t="s">
        <v>70</v>
      </c>
      <c r="C44" s="88" t="s">
        <v>467</v>
      </c>
      <c r="D44" s="21">
        <v>434</v>
      </c>
      <c r="E44" s="22">
        <v>93</v>
      </c>
      <c r="F44" s="23">
        <v>99</v>
      </c>
      <c r="G44" s="23">
        <v>144</v>
      </c>
      <c r="H44" s="23">
        <v>69</v>
      </c>
      <c r="I44" s="23">
        <v>21</v>
      </c>
      <c r="J44" s="23">
        <v>9</v>
      </c>
      <c r="K44" s="23">
        <v>132</v>
      </c>
      <c r="L44" s="23">
        <v>81</v>
      </c>
      <c r="M44" s="23">
        <v>32</v>
      </c>
    </row>
    <row r="45" spans="2:13" ht="15" customHeight="1" x14ac:dyDescent="0.15">
      <c r="B45" s="24"/>
      <c r="C45" s="89"/>
      <c r="D45" s="25">
        <v>100</v>
      </c>
      <c r="E45" s="26">
        <v>21.4</v>
      </c>
      <c r="F45" s="27">
        <v>22.8</v>
      </c>
      <c r="G45" s="27">
        <v>33.200000000000003</v>
      </c>
      <c r="H45" s="27">
        <v>15.9</v>
      </c>
      <c r="I45" s="27">
        <v>4.8</v>
      </c>
      <c r="J45" s="27">
        <v>2.1</v>
      </c>
      <c r="K45" s="27">
        <v>30.4</v>
      </c>
      <c r="L45" s="27">
        <v>18.7</v>
      </c>
      <c r="M45" s="27">
        <v>7.4</v>
      </c>
    </row>
    <row r="46" spans="2:13" ht="15" customHeight="1" x14ac:dyDescent="0.15">
      <c r="B46" s="24"/>
      <c r="C46" s="86" t="s">
        <v>480</v>
      </c>
      <c r="D46" s="14">
        <v>6591</v>
      </c>
      <c r="E46" s="15">
        <v>1437</v>
      </c>
      <c r="F46" s="16">
        <v>1643</v>
      </c>
      <c r="G46" s="16">
        <v>2245</v>
      </c>
      <c r="H46" s="16">
        <v>922</v>
      </c>
      <c r="I46" s="16">
        <v>227</v>
      </c>
      <c r="J46" s="16">
        <v>214</v>
      </c>
      <c r="K46" s="16">
        <v>1915</v>
      </c>
      <c r="L46" s="16">
        <v>1068</v>
      </c>
      <c r="M46" s="16">
        <v>520</v>
      </c>
    </row>
    <row r="47" spans="2:13" ht="15" customHeight="1" x14ac:dyDescent="0.15">
      <c r="B47" s="24"/>
      <c r="C47" s="89"/>
      <c r="D47" s="25">
        <v>100</v>
      </c>
      <c r="E47" s="26">
        <v>21.8</v>
      </c>
      <c r="F47" s="27">
        <v>24.9</v>
      </c>
      <c r="G47" s="27">
        <v>34.1</v>
      </c>
      <c r="H47" s="27">
        <v>14</v>
      </c>
      <c r="I47" s="27">
        <v>3.4</v>
      </c>
      <c r="J47" s="27">
        <v>3.2</v>
      </c>
      <c r="K47" s="27">
        <v>29.1</v>
      </c>
      <c r="L47" s="27">
        <v>16.2</v>
      </c>
      <c r="M47" s="27">
        <v>7.9</v>
      </c>
    </row>
    <row r="48" spans="2:13" ht="15" customHeight="1" x14ac:dyDescent="0.15">
      <c r="B48" s="24"/>
      <c r="C48" s="86" t="s">
        <v>428</v>
      </c>
      <c r="D48" s="14">
        <v>3932</v>
      </c>
      <c r="E48" s="15">
        <v>1028</v>
      </c>
      <c r="F48" s="16">
        <v>996</v>
      </c>
      <c r="G48" s="16">
        <v>1234</v>
      </c>
      <c r="H48" s="16">
        <v>443</v>
      </c>
      <c r="I48" s="16">
        <v>128</v>
      </c>
      <c r="J48" s="16">
        <v>123</v>
      </c>
      <c r="K48" s="16">
        <v>1259</v>
      </c>
      <c r="L48" s="16">
        <v>593</v>
      </c>
      <c r="M48" s="16">
        <v>345</v>
      </c>
    </row>
    <row r="49" spans="2:13" ht="15" customHeight="1" x14ac:dyDescent="0.15">
      <c r="B49" s="24"/>
      <c r="C49" s="89"/>
      <c r="D49" s="25">
        <v>100</v>
      </c>
      <c r="E49" s="26">
        <v>26.1</v>
      </c>
      <c r="F49" s="27">
        <v>25.3</v>
      </c>
      <c r="G49" s="27">
        <v>31.4</v>
      </c>
      <c r="H49" s="27">
        <v>11.3</v>
      </c>
      <c r="I49" s="27">
        <v>3.3</v>
      </c>
      <c r="J49" s="27">
        <v>3.1</v>
      </c>
      <c r="K49" s="27">
        <v>32</v>
      </c>
      <c r="L49" s="27">
        <v>15.1</v>
      </c>
      <c r="M49" s="27">
        <v>8.8000000000000007</v>
      </c>
    </row>
    <row r="50" spans="2:13" ht="15" customHeight="1" x14ac:dyDescent="0.15">
      <c r="B50" s="24"/>
      <c r="C50" s="86" t="s">
        <v>461</v>
      </c>
      <c r="D50" s="14">
        <v>1371</v>
      </c>
      <c r="E50" s="15">
        <v>485</v>
      </c>
      <c r="F50" s="16">
        <v>316</v>
      </c>
      <c r="G50" s="16">
        <v>349</v>
      </c>
      <c r="H50" s="16">
        <v>130</v>
      </c>
      <c r="I50" s="16">
        <v>35</v>
      </c>
      <c r="J50" s="16">
        <v>54</v>
      </c>
      <c r="K50" s="16">
        <v>470</v>
      </c>
      <c r="L50" s="16">
        <v>244</v>
      </c>
      <c r="M50" s="16">
        <v>105</v>
      </c>
    </row>
    <row r="51" spans="2:13" ht="15" customHeight="1" x14ac:dyDescent="0.15">
      <c r="B51" s="28"/>
      <c r="C51" s="91"/>
      <c r="D51" s="17">
        <v>100</v>
      </c>
      <c r="E51" s="18">
        <v>35.4</v>
      </c>
      <c r="F51" s="19">
        <v>23</v>
      </c>
      <c r="G51" s="19">
        <v>25.5</v>
      </c>
      <c r="H51" s="19">
        <v>9.5</v>
      </c>
      <c r="I51" s="19">
        <v>2.6</v>
      </c>
      <c r="J51" s="19">
        <v>3.9</v>
      </c>
      <c r="K51" s="19">
        <v>34.299999999999997</v>
      </c>
      <c r="L51" s="19">
        <v>17.8</v>
      </c>
      <c r="M51" s="19">
        <v>7.7</v>
      </c>
    </row>
    <row r="52" spans="2:13" ht="15" customHeight="1" x14ac:dyDescent="0.15">
      <c r="B52" s="20" t="s">
        <v>75</v>
      </c>
      <c r="C52" s="87" t="s">
        <v>76</v>
      </c>
      <c r="D52" s="21">
        <v>2065</v>
      </c>
      <c r="E52" s="22">
        <v>544</v>
      </c>
      <c r="F52" s="23">
        <v>501</v>
      </c>
      <c r="G52" s="23">
        <v>752</v>
      </c>
      <c r="H52" s="23">
        <v>237</v>
      </c>
      <c r="I52" s="23">
        <v>72</v>
      </c>
      <c r="J52" s="23">
        <v>60</v>
      </c>
      <c r="K52" s="23">
        <v>599</v>
      </c>
      <c r="L52" s="23">
        <v>332</v>
      </c>
      <c r="M52" s="23">
        <v>87</v>
      </c>
    </row>
    <row r="53" spans="2:13" ht="15" customHeight="1" x14ac:dyDescent="0.15">
      <c r="B53" s="24"/>
      <c r="C53" s="84"/>
      <c r="D53" s="25">
        <v>100</v>
      </c>
      <c r="E53" s="26">
        <v>26.3</v>
      </c>
      <c r="F53" s="27">
        <v>24.3</v>
      </c>
      <c r="G53" s="27">
        <v>36.4</v>
      </c>
      <c r="H53" s="27">
        <v>11.5</v>
      </c>
      <c r="I53" s="27">
        <v>3.5</v>
      </c>
      <c r="J53" s="27">
        <v>2.9</v>
      </c>
      <c r="K53" s="27">
        <v>29</v>
      </c>
      <c r="L53" s="27">
        <v>16.100000000000001</v>
      </c>
      <c r="M53" s="27">
        <v>4.2</v>
      </c>
    </row>
    <row r="54" spans="2:13" ht="15" customHeight="1" x14ac:dyDescent="0.15">
      <c r="B54" s="24"/>
      <c r="C54" s="83" t="s">
        <v>77</v>
      </c>
      <c r="D54" s="29">
        <v>1579</v>
      </c>
      <c r="E54" s="30">
        <v>314</v>
      </c>
      <c r="F54" s="31">
        <v>363</v>
      </c>
      <c r="G54" s="31">
        <v>480</v>
      </c>
      <c r="H54" s="31">
        <v>207</v>
      </c>
      <c r="I54" s="31">
        <v>42</v>
      </c>
      <c r="J54" s="31">
        <v>62</v>
      </c>
      <c r="K54" s="31">
        <v>322</v>
      </c>
      <c r="L54" s="31">
        <v>182</v>
      </c>
      <c r="M54" s="31">
        <v>358</v>
      </c>
    </row>
    <row r="55" spans="2:13" ht="15" customHeight="1" x14ac:dyDescent="0.15">
      <c r="B55" s="24"/>
      <c r="C55" s="84"/>
      <c r="D55" s="25">
        <v>100</v>
      </c>
      <c r="E55" s="26">
        <v>19.899999999999999</v>
      </c>
      <c r="F55" s="27">
        <v>23</v>
      </c>
      <c r="G55" s="27">
        <v>30.4</v>
      </c>
      <c r="H55" s="27">
        <v>13.1</v>
      </c>
      <c r="I55" s="27">
        <v>2.7</v>
      </c>
      <c r="J55" s="27">
        <v>3.9</v>
      </c>
      <c r="K55" s="27">
        <v>20.399999999999999</v>
      </c>
      <c r="L55" s="27">
        <v>11.5</v>
      </c>
      <c r="M55" s="27">
        <v>22.7</v>
      </c>
    </row>
    <row r="56" spans="2:13" ht="15" customHeight="1" x14ac:dyDescent="0.15">
      <c r="B56" s="24"/>
      <c r="C56" s="82" t="s">
        <v>78</v>
      </c>
      <c r="D56" s="14">
        <v>660</v>
      </c>
      <c r="E56" s="15">
        <v>163</v>
      </c>
      <c r="F56" s="16">
        <v>193</v>
      </c>
      <c r="G56" s="16">
        <v>232</v>
      </c>
      <c r="H56" s="16">
        <v>119</v>
      </c>
      <c r="I56" s="16">
        <v>28</v>
      </c>
      <c r="J56" s="16">
        <v>27</v>
      </c>
      <c r="K56" s="16">
        <v>211</v>
      </c>
      <c r="L56" s="16">
        <v>132</v>
      </c>
      <c r="M56" s="16">
        <v>12</v>
      </c>
    </row>
    <row r="57" spans="2:13" ht="15" customHeight="1" x14ac:dyDescent="0.15">
      <c r="B57" s="24"/>
      <c r="C57" s="84"/>
      <c r="D57" s="25">
        <v>100</v>
      </c>
      <c r="E57" s="26">
        <v>24.7</v>
      </c>
      <c r="F57" s="27">
        <v>29.2</v>
      </c>
      <c r="G57" s="27">
        <v>35.200000000000003</v>
      </c>
      <c r="H57" s="27">
        <v>18</v>
      </c>
      <c r="I57" s="27">
        <v>4.2</v>
      </c>
      <c r="J57" s="27">
        <v>4.0999999999999996</v>
      </c>
      <c r="K57" s="27">
        <v>32</v>
      </c>
      <c r="L57" s="27">
        <v>20</v>
      </c>
      <c r="M57" s="27">
        <v>1.8</v>
      </c>
    </row>
    <row r="58" spans="2:13" ht="15" customHeight="1" x14ac:dyDescent="0.15">
      <c r="B58" s="24"/>
      <c r="C58" s="82" t="s">
        <v>79</v>
      </c>
      <c r="D58" s="14">
        <v>1048</v>
      </c>
      <c r="E58" s="15">
        <v>289</v>
      </c>
      <c r="F58" s="16">
        <v>284</v>
      </c>
      <c r="G58" s="16">
        <v>347</v>
      </c>
      <c r="H58" s="16">
        <v>162</v>
      </c>
      <c r="I58" s="16">
        <v>56</v>
      </c>
      <c r="J58" s="16">
        <v>39</v>
      </c>
      <c r="K58" s="16">
        <v>340</v>
      </c>
      <c r="L58" s="16">
        <v>150</v>
      </c>
      <c r="M58" s="16">
        <v>41</v>
      </c>
    </row>
    <row r="59" spans="2:13" ht="15" customHeight="1" x14ac:dyDescent="0.15">
      <c r="B59" s="24"/>
      <c r="C59" s="84"/>
      <c r="D59" s="25">
        <v>100</v>
      </c>
      <c r="E59" s="26">
        <v>27.6</v>
      </c>
      <c r="F59" s="27">
        <v>27.1</v>
      </c>
      <c r="G59" s="27">
        <v>33.1</v>
      </c>
      <c r="H59" s="27">
        <v>15.5</v>
      </c>
      <c r="I59" s="27">
        <v>5.3</v>
      </c>
      <c r="J59" s="27">
        <v>3.7</v>
      </c>
      <c r="K59" s="27">
        <v>32.4</v>
      </c>
      <c r="L59" s="27">
        <v>14.3</v>
      </c>
      <c r="M59" s="27">
        <v>3.9</v>
      </c>
    </row>
    <row r="60" spans="2:13" ht="15" customHeight="1" x14ac:dyDescent="0.15">
      <c r="B60" s="24"/>
      <c r="C60" s="82" t="s">
        <v>80</v>
      </c>
      <c r="D60" s="14">
        <v>1343</v>
      </c>
      <c r="E60" s="15">
        <v>424</v>
      </c>
      <c r="F60" s="16">
        <v>284</v>
      </c>
      <c r="G60" s="16">
        <v>427</v>
      </c>
      <c r="H60" s="16">
        <v>142</v>
      </c>
      <c r="I60" s="16">
        <v>51</v>
      </c>
      <c r="J60" s="16">
        <v>38</v>
      </c>
      <c r="K60" s="16">
        <v>473</v>
      </c>
      <c r="L60" s="16">
        <v>249</v>
      </c>
      <c r="M60" s="16">
        <v>29</v>
      </c>
    </row>
    <row r="61" spans="2:13" ht="15" customHeight="1" x14ac:dyDescent="0.15">
      <c r="B61" s="24"/>
      <c r="C61" s="84"/>
      <c r="D61" s="25">
        <v>100</v>
      </c>
      <c r="E61" s="26">
        <v>31.6</v>
      </c>
      <c r="F61" s="27">
        <v>21.1</v>
      </c>
      <c r="G61" s="27">
        <v>31.8</v>
      </c>
      <c r="H61" s="27">
        <v>10.6</v>
      </c>
      <c r="I61" s="27">
        <v>3.8</v>
      </c>
      <c r="J61" s="27">
        <v>2.8</v>
      </c>
      <c r="K61" s="27">
        <v>35.200000000000003</v>
      </c>
      <c r="L61" s="27">
        <v>18.5</v>
      </c>
      <c r="M61" s="27">
        <v>2.2000000000000002</v>
      </c>
    </row>
    <row r="62" spans="2:13" ht="15" customHeight="1" x14ac:dyDescent="0.15">
      <c r="B62" s="24"/>
      <c r="C62" s="82" t="s">
        <v>81</v>
      </c>
      <c r="D62" s="14">
        <v>1078</v>
      </c>
      <c r="E62" s="15">
        <v>319</v>
      </c>
      <c r="F62" s="16">
        <v>301</v>
      </c>
      <c r="G62" s="16">
        <v>395</v>
      </c>
      <c r="H62" s="16">
        <v>161</v>
      </c>
      <c r="I62" s="16">
        <v>38</v>
      </c>
      <c r="J62" s="16">
        <v>40</v>
      </c>
      <c r="K62" s="16">
        <v>273</v>
      </c>
      <c r="L62" s="16">
        <v>186</v>
      </c>
      <c r="M62" s="16">
        <v>19</v>
      </c>
    </row>
    <row r="63" spans="2:13" ht="15" customHeight="1" x14ac:dyDescent="0.15">
      <c r="B63" s="24"/>
      <c r="C63" s="84"/>
      <c r="D63" s="25">
        <v>100</v>
      </c>
      <c r="E63" s="26">
        <v>29.6</v>
      </c>
      <c r="F63" s="27">
        <v>27.9</v>
      </c>
      <c r="G63" s="27">
        <v>36.6</v>
      </c>
      <c r="H63" s="27">
        <v>14.9</v>
      </c>
      <c r="I63" s="27">
        <v>3.5</v>
      </c>
      <c r="J63" s="27">
        <v>3.7</v>
      </c>
      <c r="K63" s="27">
        <v>25.3</v>
      </c>
      <c r="L63" s="27">
        <v>17.3</v>
      </c>
      <c r="M63" s="27">
        <v>1.8</v>
      </c>
    </row>
    <row r="64" spans="2:13" ht="15" customHeight="1" x14ac:dyDescent="0.15">
      <c r="B64" s="24"/>
      <c r="C64" s="82" t="s">
        <v>82</v>
      </c>
      <c r="D64" s="14">
        <v>1876</v>
      </c>
      <c r="E64" s="15">
        <v>473</v>
      </c>
      <c r="F64" s="16">
        <v>495</v>
      </c>
      <c r="G64" s="16">
        <v>636</v>
      </c>
      <c r="H64" s="16">
        <v>214</v>
      </c>
      <c r="I64" s="16">
        <v>47</v>
      </c>
      <c r="J64" s="16">
        <v>64</v>
      </c>
      <c r="K64" s="16">
        <v>616</v>
      </c>
      <c r="L64" s="16">
        <v>367</v>
      </c>
      <c r="M64" s="16">
        <v>44</v>
      </c>
    </row>
    <row r="65" spans="2:13" ht="15" customHeight="1" x14ac:dyDescent="0.15">
      <c r="B65" s="24"/>
      <c r="C65" s="84"/>
      <c r="D65" s="25">
        <v>100</v>
      </c>
      <c r="E65" s="26">
        <v>25.2</v>
      </c>
      <c r="F65" s="27">
        <v>26.4</v>
      </c>
      <c r="G65" s="27">
        <v>33.9</v>
      </c>
      <c r="H65" s="27">
        <v>11.4</v>
      </c>
      <c r="I65" s="27">
        <v>2.5</v>
      </c>
      <c r="J65" s="27">
        <v>3.4</v>
      </c>
      <c r="K65" s="27">
        <v>32.799999999999997</v>
      </c>
      <c r="L65" s="27">
        <v>19.600000000000001</v>
      </c>
      <c r="M65" s="27">
        <v>2.2999999999999998</v>
      </c>
    </row>
    <row r="66" spans="2:13" ht="15" customHeight="1" x14ac:dyDescent="0.15">
      <c r="B66" s="24"/>
      <c r="C66" s="82" t="s">
        <v>83</v>
      </c>
      <c r="D66" s="14">
        <v>1011</v>
      </c>
      <c r="E66" s="15">
        <v>233</v>
      </c>
      <c r="F66" s="16">
        <v>273</v>
      </c>
      <c r="G66" s="16">
        <v>304</v>
      </c>
      <c r="H66" s="16">
        <v>136</v>
      </c>
      <c r="I66" s="16">
        <v>36</v>
      </c>
      <c r="J66" s="16">
        <v>28</v>
      </c>
      <c r="K66" s="16">
        <v>415</v>
      </c>
      <c r="L66" s="16">
        <v>174</v>
      </c>
      <c r="M66" s="16">
        <v>16</v>
      </c>
    </row>
    <row r="67" spans="2:13" ht="15" customHeight="1" x14ac:dyDescent="0.15">
      <c r="B67" s="24"/>
      <c r="C67" s="84"/>
      <c r="D67" s="25">
        <v>100</v>
      </c>
      <c r="E67" s="26">
        <v>23</v>
      </c>
      <c r="F67" s="27">
        <v>27</v>
      </c>
      <c r="G67" s="27">
        <v>30.1</v>
      </c>
      <c r="H67" s="27">
        <v>13.5</v>
      </c>
      <c r="I67" s="27">
        <v>3.6</v>
      </c>
      <c r="J67" s="27">
        <v>2.8</v>
      </c>
      <c r="K67" s="27">
        <v>41</v>
      </c>
      <c r="L67" s="27">
        <v>17.2</v>
      </c>
      <c r="M67" s="27">
        <v>1.6</v>
      </c>
    </row>
    <row r="68" spans="2:13" ht="15" customHeight="1" x14ac:dyDescent="0.15">
      <c r="B68" s="24"/>
      <c r="C68" s="82" t="s">
        <v>84</v>
      </c>
      <c r="D68" s="14">
        <v>1976</v>
      </c>
      <c r="E68" s="15">
        <v>355</v>
      </c>
      <c r="F68" s="16">
        <v>416</v>
      </c>
      <c r="G68" s="16">
        <v>480</v>
      </c>
      <c r="H68" s="16">
        <v>219</v>
      </c>
      <c r="I68" s="16">
        <v>60</v>
      </c>
      <c r="J68" s="16">
        <v>49</v>
      </c>
      <c r="K68" s="16">
        <v>626</v>
      </c>
      <c r="L68" s="16">
        <v>279</v>
      </c>
      <c r="M68" s="16">
        <v>428</v>
      </c>
    </row>
    <row r="69" spans="2:13" ht="15" customHeight="1" x14ac:dyDescent="0.15">
      <c r="B69" s="28"/>
      <c r="C69" s="85"/>
      <c r="D69" s="17">
        <v>100</v>
      </c>
      <c r="E69" s="18">
        <v>18</v>
      </c>
      <c r="F69" s="19">
        <v>21.1</v>
      </c>
      <c r="G69" s="19">
        <v>24.3</v>
      </c>
      <c r="H69" s="19">
        <v>11.1</v>
      </c>
      <c r="I69" s="19">
        <v>3</v>
      </c>
      <c r="J69" s="19">
        <v>2.5</v>
      </c>
      <c r="K69" s="19">
        <v>31.7</v>
      </c>
      <c r="L69" s="19">
        <v>14.1</v>
      </c>
      <c r="M69" s="19">
        <v>21.7</v>
      </c>
    </row>
    <row r="70" spans="2:13" ht="15" customHeight="1" x14ac:dyDescent="0.15">
      <c r="B70" s="20" t="s">
        <v>85</v>
      </c>
      <c r="C70" s="88" t="s">
        <v>86</v>
      </c>
      <c r="D70" s="21">
        <v>1587</v>
      </c>
      <c r="E70" s="22">
        <v>279</v>
      </c>
      <c r="F70" s="23">
        <v>348</v>
      </c>
      <c r="G70" s="23">
        <v>476</v>
      </c>
      <c r="H70" s="23">
        <v>171</v>
      </c>
      <c r="I70" s="23">
        <v>53</v>
      </c>
      <c r="J70" s="23">
        <v>75</v>
      </c>
      <c r="K70" s="23">
        <v>484</v>
      </c>
      <c r="L70" s="23">
        <v>227</v>
      </c>
      <c r="M70" s="23">
        <v>180</v>
      </c>
    </row>
    <row r="71" spans="2:13" ht="15" customHeight="1" x14ac:dyDescent="0.15">
      <c r="B71" s="24"/>
      <c r="C71" s="89"/>
      <c r="D71" s="25">
        <v>100</v>
      </c>
      <c r="E71" s="26">
        <v>17.600000000000001</v>
      </c>
      <c r="F71" s="27">
        <v>21.9</v>
      </c>
      <c r="G71" s="27">
        <v>30</v>
      </c>
      <c r="H71" s="27">
        <v>10.8</v>
      </c>
      <c r="I71" s="27">
        <v>3.3</v>
      </c>
      <c r="J71" s="27">
        <v>4.7</v>
      </c>
      <c r="K71" s="27">
        <v>30.5</v>
      </c>
      <c r="L71" s="27">
        <v>14.3</v>
      </c>
      <c r="M71" s="27">
        <v>11.3</v>
      </c>
    </row>
    <row r="72" spans="2:13" ht="15" customHeight="1" x14ac:dyDescent="0.15">
      <c r="B72" s="24"/>
      <c r="C72" s="86" t="s">
        <v>87</v>
      </c>
      <c r="D72" s="14">
        <v>2162</v>
      </c>
      <c r="E72" s="15">
        <v>399</v>
      </c>
      <c r="F72" s="16">
        <v>553</v>
      </c>
      <c r="G72" s="16">
        <v>644</v>
      </c>
      <c r="H72" s="16">
        <v>274</v>
      </c>
      <c r="I72" s="16">
        <v>76</v>
      </c>
      <c r="J72" s="16">
        <v>79</v>
      </c>
      <c r="K72" s="16">
        <v>657</v>
      </c>
      <c r="L72" s="16">
        <v>311</v>
      </c>
      <c r="M72" s="16">
        <v>237</v>
      </c>
    </row>
    <row r="73" spans="2:13" ht="15" customHeight="1" x14ac:dyDescent="0.15">
      <c r="B73" s="24"/>
      <c r="C73" s="89"/>
      <c r="D73" s="25">
        <v>100</v>
      </c>
      <c r="E73" s="26">
        <v>18.5</v>
      </c>
      <c r="F73" s="27">
        <v>25.6</v>
      </c>
      <c r="G73" s="27">
        <v>29.8</v>
      </c>
      <c r="H73" s="27">
        <v>12.7</v>
      </c>
      <c r="I73" s="27">
        <v>3.5</v>
      </c>
      <c r="J73" s="27">
        <v>3.7</v>
      </c>
      <c r="K73" s="27">
        <v>30.4</v>
      </c>
      <c r="L73" s="27">
        <v>14.4</v>
      </c>
      <c r="M73" s="27">
        <v>11</v>
      </c>
    </row>
    <row r="74" spans="2:13" ht="15" customHeight="1" x14ac:dyDescent="0.15">
      <c r="B74" s="24"/>
      <c r="C74" s="86" t="s">
        <v>88</v>
      </c>
      <c r="D74" s="14">
        <v>3202</v>
      </c>
      <c r="E74" s="15">
        <v>757</v>
      </c>
      <c r="F74" s="16">
        <v>854</v>
      </c>
      <c r="G74" s="16">
        <v>1087</v>
      </c>
      <c r="H74" s="16">
        <v>460</v>
      </c>
      <c r="I74" s="16">
        <v>100</v>
      </c>
      <c r="J74" s="16">
        <v>107</v>
      </c>
      <c r="K74" s="16">
        <v>1009</v>
      </c>
      <c r="L74" s="16">
        <v>483</v>
      </c>
      <c r="M74" s="16">
        <v>245</v>
      </c>
    </row>
    <row r="75" spans="2:13" ht="15" customHeight="1" x14ac:dyDescent="0.15">
      <c r="B75" s="24"/>
      <c r="C75" s="89"/>
      <c r="D75" s="25">
        <v>100</v>
      </c>
      <c r="E75" s="26">
        <v>23.6</v>
      </c>
      <c r="F75" s="27">
        <v>26.7</v>
      </c>
      <c r="G75" s="27">
        <v>33.9</v>
      </c>
      <c r="H75" s="27">
        <v>14.4</v>
      </c>
      <c r="I75" s="27">
        <v>3.1</v>
      </c>
      <c r="J75" s="27">
        <v>3.3</v>
      </c>
      <c r="K75" s="27">
        <v>31.5</v>
      </c>
      <c r="L75" s="27">
        <v>15.1</v>
      </c>
      <c r="M75" s="27">
        <v>7.7</v>
      </c>
    </row>
    <row r="76" spans="2:13" ht="15" customHeight="1" x14ac:dyDescent="0.15">
      <c r="B76" s="24"/>
      <c r="C76" s="86" t="s">
        <v>89</v>
      </c>
      <c r="D76" s="14">
        <v>2550</v>
      </c>
      <c r="E76" s="15">
        <v>699</v>
      </c>
      <c r="F76" s="16">
        <v>649</v>
      </c>
      <c r="G76" s="16">
        <v>843</v>
      </c>
      <c r="H76" s="16">
        <v>379</v>
      </c>
      <c r="I76" s="16">
        <v>99</v>
      </c>
      <c r="J76" s="16">
        <v>77</v>
      </c>
      <c r="K76" s="16">
        <v>776</v>
      </c>
      <c r="L76" s="16">
        <v>360</v>
      </c>
      <c r="M76" s="16">
        <v>182</v>
      </c>
    </row>
    <row r="77" spans="2:13" ht="15" customHeight="1" x14ac:dyDescent="0.15">
      <c r="B77" s="24"/>
      <c r="C77" s="89"/>
      <c r="D77" s="25">
        <v>100</v>
      </c>
      <c r="E77" s="26">
        <v>27.4</v>
      </c>
      <c r="F77" s="27">
        <v>25.5</v>
      </c>
      <c r="G77" s="27">
        <v>33.1</v>
      </c>
      <c r="H77" s="27">
        <v>14.9</v>
      </c>
      <c r="I77" s="27">
        <v>3.9</v>
      </c>
      <c r="J77" s="27">
        <v>3</v>
      </c>
      <c r="K77" s="27">
        <v>30.4</v>
      </c>
      <c r="L77" s="27">
        <v>14.1</v>
      </c>
      <c r="M77" s="27">
        <v>7.1</v>
      </c>
    </row>
    <row r="78" spans="2:13" ht="15" customHeight="1" x14ac:dyDescent="0.15">
      <c r="B78" s="24"/>
      <c r="C78" s="86" t="s">
        <v>90</v>
      </c>
      <c r="D78" s="14">
        <v>1495</v>
      </c>
      <c r="E78" s="15">
        <v>485</v>
      </c>
      <c r="F78" s="16">
        <v>341</v>
      </c>
      <c r="G78" s="16">
        <v>484</v>
      </c>
      <c r="H78" s="16">
        <v>155</v>
      </c>
      <c r="I78" s="16">
        <v>48</v>
      </c>
      <c r="J78" s="16">
        <v>41</v>
      </c>
      <c r="K78" s="16">
        <v>452</v>
      </c>
      <c r="L78" s="16">
        <v>289</v>
      </c>
      <c r="M78" s="16">
        <v>101</v>
      </c>
    </row>
    <row r="79" spans="2:13" ht="15" customHeight="1" x14ac:dyDescent="0.15">
      <c r="B79" s="24"/>
      <c r="C79" s="89"/>
      <c r="D79" s="25">
        <v>100</v>
      </c>
      <c r="E79" s="26">
        <v>32.4</v>
      </c>
      <c r="F79" s="27">
        <v>22.8</v>
      </c>
      <c r="G79" s="27">
        <v>32.4</v>
      </c>
      <c r="H79" s="27">
        <v>10.4</v>
      </c>
      <c r="I79" s="27">
        <v>3.2</v>
      </c>
      <c r="J79" s="27">
        <v>2.7</v>
      </c>
      <c r="K79" s="27">
        <v>30.2</v>
      </c>
      <c r="L79" s="27">
        <v>19.3</v>
      </c>
      <c r="M79" s="27">
        <v>6.8</v>
      </c>
    </row>
    <row r="80" spans="2:13" ht="15" customHeight="1" x14ac:dyDescent="0.15">
      <c r="B80" s="24"/>
      <c r="C80" s="86" t="s">
        <v>91</v>
      </c>
      <c r="D80" s="14">
        <v>923</v>
      </c>
      <c r="E80" s="15">
        <v>283</v>
      </c>
      <c r="F80" s="16">
        <v>211</v>
      </c>
      <c r="G80" s="16">
        <v>283</v>
      </c>
      <c r="H80" s="16">
        <v>98</v>
      </c>
      <c r="I80" s="16">
        <v>32</v>
      </c>
      <c r="J80" s="16">
        <v>12</v>
      </c>
      <c r="K80" s="16">
        <v>274</v>
      </c>
      <c r="L80" s="16">
        <v>215</v>
      </c>
      <c r="M80" s="16">
        <v>57</v>
      </c>
    </row>
    <row r="81" spans="2:13" ht="15" customHeight="1" x14ac:dyDescent="0.15">
      <c r="B81" s="24"/>
      <c r="C81" s="89"/>
      <c r="D81" s="25">
        <v>100</v>
      </c>
      <c r="E81" s="26">
        <v>30.7</v>
      </c>
      <c r="F81" s="27">
        <v>22.9</v>
      </c>
      <c r="G81" s="27">
        <v>30.7</v>
      </c>
      <c r="H81" s="27">
        <v>10.6</v>
      </c>
      <c r="I81" s="27">
        <v>3.5</v>
      </c>
      <c r="J81" s="27">
        <v>1.3</v>
      </c>
      <c r="K81" s="27">
        <v>29.7</v>
      </c>
      <c r="L81" s="27">
        <v>23.3</v>
      </c>
      <c r="M81" s="27">
        <v>6.2</v>
      </c>
    </row>
    <row r="82" spans="2:13" ht="15" customHeight="1" x14ac:dyDescent="0.15">
      <c r="B82" s="24"/>
      <c r="C82" s="86" t="s">
        <v>92</v>
      </c>
      <c r="D82" s="14">
        <v>533</v>
      </c>
      <c r="E82" s="15">
        <v>173</v>
      </c>
      <c r="F82" s="16">
        <v>100</v>
      </c>
      <c r="G82" s="16">
        <v>181</v>
      </c>
      <c r="H82" s="16">
        <v>35</v>
      </c>
      <c r="I82" s="16">
        <v>16</v>
      </c>
      <c r="J82" s="16">
        <v>10</v>
      </c>
      <c r="K82" s="16">
        <v>163</v>
      </c>
      <c r="L82" s="16">
        <v>130</v>
      </c>
      <c r="M82" s="16">
        <v>29</v>
      </c>
    </row>
    <row r="83" spans="2:13" ht="15" customHeight="1" x14ac:dyDescent="0.15">
      <c r="B83" s="24"/>
      <c r="C83" s="86"/>
      <c r="D83" s="34">
        <v>100</v>
      </c>
      <c r="E83" s="35">
        <v>32.5</v>
      </c>
      <c r="F83" s="36">
        <v>18.8</v>
      </c>
      <c r="G83" s="36">
        <v>34</v>
      </c>
      <c r="H83" s="36">
        <v>6.6</v>
      </c>
      <c r="I83" s="36">
        <v>3</v>
      </c>
      <c r="J83" s="36">
        <v>1.9</v>
      </c>
      <c r="K83" s="36">
        <v>30.6</v>
      </c>
      <c r="L83" s="36">
        <v>24.4</v>
      </c>
      <c r="M83" s="36">
        <v>5.4</v>
      </c>
    </row>
    <row r="84" spans="2:13" ht="15" customHeight="1" x14ac:dyDescent="0.15">
      <c r="B84" s="20" t="s">
        <v>93</v>
      </c>
      <c r="C84" s="87" t="s">
        <v>94</v>
      </c>
      <c r="D84" s="21">
        <v>2475</v>
      </c>
      <c r="E84" s="22">
        <v>688</v>
      </c>
      <c r="F84" s="23">
        <v>524</v>
      </c>
      <c r="G84" s="23">
        <v>679</v>
      </c>
      <c r="H84" s="23">
        <v>237</v>
      </c>
      <c r="I84" s="23">
        <v>66</v>
      </c>
      <c r="J84" s="23">
        <v>107</v>
      </c>
      <c r="K84" s="23">
        <v>743</v>
      </c>
      <c r="L84" s="23">
        <v>336</v>
      </c>
      <c r="M84" s="23">
        <v>262</v>
      </c>
    </row>
    <row r="85" spans="2:13" ht="15" customHeight="1" x14ac:dyDescent="0.15">
      <c r="B85" s="24" t="s">
        <v>107</v>
      </c>
      <c r="C85" s="84"/>
      <c r="D85" s="25">
        <v>100</v>
      </c>
      <c r="E85" s="26">
        <v>27.8</v>
      </c>
      <c r="F85" s="27">
        <v>21.2</v>
      </c>
      <c r="G85" s="27">
        <v>27.4</v>
      </c>
      <c r="H85" s="27">
        <v>9.6</v>
      </c>
      <c r="I85" s="27">
        <v>2.7</v>
      </c>
      <c r="J85" s="27">
        <v>4.3</v>
      </c>
      <c r="K85" s="27">
        <v>30</v>
      </c>
      <c r="L85" s="27">
        <v>13.6</v>
      </c>
      <c r="M85" s="27">
        <v>10.6</v>
      </c>
    </row>
    <row r="86" spans="2:13" ht="15" customHeight="1" x14ac:dyDescent="0.15">
      <c r="B86" s="24" t="s">
        <v>110</v>
      </c>
      <c r="C86" s="82" t="s">
        <v>481</v>
      </c>
      <c r="D86" s="14">
        <v>2591</v>
      </c>
      <c r="E86" s="15">
        <v>604</v>
      </c>
      <c r="F86" s="16">
        <v>702</v>
      </c>
      <c r="G86" s="16">
        <v>870</v>
      </c>
      <c r="H86" s="16">
        <v>353</v>
      </c>
      <c r="I86" s="16">
        <v>99</v>
      </c>
      <c r="J86" s="16">
        <v>89</v>
      </c>
      <c r="K86" s="16">
        <v>784</v>
      </c>
      <c r="L86" s="16">
        <v>374</v>
      </c>
      <c r="M86" s="16">
        <v>224</v>
      </c>
    </row>
    <row r="87" spans="2:13" ht="15" customHeight="1" x14ac:dyDescent="0.15">
      <c r="B87" s="24"/>
      <c r="C87" s="84"/>
      <c r="D87" s="25">
        <v>100</v>
      </c>
      <c r="E87" s="26">
        <v>23.3</v>
      </c>
      <c r="F87" s="27">
        <v>27.1</v>
      </c>
      <c r="G87" s="27">
        <v>33.6</v>
      </c>
      <c r="H87" s="27">
        <v>13.6</v>
      </c>
      <c r="I87" s="27">
        <v>3.8</v>
      </c>
      <c r="J87" s="27">
        <v>3.4</v>
      </c>
      <c r="K87" s="27">
        <v>30.3</v>
      </c>
      <c r="L87" s="27">
        <v>14.4</v>
      </c>
      <c r="M87" s="27">
        <v>8.6</v>
      </c>
    </row>
    <row r="88" spans="2:13" ht="15" customHeight="1" x14ac:dyDescent="0.15">
      <c r="B88" s="24"/>
      <c r="C88" s="83" t="s">
        <v>106</v>
      </c>
      <c r="D88" s="29">
        <v>1741</v>
      </c>
      <c r="E88" s="30">
        <v>360</v>
      </c>
      <c r="F88" s="31">
        <v>494</v>
      </c>
      <c r="G88" s="31">
        <v>606</v>
      </c>
      <c r="H88" s="31">
        <v>294</v>
      </c>
      <c r="I88" s="31">
        <v>73</v>
      </c>
      <c r="J88" s="31">
        <v>54</v>
      </c>
      <c r="K88" s="31">
        <v>508</v>
      </c>
      <c r="L88" s="31">
        <v>268</v>
      </c>
      <c r="M88" s="31">
        <v>125</v>
      </c>
    </row>
    <row r="89" spans="2:13" ht="15" customHeight="1" x14ac:dyDescent="0.15">
      <c r="B89" s="24"/>
      <c r="C89" s="84"/>
      <c r="D89" s="25">
        <v>100</v>
      </c>
      <c r="E89" s="26">
        <v>20.7</v>
      </c>
      <c r="F89" s="27">
        <v>28.4</v>
      </c>
      <c r="G89" s="27">
        <v>34.799999999999997</v>
      </c>
      <c r="H89" s="27">
        <v>16.899999999999999</v>
      </c>
      <c r="I89" s="27">
        <v>4.2</v>
      </c>
      <c r="J89" s="27">
        <v>3.1</v>
      </c>
      <c r="K89" s="27">
        <v>29.2</v>
      </c>
      <c r="L89" s="27">
        <v>15.4</v>
      </c>
      <c r="M89" s="27">
        <v>7.2</v>
      </c>
    </row>
    <row r="90" spans="2:13" ht="15" customHeight="1" x14ac:dyDescent="0.15">
      <c r="B90" s="24"/>
      <c r="C90" s="82" t="s">
        <v>455</v>
      </c>
      <c r="D90" s="14">
        <v>2802</v>
      </c>
      <c r="E90" s="15">
        <v>682</v>
      </c>
      <c r="F90" s="16">
        <v>726</v>
      </c>
      <c r="G90" s="16">
        <v>944</v>
      </c>
      <c r="H90" s="16">
        <v>379</v>
      </c>
      <c r="I90" s="16">
        <v>104</v>
      </c>
      <c r="J90" s="16">
        <v>86</v>
      </c>
      <c r="K90" s="16">
        <v>868</v>
      </c>
      <c r="L90" s="16">
        <v>426</v>
      </c>
      <c r="M90" s="16">
        <v>223</v>
      </c>
    </row>
    <row r="91" spans="2:13" ht="15" customHeight="1" x14ac:dyDescent="0.15">
      <c r="B91" s="24"/>
      <c r="C91" s="84"/>
      <c r="D91" s="25">
        <v>100</v>
      </c>
      <c r="E91" s="26">
        <v>24.3</v>
      </c>
      <c r="F91" s="27">
        <v>25.9</v>
      </c>
      <c r="G91" s="27">
        <v>33.700000000000003</v>
      </c>
      <c r="H91" s="27">
        <v>13.5</v>
      </c>
      <c r="I91" s="27">
        <v>3.7</v>
      </c>
      <c r="J91" s="27">
        <v>3.1</v>
      </c>
      <c r="K91" s="27">
        <v>31</v>
      </c>
      <c r="L91" s="27">
        <v>15.2</v>
      </c>
      <c r="M91" s="27">
        <v>8</v>
      </c>
    </row>
    <row r="92" spans="2:13" ht="15" customHeight="1" x14ac:dyDescent="0.15">
      <c r="B92" s="24"/>
      <c r="C92" s="82" t="s">
        <v>482</v>
      </c>
      <c r="D92" s="14">
        <v>1367</v>
      </c>
      <c r="E92" s="15">
        <v>341</v>
      </c>
      <c r="F92" s="16">
        <v>328</v>
      </c>
      <c r="G92" s="16">
        <v>429</v>
      </c>
      <c r="H92" s="16">
        <v>158</v>
      </c>
      <c r="I92" s="16">
        <v>37</v>
      </c>
      <c r="J92" s="16">
        <v>32</v>
      </c>
      <c r="K92" s="16">
        <v>437</v>
      </c>
      <c r="L92" s="16">
        <v>306</v>
      </c>
      <c r="M92" s="16">
        <v>109</v>
      </c>
    </row>
    <row r="93" spans="2:13" ht="15" customHeight="1" x14ac:dyDescent="0.15">
      <c r="B93" s="24"/>
      <c r="C93" s="84"/>
      <c r="D93" s="25">
        <v>100</v>
      </c>
      <c r="E93" s="26">
        <v>24.9</v>
      </c>
      <c r="F93" s="27">
        <v>24</v>
      </c>
      <c r="G93" s="27">
        <v>31.4</v>
      </c>
      <c r="H93" s="27">
        <v>11.6</v>
      </c>
      <c r="I93" s="27">
        <v>2.7</v>
      </c>
      <c r="J93" s="27">
        <v>2.2999999999999998</v>
      </c>
      <c r="K93" s="27">
        <v>32</v>
      </c>
      <c r="L93" s="27">
        <v>22.4</v>
      </c>
      <c r="M93" s="27">
        <v>8</v>
      </c>
    </row>
    <row r="94" spans="2:13" ht="15" customHeight="1" x14ac:dyDescent="0.15">
      <c r="B94" s="24"/>
      <c r="C94" s="82" t="s">
        <v>483</v>
      </c>
      <c r="D94" s="14">
        <v>299</v>
      </c>
      <c r="E94" s="15">
        <v>63</v>
      </c>
      <c r="F94" s="16">
        <v>79</v>
      </c>
      <c r="G94" s="16">
        <v>104</v>
      </c>
      <c r="H94" s="16">
        <v>35</v>
      </c>
      <c r="I94" s="16">
        <v>8</v>
      </c>
      <c r="J94" s="16">
        <v>5</v>
      </c>
      <c r="K94" s="16">
        <v>85</v>
      </c>
      <c r="L94" s="16">
        <v>56</v>
      </c>
      <c r="M94" s="16">
        <v>21</v>
      </c>
    </row>
    <row r="95" spans="2:13" ht="15" customHeight="1" x14ac:dyDescent="0.15">
      <c r="B95" s="24"/>
      <c r="C95" s="82"/>
      <c r="D95" s="34">
        <v>100</v>
      </c>
      <c r="E95" s="35">
        <v>21.1</v>
      </c>
      <c r="F95" s="36">
        <v>26.4</v>
      </c>
      <c r="G95" s="36">
        <v>34.799999999999997</v>
      </c>
      <c r="H95" s="36">
        <v>11.7</v>
      </c>
      <c r="I95" s="36">
        <v>2.7</v>
      </c>
      <c r="J95" s="36">
        <v>1.7</v>
      </c>
      <c r="K95" s="36">
        <v>28.4</v>
      </c>
      <c r="L95" s="36">
        <v>18.7</v>
      </c>
      <c r="M95" s="36">
        <v>7</v>
      </c>
    </row>
    <row r="96" spans="2:13" ht="15" customHeight="1" x14ac:dyDescent="0.15">
      <c r="B96" s="24"/>
      <c r="C96" s="83" t="s">
        <v>111</v>
      </c>
      <c r="D96" s="29">
        <v>333</v>
      </c>
      <c r="E96" s="30">
        <v>100</v>
      </c>
      <c r="F96" s="31">
        <v>66</v>
      </c>
      <c r="G96" s="31">
        <v>112</v>
      </c>
      <c r="H96" s="31">
        <v>40</v>
      </c>
      <c r="I96" s="31">
        <v>15</v>
      </c>
      <c r="J96" s="31">
        <v>5</v>
      </c>
      <c r="K96" s="31">
        <v>100</v>
      </c>
      <c r="L96" s="31">
        <v>81</v>
      </c>
      <c r="M96" s="31">
        <v>27</v>
      </c>
    </row>
    <row r="97" spans="2:13" ht="15" customHeight="1" x14ac:dyDescent="0.15">
      <c r="B97" s="24"/>
      <c r="C97" s="84"/>
      <c r="D97" s="25">
        <v>100</v>
      </c>
      <c r="E97" s="26">
        <v>30</v>
      </c>
      <c r="F97" s="27">
        <v>19.8</v>
      </c>
      <c r="G97" s="27">
        <v>33.6</v>
      </c>
      <c r="H97" s="27">
        <v>12</v>
      </c>
      <c r="I97" s="27">
        <v>4.5</v>
      </c>
      <c r="J97" s="27">
        <v>1.5</v>
      </c>
      <c r="K97" s="27">
        <v>30</v>
      </c>
      <c r="L97" s="27">
        <v>24.3</v>
      </c>
      <c r="M97" s="27">
        <v>8.1</v>
      </c>
    </row>
    <row r="98" spans="2:13" ht="15" customHeight="1" x14ac:dyDescent="0.15">
      <c r="B98" s="24"/>
      <c r="C98" s="82" t="s">
        <v>109</v>
      </c>
      <c r="D98" s="14">
        <v>43</v>
      </c>
      <c r="E98" s="15">
        <v>14</v>
      </c>
      <c r="F98" s="16">
        <v>4</v>
      </c>
      <c r="G98" s="16">
        <v>11</v>
      </c>
      <c r="H98" s="16">
        <v>7</v>
      </c>
      <c r="I98" s="16">
        <v>1</v>
      </c>
      <c r="J98" s="16">
        <v>2</v>
      </c>
      <c r="K98" s="16">
        <v>12</v>
      </c>
      <c r="L98" s="16">
        <v>18</v>
      </c>
      <c r="M98" s="16">
        <v>3</v>
      </c>
    </row>
    <row r="99" spans="2:13" ht="15" customHeight="1" x14ac:dyDescent="0.15">
      <c r="B99" s="24"/>
      <c r="C99" s="84"/>
      <c r="D99" s="25">
        <v>100</v>
      </c>
      <c r="E99" s="26">
        <v>32.6</v>
      </c>
      <c r="F99" s="27">
        <v>9.3000000000000007</v>
      </c>
      <c r="G99" s="27">
        <v>25.6</v>
      </c>
      <c r="H99" s="27">
        <v>16.3</v>
      </c>
      <c r="I99" s="27">
        <v>2.2999999999999998</v>
      </c>
      <c r="J99" s="27">
        <v>4.7</v>
      </c>
      <c r="K99" s="27">
        <v>27.9</v>
      </c>
      <c r="L99" s="27">
        <v>41.9</v>
      </c>
      <c r="M99" s="27">
        <v>7</v>
      </c>
    </row>
    <row r="100" spans="2:13" ht="15" customHeight="1" x14ac:dyDescent="0.15">
      <c r="B100" s="24"/>
      <c r="C100" s="82" t="s">
        <v>96</v>
      </c>
      <c r="D100" s="14">
        <v>49</v>
      </c>
      <c r="E100" s="15">
        <v>13</v>
      </c>
      <c r="F100" s="16">
        <v>14</v>
      </c>
      <c r="G100" s="16">
        <v>18</v>
      </c>
      <c r="H100" s="16">
        <v>11</v>
      </c>
      <c r="I100" s="16">
        <v>2</v>
      </c>
      <c r="J100" s="16">
        <v>1</v>
      </c>
      <c r="K100" s="16">
        <v>13</v>
      </c>
      <c r="L100" s="16">
        <v>5</v>
      </c>
      <c r="M100" s="16">
        <v>6</v>
      </c>
    </row>
    <row r="101" spans="2:13" ht="15" customHeight="1" x14ac:dyDescent="0.15">
      <c r="B101" s="28"/>
      <c r="C101" s="85"/>
      <c r="D101" s="17">
        <v>100</v>
      </c>
      <c r="E101" s="18">
        <v>26.5</v>
      </c>
      <c r="F101" s="19">
        <v>28.6</v>
      </c>
      <c r="G101" s="19">
        <v>36.700000000000003</v>
      </c>
      <c r="H101" s="19">
        <v>22.4</v>
      </c>
      <c r="I101" s="19">
        <v>4.0999999999999996</v>
      </c>
      <c r="J101" s="19">
        <v>2</v>
      </c>
      <c r="K101" s="19">
        <v>26.5</v>
      </c>
      <c r="L101" s="19">
        <v>10.199999999999999</v>
      </c>
      <c r="M101" s="19">
        <v>12.2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M9">
    <cfRule type="top10" dxfId="4605" priority="377" rank="1"/>
  </conditionalFormatting>
  <conditionalFormatting sqref="E11:M11">
    <cfRule type="top10" dxfId="4604" priority="378" rank="1"/>
  </conditionalFormatting>
  <conditionalFormatting sqref="E13:M13">
    <cfRule type="top10" dxfId="4603" priority="379" rank="1"/>
  </conditionalFormatting>
  <conditionalFormatting sqref="E15:M15">
    <cfRule type="top10" dxfId="4602" priority="380" rank="1"/>
  </conditionalFormatting>
  <conditionalFormatting sqref="E17:M17">
    <cfRule type="top10" dxfId="4601" priority="381" rank="1"/>
  </conditionalFormatting>
  <conditionalFormatting sqref="E19:M19">
    <cfRule type="top10" dxfId="4600" priority="382" rank="1"/>
  </conditionalFormatting>
  <conditionalFormatting sqref="E21:M21">
    <cfRule type="top10" dxfId="4599" priority="383" rank="1"/>
  </conditionalFormatting>
  <conditionalFormatting sqref="E23:M23">
    <cfRule type="top10" dxfId="4598" priority="384" rank="1"/>
  </conditionalFormatting>
  <conditionalFormatting sqref="E25:M25">
    <cfRule type="top10" dxfId="4597" priority="385" rank="1"/>
  </conditionalFormatting>
  <conditionalFormatting sqref="E27:M27">
    <cfRule type="top10" dxfId="4596" priority="386" rank="1"/>
  </conditionalFormatting>
  <conditionalFormatting sqref="E29:M29">
    <cfRule type="top10" dxfId="4595" priority="387" rank="1"/>
  </conditionalFormatting>
  <conditionalFormatting sqref="E31:M31">
    <cfRule type="top10" dxfId="4594" priority="388" rank="1"/>
  </conditionalFormatting>
  <conditionalFormatting sqref="E33:M33">
    <cfRule type="top10" dxfId="4593" priority="389" rank="1"/>
  </conditionalFormatting>
  <conditionalFormatting sqref="E35:M35">
    <cfRule type="top10" dxfId="4592" priority="390" rank="1"/>
  </conditionalFormatting>
  <conditionalFormatting sqref="E37:M37">
    <cfRule type="top10" dxfId="4591" priority="391" rank="1"/>
  </conditionalFormatting>
  <conditionalFormatting sqref="E39:M39">
    <cfRule type="top10" dxfId="4590" priority="392" rank="1"/>
  </conditionalFormatting>
  <conditionalFormatting sqref="E41:M41">
    <cfRule type="top10" dxfId="4589" priority="393" rank="1"/>
  </conditionalFormatting>
  <conditionalFormatting sqref="E43:M43">
    <cfRule type="top10" dxfId="4588" priority="394" rank="1"/>
  </conditionalFormatting>
  <conditionalFormatting sqref="E45:M45">
    <cfRule type="top10" dxfId="4587" priority="395" rank="1"/>
  </conditionalFormatting>
  <conditionalFormatting sqref="E47:M47">
    <cfRule type="top10" dxfId="4586" priority="396" rank="1"/>
  </conditionalFormatting>
  <conditionalFormatting sqref="E49:M49">
    <cfRule type="top10" dxfId="4585" priority="397" rank="1"/>
  </conditionalFormatting>
  <conditionalFormatting sqref="E51:M51">
    <cfRule type="top10" dxfId="4584" priority="398" rank="1"/>
  </conditionalFormatting>
  <conditionalFormatting sqref="E53:M53">
    <cfRule type="top10" dxfId="4583" priority="399" rank="1"/>
  </conditionalFormatting>
  <conditionalFormatting sqref="E55:M55">
    <cfRule type="top10" dxfId="4582" priority="400" rank="1"/>
  </conditionalFormatting>
  <conditionalFormatting sqref="E57:M57">
    <cfRule type="top10" dxfId="4581" priority="401" rank="1"/>
  </conditionalFormatting>
  <conditionalFormatting sqref="E59:M59">
    <cfRule type="top10" dxfId="4580" priority="402" rank="1"/>
  </conditionalFormatting>
  <conditionalFormatting sqref="E61:M61">
    <cfRule type="top10" dxfId="4579" priority="403" rank="1"/>
  </conditionalFormatting>
  <conditionalFormatting sqref="E63:M63">
    <cfRule type="top10" dxfId="4578" priority="404" rank="1"/>
  </conditionalFormatting>
  <conditionalFormatting sqref="E65:M65">
    <cfRule type="top10" dxfId="4577" priority="405" rank="1"/>
  </conditionalFormatting>
  <conditionalFormatting sqref="E67:M67">
    <cfRule type="top10" dxfId="4576" priority="406" rank="1"/>
  </conditionalFormatting>
  <conditionalFormatting sqref="E69:M69">
    <cfRule type="top10" dxfId="4575" priority="407" rank="1"/>
  </conditionalFormatting>
  <conditionalFormatting sqref="E71:M71">
    <cfRule type="top10" dxfId="4574" priority="408" rank="1"/>
  </conditionalFormatting>
  <conditionalFormatting sqref="E73:M73">
    <cfRule type="top10" dxfId="4573" priority="409" rank="1"/>
  </conditionalFormatting>
  <conditionalFormatting sqref="E75:M75">
    <cfRule type="top10" dxfId="4572" priority="410" rank="1"/>
  </conditionalFormatting>
  <conditionalFormatting sqref="E77:M77">
    <cfRule type="top10" dxfId="4571" priority="411" rank="1"/>
  </conditionalFormatting>
  <conditionalFormatting sqref="E79:M79">
    <cfRule type="top10" dxfId="4570" priority="412" rank="1"/>
  </conditionalFormatting>
  <conditionalFormatting sqref="E81:M81">
    <cfRule type="top10" dxfId="4569" priority="413" rank="1"/>
  </conditionalFormatting>
  <conditionalFormatting sqref="E83:M83">
    <cfRule type="top10" dxfId="4568" priority="414" rank="1"/>
  </conditionalFormatting>
  <conditionalFormatting sqref="E85:M85">
    <cfRule type="top10" dxfId="4567" priority="415" rank="1"/>
  </conditionalFormatting>
  <conditionalFormatting sqref="E87:M87">
    <cfRule type="top10" dxfId="4566" priority="416" rank="1"/>
  </conditionalFormatting>
  <conditionalFormatting sqref="E89:M89">
    <cfRule type="top10" dxfId="4565" priority="417" rank="1"/>
  </conditionalFormatting>
  <conditionalFormatting sqref="E91:M91">
    <cfRule type="top10" dxfId="4564" priority="418" rank="1"/>
  </conditionalFormatting>
  <conditionalFormatting sqref="E93:M93">
    <cfRule type="top10" dxfId="4563" priority="419" rank="1"/>
  </conditionalFormatting>
  <conditionalFormatting sqref="E95:M95">
    <cfRule type="top10" dxfId="4562" priority="420" rank="1"/>
  </conditionalFormatting>
  <conditionalFormatting sqref="E97:M97">
    <cfRule type="top10" dxfId="4561" priority="421" rank="1"/>
  </conditionalFormatting>
  <conditionalFormatting sqref="E99:M99">
    <cfRule type="top10" dxfId="4560" priority="422" rank="1"/>
  </conditionalFormatting>
  <conditionalFormatting sqref="E101:M101">
    <cfRule type="top10" dxfId="4559" priority="42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847</v>
      </c>
    </row>
    <row r="4" spans="2:24" x14ac:dyDescent="0.15">
      <c r="B4" s="1" t="s">
        <v>677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238</v>
      </c>
      <c r="F7" s="69" t="s">
        <v>239</v>
      </c>
      <c r="G7" s="69" t="s">
        <v>240</v>
      </c>
      <c r="H7" s="68" t="s">
        <v>241</v>
      </c>
      <c r="I7" s="69" t="s">
        <v>242</v>
      </c>
      <c r="J7" s="69" t="s">
        <v>708</v>
      </c>
      <c r="K7" s="69" t="s">
        <v>243</v>
      </c>
      <c r="L7" s="69" t="s">
        <v>244</v>
      </c>
      <c r="M7" s="69" t="s">
        <v>4</v>
      </c>
      <c r="N7" s="69" t="s">
        <v>159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6146</v>
      </c>
      <c r="F8" s="16">
        <v>6780</v>
      </c>
      <c r="G8" s="16">
        <v>4624</v>
      </c>
      <c r="H8" s="16">
        <v>2365</v>
      </c>
      <c r="I8" s="16">
        <v>2886</v>
      </c>
      <c r="J8" s="16">
        <v>1154</v>
      </c>
      <c r="K8" s="16">
        <v>1938</v>
      </c>
      <c r="L8" s="16">
        <v>2892</v>
      </c>
      <c r="M8" s="16">
        <v>520</v>
      </c>
      <c r="N8" s="16">
        <v>439</v>
      </c>
      <c r="O8" s="16">
        <v>1620</v>
      </c>
    </row>
    <row r="9" spans="2:24" ht="15" customHeight="1" x14ac:dyDescent="0.15">
      <c r="B9" s="93"/>
      <c r="C9" s="91"/>
      <c r="D9" s="17">
        <v>100</v>
      </c>
      <c r="E9" s="18">
        <v>38.6</v>
      </c>
      <c r="F9" s="19">
        <v>42.6</v>
      </c>
      <c r="G9" s="19">
        <v>29</v>
      </c>
      <c r="H9" s="19">
        <v>14.9</v>
      </c>
      <c r="I9" s="19">
        <v>18.100000000000001</v>
      </c>
      <c r="J9" s="19">
        <v>7.2</v>
      </c>
      <c r="K9" s="19">
        <v>12.2</v>
      </c>
      <c r="L9" s="19">
        <v>18.2</v>
      </c>
      <c r="M9" s="19">
        <v>3.3</v>
      </c>
      <c r="N9" s="19">
        <v>2.8</v>
      </c>
      <c r="O9" s="19">
        <v>10.199999999999999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2102</v>
      </c>
      <c r="F10" s="23">
        <v>1992</v>
      </c>
      <c r="G10" s="23">
        <v>1384</v>
      </c>
      <c r="H10" s="23">
        <v>519</v>
      </c>
      <c r="I10" s="23">
        <v>932</v>
      </c>
      <c r="J10" s="23">
        <v>342</v>
      </c>
      <c r="K10" s="23">
        <v>550</v>
      </c>
      <c r="L10" s="23">
        <v>1029</v>
      </c>
      <c r="M10" s="23">
        <v>142</v>
      </c>
      <c r="N10" s="23">
        <v>126</v>
      </c>
      <c r="O10" s="23">
        <v>508</v>
      </c>
    </row>
    <row r="11" spans="2:24" ht="15" customHeight="1" x14ac:dyDescent="0.15">
      <c r="B11" s="24"/>
      <c r="C11" s="89"/>
      <c r="D11" s="25">
        <v>100</v>
      </c>
      <c r="E11" s="26">
        <v>42.5</v>
      </c>
      <c r="F11" s="27">
        <v>40.299999999999997</v>
      </c>
      <c r="G11" s="27">
        <v>28</v>
      </c>
      <c r="H11" s="27">
        <v>10.5</v>
      </c>
      <c r="I11" s="27">
        <v>18.8</v>
      </c>
      <c r="J11" s="27">
        <v>6.9</v>
      </c>
      <c r="K11" s="27">
        <v>11.1</v>
      </c>
      <c r="L11" s="27">
        <v>20.8</v>
      </c>
      <c r="M11" s="27">
        <v>2.9</v>
      </c>
      <c r="N11" s="27">
        <v>2.5</v>
      </c>
      <c r="O11" s="27">
        <v>10.3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3992</v>
      </c>
      <c r="F12" s="16">
        <v>4735</v>
      </c>
      <c r="G12" s="16">
        <v>3202</v>
      </c>
      <c r="H12" s="16">
        <v>1835</v>
      </c>
      <c r="I12" s="16">
        <v>1929</v>
      </c>
      <c r="J12" s="16">
        <v>805</v>
      </c>
      <c r="K12" s="16">
        <v>1381</v>
      </c>
      <c r="L12" s="16">
        <v>1842</v>
      </c>
      <c r="M12" s="16">
        <v>375</v>
      </c>
      <c r="N12" s="16">
        <v>304</v>
      </c>
      <c r="O12" s="16">
        <v>1087</v>
      </c>
    </row>
    <row r="13" spans="2:24" ht="15" customHeight="1" x14ac:dyDescent="0.15">
      <c r="B13" s="28"/>
      <c r="C13" s="91"/>
      <c r="D13" s="17">
        <v>100</v>
      </c>
      <c r="E13" s="18">
        <v>36.799999999999997</v>
      </c>
      <c r="F13" s="19">
        <v>43.7</v>
      </c>
      <c r="G13" s="19">
        <v>29.5</v>
      </c>
      <c r="H13" s="19">
        <v>16.899999999999999</v>
      </c>
      <c r="I13" s="19">
        <v>17.8</v>
      </c>
      <c r="J13" s="19">
        <v>7.4</v>
      </c>
      <c r="K13" s="19">
        <v>12.7</v>
      </c>
      <c r="L13" s="19">
        <v>17</v>
      </c>
      <c r="M13" s="19">
        <v>3.5</v>
      </c>
      <c r="N13" s="19">
        <v>2.8</v>
      </c>
      <c r="O13" s="19">
        <v>10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202</v>
      </c>
      <c r="F14" s="23">
        <v>91</v>
      </c>
      <c r="G14" s="23">
        <v>91</v>
      </c>
      <c r="H14" s="23">
        <v>44</v>
      </c>
      <c r="I14" s="23">
        <v>61</v>
      </c>
      <c r="J14" s="23">
        <v>32</v>
      </c>
      <c r="K14" s="23">
        <v>25</v>
      </c>
      <c r="L14" s="23">
        <v>61</v>
      </c>
      <c r="M14" s="23">
        <v>18</v>
      </c>
      <c r="N14" s="23">
        <v>8</v>
      </c>
      <c r="O14" s="23">
        <v>46</v>
      </c>
    </row>
    <row r="15" spans="2:24" ht="15" customHeight="1" x14ac:dyDescent="0.15">
      <c r="B15" s="24"/>
      <c r="C15" s="84"/>
      <c r="D15" s="25">
        <v>100</v>
      </c>
      <c r="E15" s="26">
        <v>57.2</v>
      </c>
      <c r="F15" s="27">
        <v>25.8</v>
      </c>
      <c r="G15" s="27">
        <v>25.8</v>
      </c>
      <c r="H15" s="27">
        <v>12.5</v>
      </c>
      <c r="I15" s="27">
        <v>17.3</v>
      </c>
      <c r="J15" s="27">
        <v>9.1</v>
      </c>
      <c r="K15" s="27">
        <v>7.1</v>
      </c>
      <c r="L15" s="27">
        <v>17.3</v>
      </c>
      <c r="M15" s="27">
        <v>5.0999999999999996</v>
      </c>
      <c r="N15" s="27">
        <v>2.2999999999999998</v>
      </c>
      <c r="O15" s="27">
        <v>13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317</v>
      </c>
      <c r="F16" s="31">
        <v>158</v>
      </c>
      <c r="G16" s="31">
        <v>173</v>
      </c>
      <c r="H16" s="31">
        <v>102</v>
      </c>
      <c r="I16" s="31">
        <v>111</v>
      </c>
      <c r="J16" s="31">
        <v>53</v>
      </c>
      <c r="K16" s="31">
        <v>47</v>
      </c>
      <c r="L16" s="31">
        <v>110</v>
      </c>
      <c r="M16" s="31">
        <v>20</v>
      </c>
      <c r="N16" s="31">
        <v>29</v>
      </c>
      <c r="O16" s="31">
        <v>57</v>
      </c>
    </row>
    <row r="17" spans="2:15" ht="15" customHeight="1" x14ac:dyDescent="0.15">
      <c r="B17" s="24"/>
      <c r="C17" s="84"/>
      <c r="D17" s="25">
        <v>100</v>
      </c>
      <c r="E17" s="26">
        <v>51.1</v>
      </c>
      <c r="F17" s="27">
        <v>25.5</v>
      </c>
      <c r="G17" s="27">
        <v>27.9</v>
      </c>
      <c r="H17" s="27">
        <v>16.5</v>
      </c>
      <c r="I17" s="27">
        <v>17.899999999999999</v>
      </c>
      <c r="J17" s="27">
        <v>8.5</v>
      </c>
      <c r="K17" s="27">
        <v>7.6</v>
      </c>
      <c r="L17" s="27">
        <v>17.7</v>
      </c>
      <c r="M17" s="27">
        <v>3.2</v>
      </c>
      <c r="N17" s="27">
        <v>4.7</v>
      </c>
      <c r="O17" s="27">
        <v>9.1999999999999993</v>
      </c>
    </row>
    <row r="18" spans="2:15" ht="15" customHeight="1" x14ac:dyDescent="0.15">
      <c r="B18" s="24"/>
      <c r="C18" s="82" t="s">
        <v>411</v>
      </c>
      <c r="D18" s="14">
        <v>922</v>
      </c>
      <c r="E18" s="15">
        <v>447</v>
      </c>
      <c r="F18" s="16">
        <v>288</v>
      </c>
      <c r="G18" s="16">
        <v>277</v>
      </c>
      <c r="H18" s="16">
        <v>142</v>
      </c>
      <c r="I18" s="16">
        <v>157</v>
      </c>
      <c r="J18" s="16">
        <v>73</v>
      </c>
      <c r="K18" s="16">
        <v>73</v>
      </c>
      <c r="L18" s="16">
        <v>147</v>
      </c>
      <c r="M18" s="16">
        <v>30</v>
      </c>
      <c r="N18" s="16">
        <v>26</v>
      </c>
      <c r="O18" s="16">
        <v>82</v>
      </c>
    </row>
    <row r="19" spans="2:15" ht="15" customHeight="1" x14ac:dyDescent="0.15">
      <c r="B19" s="24"/>
      <c r="C19" s="84"/>
      <c r="D19" s="25">
        <v>100</v>
      </c>
      <c r="E19" s="26">
        <v>48.5</v>
      </c>
      <c r="F19" s="27">
        <v>31.2</v>
      </c>
      <c r="G19" s="27">
        <v>30</v>
      </c>
      <c r="H19" s="27">
        <v>15.4</v>
      </c>
      <c r="I19" s="27">
        <v>17</v>
      </c>
      <c r="J19" s="27">
        <v>7.9</v>
      </c>
      <c r="K19" s="27">
        <v>7.9</v>
      </c>
      <c r="L19" s="27">
        <v>15.9</v>
      </c>
      <c r="M19" s="27">
        <v>3.3</v>
      </c>
      <c r="N19" s="27">
        <v>2.8</v>
      </c>
      <c r="O19" s="27">
        <v>8.9</v>
      </c>
    </row>
    <row r="20" spans="2:15" ht="15" customHeight="1" x14ac:dyDescent="0.15">
      <c r="B20" s="24"/>
      <c r="C20" s="82" t="s">
        <v>412</v>
      </c>
      <c r="D20" s="14">
        <v>1616</v>
      </c>
      <c r="E20" s="15">
        <v>738</v>
      </c>
      <c r="F20" s="16">
        <v>574</v>
      </c>
      <c r="G20" s="16">
        <v>483</v>
      </c>
      <c r="H20" s="16">
        <v>195</v>
      </c>
      <c r="I20" s="16">
        <v>247</v>
      </c>
      <c r="J20" s="16">
        <v>115</v>
      </c>
      <c r="K20" s="16">
        <v>144</v>
      </c>
      <c r="L20" s="16">
        <v>277</v>
      </c>
      <c r="M20" s="16">
        <v>59</v>
      </c>
      <c r="N20" s="16">
        <v>39</v>
      </c>
      <c r="O20" s="16">
        <v>189</v>
      </c>
    </row>
    <row r="21" spans="2:15" ht="15" customHeight="1" x14ac:dyDescent="0.15">
      <c r="B21" s="24"/>
      <c r="C21" s="84"/>
      <c r="D21" s="25">
        <v>100</v>
      </c>
      <c r="E21" s="26">
        <v>45.7</v>
      </c>
      <c r="F21" s="27">
        <v>35.5</v>
      </c>
      <c r="G21" s="27">
        <v>29.9</v>
      </c>
      <c r="H21" s="27">
        <v>12.1</v>
      </c>
      <c r="I21" s="27">
        <v>15.3</v>
      </c>
      <c r="J21" s="27">
        <v>7.1</v>
      </c>
      <c r="K21" s="27">
        <v>8.9</v>
      </c>
      <c r="L21" s="27">
        <v>17.100000000000001</v>
      </c>
      <c r="M21" s="27">
        <v>3.7</v>
      </c>
      <c r="N21" s="27">
        <v>2.4</v>
      </c>
      <c r="O21" s="27">
        <v>11.7</v>
      </c>
    </row>
    <row r="22" spans="2:15" ht="15" customHeight="1" x14ac:dyDescent="0.15">
      <c r="B22" s="24"/>
      <c r="C22" s="82" t="s">
        <v>413</v>
      </c>
      <c r="D22" s="14">
        <v>3140</v>
      </c>
      <c r="E22" s="15">
        <v>1227</v>
      </c>
      <c r="F22" s="16">
        <v>1321</v>
      </c>
      <c r="G22" s="16">
        <v>905</v>
      </c>
      <c r="H22" s="16">
        <v>406</v>
      </c>
      <c r="I22" s="16">
        <v>491</v>
      </c>
      <c r="J22" s="16">
        <v>229</v>
      </c>
      <c r="K22" s="16">
        <v>366</v>
      </c>
      <c r="L22" s="16">
        <v>505</v>
      </c>
      <c r="M22" s="16">
        <v>96</v>
      </c>
      <c r="N22" s="16">
        <v>82</v>
      </c>
      <c r="O22" s="16">
        <v>352</v>
      </c>
    </row>
    <row r="23" spans="2:15" ht="15" customHeight="1" x14ac:dyDescent="0.15">
      <c r="B23" s="24"/>
      <c r="C23" s="84"/>
      <c r="D23" s="25">
        <v>100</v>
      </c>
      <c r="E23" s="26">
        <v>39.1</v>
      </c>
      <c r="F23" s="27">
        <v>42.1</v>
      </c>
      <c r="G23" s="27">
        <v>28.8</v>
      </c>
      <c r="H23" s="27">
        <v>12.9</v>
      </c>
      <c r="I23" s="27">
        <v>15.6</v>
      </c>
      <c r="J23" s="27">
        <v>7.3</v>
      </c>
      <c r="K23" s="27">
        <v>11.7</v>
      </c>
      <c r="L23" s="27">
        <v>16.100000000000001</v>
      </c>
      <c r="M23" s="27">
        <v>3.1</v>
      </c>
      <c r="N23" s="27">
        <v>2.6</v>
      </c>
      <c r="O23" s="27">
        <v>11.2</v>
      </c>
    </row>
    <row r="24" spans="2:15" ht="15" customHeight="1" x14ac:dyDescent="0.15">
      <c r="B24" s="24"/>
      <c r="C24" s="82" t="s">
        <v>414</v>
      </c>
      <c r="D24" s="14">
        <v>4506</v>
      </c>
      <c r="E24" s="15">
        <v>1651</v>
      </c>
      <c r="F24" s="16">
        <v>2133</v>
      </c>
      <c r="G24" s="16">
        <v>1351</v>
      </c>
      <c r="H24" s="16">
        <v>718</v>
      </c>
      <c r="I24" s="16">
        <v>784</v>
      </c>
      <c r="J24" s="16">
        <v>345</v>
      </c>
      <c r="K24" s="16">
        <v>617</v>
      </c>
      <c r="L24" s="16">
        <v>784</v>
      </c>
      <c r="M24" s="16">
        <v>151</v>
      </c>
      <c r="N24" s="16">
        <v>110</v>
      </c>
      <c r="O24" s="16">
        <v>412</v>
      </c>
    </row>
    <row r="25" spans="2:15" ht="15" customHeight="1" x14ac:dyDescent="0.15">
      <c r="B25" s="24"/>
      <c r="C25" s="84"/>
      <c r="D25" s="25">
        <v>100</v>
      </c>
      <c r="E25" s="26">
        <v>36.6</v>
      </c>
      <c r="F25" s="27">
        <v>47.3</v>
      </c>
      <c r="G25" s="27">
        <v>30</v>
      </c>
      <c r="H25" s="27">
        <v>15.9</v>
      </c>
      <c r="I25" s="27">
        <v>17.399999999999999</v>
      </c>
      <c r="J25" s="27">
        <v>7.7</v>
      </c>
      <c r="K25" s="27">
        <v>13.7</v>
      </c>
      <c r="L25" s="27">
        <v>17.399999999999999</v>
      </c>
      <c r="M25" s="27">
        <v>3.4</v>
      </c>
      <c r="N25" s="27">
        <v>2.4</v>
      </c>
      <c r="O25" s="27">
        <v>9.1</v>
      </c>
    </row>
    <row r="26" spans="2:15" ht="15" customHeight="1" x14ac:dyDescent="0.15">
      <c r="B26" s="24"/>
      <c r="C26" s="82" t="s">
        <v>415</v>
      </c>
      <c r="D26" s="14">
        <v>4438</v>
      </c>
      <c r="E26" s="15">
        <v>1435</v>
      </c>
      <c r="F26" s="16">
        <v>2103</v>
      </c>
      <c r="G26" s="16">
        <v>1244</v>
      </c>
      <c r="H26" s="16">
        <v>712</v>
      </c>
      <c r="I26" s="16">
        <v>978</v>
      </c>
      <c r="J26" s="16">
        <v>282</v>
      </c>
      <c r="K26" s="16">
        <v>633</v>
      </c>
      <c r="L26" s="16">
        <v>946</v>
      </c>
      <c r="M26" s="16">
        <v>138</v>
      </c>
      <c r="N26" s="16">
        <v>128</v>
      </c>
      <c r="O26" s="16">
        <v>434</v>
      </c>
    </row>
    <row r="27" spans="2:15" ht="15" customHeight="1" x14ac:dyDescent="0.15">
      <c r="B27" s="28"/>
      <c r="C27" s="85"/>
      <c r="D27" s="17">
        <v>100</v>
      </c>
      <c r="E27" s="18">
        <v>32.299999999999997</v>
      </c>
      <c r="F27" s="19">
        <v>47.4</v>
      </c>
      <c r="G27" s="19">
        <v>28</v>
      </c>
      <c r="H27" s="19">
        <v>16</v>
      </c>
      <c r="I27" s="19">
        <v>22</v>
      </c>
      <c r="J27" s="19">
        <v>6.4</v>
      </c>
      <c r="K27" s="19">
        <v>14.3</v>
      </c>
      <c r="L27" s="19">
        <v>21.3</v>
      </c>
      <c r="M27" s="19">
        <v>3.1</v>
      </c>
      <c r="N27" s="19">
        <v>2.9</v>
      </c>
      <c r="O27" s="19">
        <v>9.8000000000000007</v>
      </c>
    </row>
    <row r="28" spans="2:15" ht="15" customHeight="1" x14ac:dyDescent="0.15">
      <c r="B28" s="20" t="s">
        <v>61</v>
      </c>
      <c r="C28" s="82" t="s">
        <v>62</v>
      </c>
      <c r="D28" s="14">
        <v>5666</v>
      </c>
      <c r="E28" s="15">
        <v>1951</v>
      </c>
      <c r="F28" s="16">
        <v>2579</v>
      </c>
      <c r="G28" s="16">
        <v>1713</v>
      </c>
      <c r="H28" s="16">
        <v>1207</v>
      </c>
      <c r="I28" s="16">
        <v>909</v>
      </c>
      <c r="J28" s="16">
        <v>435</v>
      </c>
      <c r="K28" s="16">
        <v>714</v>
      </c>
      <c r="L28" s="16">
        <v>680</v>
      </c>
      <c r="M28" s="16">
        <v>206</v>
      </c>
      <c r="N28" s="16">
        <v>187</v>
      </c>
      <c r="O28" s="16">
        <v>539</v>
      </c>
    </row>
    <row r="29" spans="2:15" ht="15" customHeight="1" x14ac:dyDescent="0.15">
      <c r="B29" s="24"/>
      <c r="C29" s="84"/>
      <c r="D29" s="25">
        <v>100</v>
      </c>
      <c r="E29" s="26">
        <v>34.4</v>
      </c>
      <c r="F29" s="27">
        <v>45.5</v>
      </c>
      <c r="G29" s="27">
        <v>30.2</v>
      </c>
      <c r="H29" s="27">
        <v>21.3</v>
      </c>
      <c r="I29" s="27">
        <v>16</v>
      </c>
      <c r="J29" s="27">
        <v>7.7</v>
      </c>
      <c r="K29" s="27">
        <v>12.6</v>
      </c>
      <c r="L29" s="27">
        <v>12</v>
      </c>
      <c r="M29" s="27">
        <v>3.6</v>
      </c>
      <c r="N29" s="27">
        <v>3.3</v>
      </c>
      <c r="O29" s="27">
        <v>9.5</v>
      </c>
    </row>
    <row r="30" spans="2:15" ht="15" customHeight="1" x14ac:dyDescent="0.15">
      <c r="B30" s="24"/>
      <c r="C30" s="82" t="s">
        <v>63</v>
      </c>
      <c r="D30" s="14">
        <v>3924</v>
      </c>
      <c r="E30" s="15">
        <v>1700</v>
      </c>
      <c r="F30" s="16">
        <v>1569</v>
      </c>
      <c r="G30" s="16">
        <v>1209</v>
      </c>
      <c r="H30" s="16">
        <v>449</v>
      </c>
      <c r="I30" s="16">
        <v>713</v>
      </c>
      <c r="J30" s="16">
        <v>275</v>
      </c>
      <c r="K30" s="16">
        <v>434</v>
      </c>
      <c r="L30" s="16">
        <v>840</v>
      </c>
      <c r="M30" s="16">
        <v>110</v>
      </c>
      <c r="N30" s="16">
        <v>84</v>
      </c>
      <c r="O30" s="16">
        <v>383</v>
      </c>
    </row>
    <row r="31" spans="2:15" ht="15" customHeight="1" x14ac:dyDescent="0.15">
      <c r="B31" s="24"/>
      <c r="C31" s="84"/>
      <c r="D31" s="25">
        <v>100</v>
      </c>
      <c r="E31" s="26">
        <v>43.3</v>
      </c>
      <c r="F31" s="27">
        <v>40</v>
      </c>
      <c r="G31" s="27">
        <v>30.8</v>
      </c>
      <c r="H31" s="27">
        <v>11.4</v>
      </c>
      <c r="I31" s="27">
        <v>18.2</v>
      </c>
      <c r="J31" s="27">
        <v>7</v>
      </c>
      <c r="K31" s="27">
        <v>11.1</v>
      </c>
      <c r="L31" s="27">
        <v>21.4</v>
      </c>
      <c r="M31" s="27">
        <v>2.8</v>
      </c>
      <c r="N31" s="27">
        <v>2.1</v>
      </c>
      <c r="O31" s="27">
        <v>9.8000000000000007</v>
      </c>
    </row>
    <row r="32" spans="2:15" ht="15" customHeight="1" x14ac:dyDescent="0.15">
      <c r="B32" s="24"/>
      <c r="C32" s="83" t="s">
        <v>64</v>
      </c>
      <c r="D32" s="29">
        <v>306</v>
      </c>
      <c r="E32" s="30">
        <v>158</v>
      </c>
      <c r="F32" s="31">
        <v>99</v>
      </c>
      <c r="G32" s="31">
        <v>75</v>
      </c>
      <c r="H32" s="31">
        <v>31</v>
      </c>
      <c r="I32" s="31">
        <v>60</v>
      </c>
      <c r="J32" s="31">
        <v>31</v>
      </c>
      <c r="K32" s="31">
        <v>25</v>
      </c>
      <c r="L32" s="31">
        <v>69</v>
      </c>
      <c r="M32" s="31">
        <v>11</v>
      </c>
      <c r="N32" s="31">
        <v>9</v>
      </c>
      <c r="O32" s="31">
        <v>29</v>
      </c>
    </row>
    <row r="33" spans="2:15" ht="15" customHeight="1" x14ac:dyDescent="0.15">
      <c r="B33" s="24"/>
      <c r="C33" s="84"/>
      <c r="D33" s="25">
        <v>100</v>
      </c>
      <c r="E33" s="26">
        <v>51.6</v>
      </c>
      <c r="F33" s="27">
        <v>32.4</v>
      </c>
      <c r="G33" s="27">
        <v>24.5</v>
      </c>
      <c r="H33" s="27">
        <v>10.1</v>
      </c>
      <c r="I33" s="27">
        <v>19.600000000000001</v>
      </c>
      <c r="J33" s="27">
        <v>10.1</v>
      </c>
      <c r="K33" s="27">
        <v>8.1999999999999993</v>
      </c>
      <c r="L33" s="27">
        <v>22.5</v>
      </c>
      <c r="M33" s="27">
        <v>3.6</v>
      </c>
      <c r="N33" s="27">
        <v>2.9</v>
      </c>
      <c r="O33" s="27">
        <v>9.5</v>
      </c>
    </row>
    <row r="34" spans="2:15" ht="15" customHeight="1" x14ac:dyDescent="0.15">
      <c r="B34" s="24"/>
      <c r="C34" s="82" t="s">
        <v>65</v>
      </c>
      <c r="D34" s="14">
        <v>3042</v>
      </c>
      <c r="E34" s="15">
        <v>1227</v>
      </c>
      <c r="F34" s="16">
        <v>1418</v>
      </c>
      <c r="G34" s="16">
        <v>837</v>
      </c>
      <c r="H34" s="16">
        <v>324</v>
      </c>
      <c r="I34" s="16">
        <v>631</v>
      </c>
      <c r="J34" s="16">
        <v>188</v>
      </c>
      <c r="K34" s="16">
        <v>448</v>
      </c>
      <c r="L34" s="16">
        <v>689</v>
      </c>
      <c r="M34" s="16">
        <v>90</v>
      </c>
      <c r="N34" s="16">
        <v>77</v>
      </c>
      <c r="O34" s="16">
        <v>188</v>
      </c>
    </row>
    <row r="35" spans="2:15" ht="15" customHeight="1" x14ac:dyDescent="0.15">
      <c r="B35" s="24"/>
      <c r="C35" s="84"/>
      <c r="D35" s="25">
        <v>100</v>
      </c>
      <c r="E35" s="26">
        <v>40.299999999999997</v>
      </c>
      <c r="F35" s="27">
        <v>46.6</v>
      </c>
      <c r="G35" s="27">
        <v>27.5</v>
      </c>
      <c r="H35" s="27">
        <v>10.7</v>
      </c>
      <c r="I35" s="27">
        <v>20.7</v>
      </c>
      <c r="J35" s="27">
        <v>6.2</v>
      </c>
      <c r="K35" s="27">
        <v>14.7</v>
      </c>
      <c r="L35" s="27">
        <v>22.6</v>
      </c>
      <c r="M35" s="27">
        <v>3</v>
      </c>
      <c r="N35" s="27">
        <v>2.5</v>
      </c>
      <c r="O35" s="27">
        <v>6.2</v>
      </c>
    </row>
    <row r="36" spans="2:15" ht="15" customHeight="1" x14ac:dyDescent="0.15">
      <c r="B36" s="32"/>
      <c r="C36" s="82" t="s">
        <v>408</v>
      </c>
      <c r="D36" s="14">
        <v>2409</v>
      </c>
      <c r="E36" s="15">
        <v>971</v>
      </c>
      <c r="F36" s="16">
        <v>1000</v>
      </c>
      <c r="G36" s="16">
        <v>688</v>
      </c>
      <c r="H36" s="16">
        <v>308</v>
      </c>
      <c r="I36" s="16">
        <v>501</v>
      </c>
      <c r="J36" s="16">
        <v>201</v>
      </c>
      <c r="K36" s="16">
        <v>278</v>
      </c>
      <c r="L36" s="16">
        <v>552</v>
      </c>
      <c r="M36" s="16">
        <v>93</v>
      </c>
      <c r="N36" s="16">
        <v>68</v>
      </c>
      <c r="O36" s="16">
        <v>216</v>
      </c>
    </row>
    <row r="37" spans="2:15" ht="15" customHeight="1" x14ac:dyDescent="0.15">
      <c r="B37" s="33"/>
      <c r="C37" s="82"/>
      <c r="D37" s="34">
        <v>100</v>
      </c>
      <c r="E37" s="35">
        <v>40.299999999999997</v>
      </c>
      <c r="F37" s="36">
        <v>41.5</v>
      </c>
      <c r="G37" s="36">
        <v>28.6</v>
      </c>
      <c r="H37" s="36">
        <v>12.8</v>
      </c>
      <c r="I37" s="36">
        <v>20.8</v>
      </c>
      <c r="J37" s="36">
        <v>8.3000000000000007</v>
      </c>
      <c r="K37" s="36">
        <v>11.5</v>
      </c>
      <c r="L37" s="36">
        <v>22.9</v>
      </c>
      <c r="M37" s="36">
        <v>3.9</v>
      </c>
      <c r="N37" s="36">
        <v>2.8</v>
      </c>
      <c r="O37" s="36">
        <v>9</v>
      </c>
    </row>
    <row r="38" spans="2:15" ht="15" customHeight="1" x14ac:dyDescent="0.15">
      <c r="B38" s="20" t="s">
        <v>66</v>
      </c>
      <c r="C38" s="88" t="s">
        <v>67</v>
      </c>
      <c r="D38" s="21">
        <v>1258</v>
      </c>
      <c r="E38" s="22">
        <v>341</v>
      </c>
      <c r="F38" s="23">
        <v>405</v>
      </c>
      <c r="G38" s="23">
        <v>262</v>
      </c>
      <c r="H38" s="23">
        <v>62</v>
      </c>
      <c r="I38" s="23">
        <v>61</v>
      </c>
      <c r="J38" s="23">
        <v>72</v>
      </c>
      <c r="K38" s="23">
        <v>98</v>
      </c>
      <c r="L38" s="23">
        <v>57</v>
      </c>
      <c r="M38" s="23">
        <v>61</v>
      </c>
      <c r="N38" s="23">
        <v>48</v>
      </c>
      <c r="O38" s="23">
        <v>298</v>
      </c>
    </row>
    <row r="39" spans="2:15" ht="15" customHeight="1" x14ac:dyDescent="0.15">
      <c r="B39" s="24"/>
      <c r="C39" s="89"/>
      <c r="D39" s="25">
        <v>100</v>
      </c>
      <c r="E39" s="26">
        <v>27.1</v>
      </c>
      <c r="F39" s="27">
        <v>32.200000000000003</v>
      </c>
      <c r="G39" s="27">
        <v>20.8</v>
      </c>
      <c r="H39" s="27">
        <v>4.9000000000000004</v>
      </c>
      <c r="I39" s="27">
        <v>4.8</v>
      </c>
      <c r="J39" s="27">
        <v>5.7</v>
      </c>
      <c r="K39" s="27">
        <v>7.8</v>
      </c>
      <c r="L39" s="27">
        <v>4.5</v>
      </c>
      <c r="M39" s="27">
        <v>4.8</v>
      </c>
      <c r="N39" s="27">
        <v>3.8</v>
      </c>
      <c r="O39" s="27">
        <v>23.7</v>
      </c>
    </row>
    <row r="40" spans="2:15" ht="15" customHeight="1" x14ac:dyDescent="0.15">
      <c r="B40" s="24"/>
      <c r="C40" s="90" t="s">
        <v>68</v>
      </c>
      <c r="D40" s="14">
        <v>1359</v>
      </c>
      <c r="E40" s="15">
        <v>410</v>
      </c>
      <c r="F40" s="16">
        <v>493</v>
      </c>
      <c r="G40" s="16">
        <v>396</v>
      </c>
      <c r="H40" s="16">
        <v>140</v>
      </c>
      <c r="I40" s="16">
        <v>125</v>
      </c>
      <c r="J40" s="16">
        <v>68</v>
      </c>
      <c r="K40" s="16">
        <v>145</v>
      </c>
      <c r="L40" s="16">
        <v>120</v>
      </c>
      <c r="M40" s="16">
        <v>57</v>
      </c>
      <c r="N40" s="16">
        <v>40</v>
      </c>
      <c r="O40" s="16">
        <v>241</v>
      </c>
    </row>
    <row r="41" spans="2:15" ht="15" customHeight="1" x14ac:dyDescent="0.15">
      <c r="B41" s="24"/>
      <c r="C41" s="89"/>
      <c r="D41" s="25">
        <v>100</v>
      </c>
      <c r="E41" s="26">
        <v>30.2</v>
      </c>
      <c r="F41" s="27">
        <v>36.299999999999997</v>
      </c>
      <c r="G41" s="27">
        <v>29.1</v>
      </c>
      <c r="H41" s="27">
        <v>10.3</v>
      </c>
      <c r="I41" s="27">
        <v>9.1999999999999993</v>
      </c>
      <c r="J41" s="27">
        <v>5</v>
      </c>
      <c r="K41" s="27">
        <v>10.7</v>
      </c>
      <c r="L41" s="27">
        <v>8.8000000000000007</v>
      </c>
      <c r="M41" s="27">
        <v>4.2</v>
      </c>
      <c r="N41" s="27">
        <v>2.9</v>
      </c>
      <c r="O41" s="27">
        <v>17.7</v>
      </c>
    </row>
    <row r="42" spans="2:15" ht="15" customHeight="1" x14ac:dyDescent="0.15">
      <c r="B42" s="24"/>
      <c r="C42" s="86" t="s">
        <v>69</v>
      </c>
      <c r="D42" s="14">
        <v>12636</v>
      </c>
      <c r="E42" s="15">
        <v>5248</v>
      </c>
      <c r="F42" s="16">
        <v>5752</v>
      </c>
      <c r="G42" s="16">
        <v>3841</v>
      </c>
      <c r="H42" s="16">
        <v>2122</v>
      </c>
      <c r="I42" s="16">
        <v>2640</v>
      </c>
      <c r="J42" s="16">
        <v>993</v>
      </c>
      <c r="K42" s="16">
        <v>1650</v>
      </c>
      <c r="L42" s="16">
        <v>2663</v>
      </c>
      <c r="M42" s="16">
        <v>391</v>
      </c>
      <c r="N42" s="16">
        <v>334</v>
      </c>
      <c r="O42" s="16">
        <v>767</v>
      </c>
    </row>
    <row r="43" spans="2:15" ht="15" customHeight="1" x14ac:dyDescent="0.15">
      <c r="B43" s="28"/>
      <c r="C43" s="91"/>
      <c r="D43" s="17">
        <v>100</v>
      </c>
      <c r="E43" s="18">
        <v>41.5</v>
      </c>
      <c r="F43" s="19">
        <v>45.5</v>
      </c>
      <c r="G43" s="19">
        <v>30.4</v>
      </c>
      <c r="H43" s="19">
        <v>16.8</v>
      </c>
      <c r="I43" s="19">
        <v>20.9</v>
      </c>
      <c r="J43" s="19">
        <v>7.9</v>
      </c>
      <c r="K43" s="19">
        <v>13.1</v>
      </c>
      <c r="L43" s="19">
        <v>21.1</v>
      </c>
      <c r="M43" s="19">
        <v>3.1</v>
      </c>
      <c r="N43" s="19">
        <v>2.6</v>
      </c>
      <c r="O43" s="19">
        <v>6.1</v>
      </c>
    </row>
    <row r="44" spans="2:15" ht="15" customHeight="1" x14ac:dyDescent="0.15">
      <c r="B44" s="20" t="s">
        <v>70</v>
      </c>
      <c r="C44" s="88" t="s">
        <v>532</v>
      </c>
      <c r="D44" s="21">
        <v>567</v>
      </c>
      <c r="E44" s="22">
        <v>183</v>
      </c>
      <c r="F44" s="23">
        <v>258</v>
      </c>
      <c r="G44" s="23">
        <v>87</v>
      </c>
      <c r="H44" s="23">
        <v>68</v>
      </c>
      <c r="I44" s="23">
        <v>65</v>
      </c>
      <c r="J44" s="23">
        <v>30</v>
      </c>
      <c r="K44" s="23">
        <v>56</v>
      </c>
      <c r="L44" s="23">
        <v>89</v>
      </c>
      <c r="M44" s="23">
        <v>20</v>
      </c>
      <c r="N44" s="23">
        <v>27</v>
      </c>
      <c r="O44" s="23">
        <v>65</v>
      </c>
    </row>
    <row r="45" spans="2:15" ht="15" customHeight="1" x14ac:dyDescent="0.15">
      <c r="B45" s="24"/>
      <c r="C45" s="89"/>
      <c r="D45" s="25">
        <v>100</v>
      </c>
      <c r="E45" s="26">
        <v>32.299999999999997</v>
      </c>
      <c r="F45" s="27">
        <v>45.5</v>
      </c>
      <c r="G45" s="27">
        <v>15.3</v>
      </c>
      <c r="H45" s="27">
        <v>12</v>
      </c>
      <c r="I45" s="27">
        <v>11.5</v>
      </c>
      <c r="J45" s="27">
        <v>5.3</v>
      </c>
      <c r="K45" s="27">
        <v>9.9</v>
      </c>
      <c r="L45" s="27">
        <v>15.7</v>
      </c>
      <c r="M45" s="27">
        <v>3.5</v>
      </c>
      <c r="N45" s="27">
        <v>4.8</v>
      </c>
      <c r="O45" s="27">
        <v>11.5</v>
      </c>
    </row>
    <row r="46" spans="2:15" ht="15" customHeight="1" x14ac:dyDescent="0.15">
      <c r="B46" s="24"/>
      <c r="C46" s="86" t="s">
        <v>480</v>
      </c>
      <c r="D46" s="14">
        <v>8280</v>
      </c>
      <c r="E46" s="15">
        <v>3264</v>
      </c>
      <c r="F46" s="16">
        <v>3783</v>
      </c>
      <c r="G46" s="16">
        <v>2113</v>
      </c>
      <c r="H46" s="16">
        <v>1131</v>
      </c>
      <c r="I46" s="16">
        <v>1384</v>
      </c>
      <c r="J46" s="16">
        <v>588</v>
      </c>
      <c r="K46" s="16">
        <v>1082</v>
      </c>
      <c r="L46" s="16">
        <v>1459</v>
      </c>
      <c r="M46" s="16">
        <v>303</v>
      </c>
      <c r="N46" s="16">
        <v>216</v>
      </c>
      <c r="O46" s="16">
        <v>678</v>
      </c>
    </row>
    <row r="47" spans="2:15" ht="15" customHeight="1" x14ac:dyDescent="0.15">
      <c r="B47" s="24"/>
      <c r="C47" s="89"/>
      <c r="D47" s="25">
        <v>100</v>
      </c>
      <c r="E47" s="26">
        <v>39.4</v>
      </c>
      <c r="F47" s="27">
        <v>45.7</v>
      </c>
      <c r="G47" s="27">
        <v>25.5</v>
      </c>
      <c r="H47" s="27">
        <v>13.7</v>
      </c>
      <c r="I47" s="27">
        <v>16.7</v>
      </c>
      <c r="J47" s="27">
        <v>7.1</v>
      </c>
      <c r="K47" s="27">
        <v>13.1</v>
      </c>
      <c r="L47" s="27">
        <v>17.600000000000001</v>
      </c>
      <c r="M47" s="27">
        <v>3.7</v>
      </c>
      <c r="N47" s="27">
        <v>2.6</v>
      </c>
      <c r="O47" s="27">
        <v>8.1999999999999993</v>
      </c>
    </row>
    <row r="48" spans="2:15" ht="15" customHeight="1" x14ac:dyDescent="0.15">
      <c r="B48" s="24"/>
      <c r="C48" s="86" t="s">
        <v>484</v>
      </c>
      <c r="D48" s="14">
        <v>4863</v>
      </c>
      <c r="E48" s="15">
        <v>1894</v>
      </c>
      <c r="F48" s="16">
        <v>2057</v>
      </c>
      <c r="G48" s="16">
        <v>1715</v>
      </c>
      <c r="H48" s="16">
        <v>819</v>
      </c>
      <c r="I48" s="16">
        <v>983</v>
      </c>
      <c r="J48" s="16">
        <v>387</v>
      </c>
      <c r="K48" s="16">
        <v>575</v>
      </c>
      <c r="L48" s="16">
        <v>912</v>
      </c>
      <c r="M48" s="16">
        <v>142</v>
      </c>
      <c r="N48" s="16">
        <v>129</v>
      </c>
      <c r="O48" s="16">
        <v>393</v>
      </c>
    </row>
    <row r="49" spans="2:15" ht="15" customHeight="1" x14ac:dyDescent="0.15">
      <c r="B49" s="24"/>
      <c r="C49" s="89"/>
      <c r="D49" s="25">
        <v>100</v>
      </c>
      <c r="E49" s="26">
        <v>38.9</v>
      </c>
      <c r="F49" s="27">
        <v>42.3</v>
      </c>
      <c r="G49" s="27">
        <v>35.299999999999997</v>
      </c>
      <c r="H49" s="27">
        <v>16.8</v>
      </c>
      <c r="I49" s="27">
        <v>20.2</v>
      </c>
      <c r="J49" s="27">
        <v>8</v>
      </c>
      <c r="K49" s="27">
        <v>11.8</v>
      </c>
      <c r="L49" s="27">
        <v>18.8</v>
      </c>
      <c r="M49" s="27">
        <v>2.9</v>
      </c>
      <c r="N49" s="27">
        <v>2.7</v>
      </c>
      <c r="O49" s="27">
        <v>8.1</v>
      </c>
    </row>
    <row r="50" spans="2:15" ht="15" customHeight="1" x14ac:dyDescent="0.15">
      <c r="B50" s="24"/>
      <c r="C50" s="86" t="s">
        <v>429</v>
      </c>
      <c r="D50" s="14">
        <v>1583</v>
      </c>
      <c r="E50" s="15">
        <v>674</v>
      </c>
      <c r="F50" s="16">
        <v>578</v>
      </c>
      <c r="G50" s="16">
        <v>616</v>
      </c>
      <c r="H50" s="16">
        <v>308</v>
      </c>
      <c r="I50" s="16">
        <v>397</v>
      </c>
      <c r="J50" s="16">
        <v>126</v>
      </c>
      <c r="K50" s="16">
        <v>188</v>
      </c>
      <c r="L50" s="16">
        <v>375</v>
      </c>
      <c r="M50" s="16">
        <v>44</v>
      </c>
      <c r="N50" s="16">
        <v>52</v>
      </c>
      <c r="O50" s="16">
        <v>126</v>
      </c>
    </row>
    <row r="51" spans="2:15" ht="15" customHeight="1" x14ac:dyDescent="0.15">
      <c r="B51" s="28"/>
      <c r="C51" s="91"/>
      <c r="D51" s="17">
        <v>100</v>
      </c>
      <c r="E51" s="18">
        <v>42.6</v>
      </c>
      <c r="F51" s="19">
        <v>36.5</v>
      </c>
      <c r="G51" s="19">
        <v>38.9</v>
      </c>
      <c r="H51" s="19">
        <v>19.5</v>
      </c>
      <c r="I51" s="19">
        <v>25.1</v>
      </c>
      <c r="J51" s="19">
        <v>8</v>
      </c>
      <c r="K51" s="19">
        <v>11.9</v>
      </c>
      <c r="L51" s="19">
        <v>23.7</v>
      </c>
      <c r="M51" s="19">
        <v>2.8</v>
      </c>
      <c r="N51" s="19">
        <v>3.3</v>
      </c>
      <c r="O51" s="19">
        <v>8</v>
      </c>
    </row>
    <row r="52" spans="2:15" ht="15" customHeight="1" x14ac:dyDescent="0.15">
      <c r="B52" s="20" t="s">
        <v>75</v>
      </c>
      <c r="C52" s="87" t="s">
        <v>76</v>
      </c>
      <c r="D52" s="21">
        <v>2981</v>
      </c>
      <c r="E52" s="22">
        <v>1180</v>
      </c>
      <c r="F52" s="23">
        <v>1107</v>
      </c>
      <c r="G52" s="23">
        <v>827</v>
      </c>
      <c r="H52" s="23">
        <v>372</v>
      </c>
      <c r="I52" s="23">
        <v>426</v>
      </c>
      <c r="J52" s="23">
        <v>196</v>
      </c>
      <c r="K52" s="23">
        <v>329</v>
      </c>
      <c r="L52" s="23">
        <v>418</v>
      </c>
      <c r="M52" s="23">
        <v>97</v>
      </c>
      <c r="N52" s="23">
        <v>77</v>
      </c>
      <c r="O52" s="23">
        <v>449</v>
      </c>
    </row>
    <row r="53" spans="2:15" ht="15" customHeight="1" x14ac:dyDescent="0.15">
      <c r="B53" s="24"/>
      <c r="C53" s="84"/>
      <c r="D53" s="25">
        <v>100</v>
      </c>
      <c r="E53" s="26">
        <v>39.6</v>
      </c>
      <c r="F53" s="27">
        <v>37.1</v>
      </c>
      <c r="G53" s="27">
        <v>27.7</v>
      </c>
      <c r="H53" s="27">
        <v>12.5</v>
      </c>
      <c r="I53" s="27">
        <v>14.3</v>
      </c>
      <c r="J53" s="27">
        <v>6.6</v>
      </c>
      <c r="K53" s="27">
        <v>11</v>
      </c>
      <c r="L53" s="27">
        <v>14</v>
      </c>
      <c r="M53" s="27">
        <v>3.3</v>
      </c>
      <c r="N53" s="27">
        <v>2.6</v>
      </c>
      <c r="O53" s="27">
        <v>15.1</v>
      </c>
    </row>
    <row r="54" spans="2:15" ht="15" customHeight="1" x14ac:dyDescent="0.15">
      <c r="B54" s="24"/>
      <c r="C54" s="83" t="s">
        <v>77</v>
      </c>
      <c r="D54" s="29">
        <v>1946</v>
      </c>
      <c r="E54" s="30">
        <v>845</v>
      </c>
      <c r="F54" s="31">
        <v>918</v>
      </c>
      <c r="G54" s="31">
        <v>566</v>
      </c>
      <c r="H54" s="31">
        <v>264</v>
      </c>
      <c r="I54" s="31">
        <v>359</v>
      </c>
      <c r="J54" s="31">
        <v>147</v>
      </c>
      <c r="K54" s="31">
        <v>271</v>
      </c>
      <c r="L54" s="31">
        <v>381</v>
      </c>
      <c r="M54" s="31">
        <v>58</v>
      </c>
      <c r="N54" s="31">
        <v>47</v>
      </c>
      <c r="O54" s="31">
        <v>99</v>
      </c>
    </row>
    <row r="55" spans="2:15" ht="15" customHeight="1" x14ac:dyDescent="0.15">
      <c r="B55" s="24"/>
      <c r="C55" s="84"/>
      <c r="D55" s="25">
        <v>100</v>
      </c>
      <c r="E55" s="26">
        <v>43.4</v>
      </c>
      <c r="F55" s="27">
        <v>47.2</v>
      </c>
      <c r="G55" s="27">
        <v>29.1</v>
      </c>
      <c r="H55" s="27">
        <v>13.6</v>
      </c>
      <c r="I55" s="27">
        <v>18.399999999999999</v>
      </c>
      <c r="J55" s="27">
        <v>7.6</v>
      </c>
      <c r="K55" s="27">
        <v>13.9</v>
      </c>
      <c r="L55" s="27">
        <v>19.600000000000001</v>
      </c>
      <c r="M55" s="27">
        <v>3</v>
      </c>
      <c r="N55" s="27">
        <v>2.4</v>
      </c>
      <c r="O55" s="27">
        <v>5.0999999999999996</v>
      </c>
    </row>
    <row r="56" spans="2:15" ht="15" customHeight="1" x14ac:dyDescent="0.15">
      <c r="B56" s="24"/>
      <c r="C56" s="82" t="s">
        <v>78</v>
      </c>
      <c r="D56" s="14">
        <v>854</v>
      </c>
      <c r="E56" s="15">
        <v>284</v>
      </c>
      <c r="F56" s="16">
        <v>380</v>
      </c>
      <c r="G56" s="16">
        <v>267</v>
      </c>
      <c r="H56" s="16">
        <v>147</v>
      </c>
      <c r="I56" s="16">
        <v>184</v>
      </c>
      <c r="J56" s="16">
        <v>64</v>
      </c>
      <c r="K56" s="16">
        <v>127</v>
      </c>
      <c r="L56" s="16">
        <v>187</v>
      </c>
      <c r="M56" s="16">
        <v>34</v>
      </c>
      <c r="N56" s="16">
        <v>19</v>
      </c>
      <c r="O56" s="16">
        <v>107</v>
      </c>
    </row>
    <row r="57" spans="2:15" ht="15" customHeight="1" x14ac:dyDescent="0.15">
      <c r="B57" s="24"/>
      <c r="C57" s="84"/>
      <c r="D57" s="25">
        <v>100</v>
      </c>
      <c r="E57" s="26">
        <v>33.299999999999997</v>
      </c>
      <c r="F57" s="27">
        <v>44.5</v>
      </c>
      <c r="G57" s="27">
        <v>31.3</v>
      </c>
      <c r="H57" s="27">
        <v>17.2</v>
      </c>
      <c r="I57" s="27">
        <v>21.5</v>
      </c>
      <c r="J57" s="27">
        <v>7.5</v>
      </c>
      <c r="K57" s="27">
        <v>14.9</v>
      </c>
      <c r="L57" s="27">
        <v>21.9</v>
      </c>
      <c r="M57" s="27">
        <v>4</v>
      </c>
      <c r="N57" s="27">
        <v>2.2000000000000002</v>
      </c>
      <c r="O57" s="27">
        <v>12.5</v>
      </c>
    </row>
    <row r="58" spans="2:15" ht="15" customHeight="1" x14ac:dyDescent="0.15">
      <c r="B58" s="24"/>
      <c r="C58" s="82" t="s">
        <v>79</v>
      </c>
      <c r="D58" s="14">
        <v>1311</v>
      </c>
      <c r="E58" s="15">
        <v>515</v>
      </c>
      <c r="F58" s="16">
        <v>619</v>
      </c>
      <c r="G58" s="16">
        <v>416</v>
      </c>
      <c r="H58" s="16">
        <v>195</v>
      </c>
      <c r="I58" s="16">
        <v>225</v>
      </c>
      <c r="J58" s="16">
        <v>110</v>
      </c>
      <c r="K58" s="16">
        <v>164</v>
      </c>
      <c r="L58" s="16">
        <v>242</v>
      </c>
      <c r="M58" s="16">
        <v>29</v>
      </c>
      <c r="N58" s="16">
        <v>31</v>
      </c>
      <c r="O58" s="16">
        <v>93</v>
      </c>
    </row>
    <row r="59" spans="2:15" ht="15" customHeight="1" x14ac:dyDescent="0.15">
      <c r="B59" s="24"/>
      <c r="C59" s="84"/>
      <c r="D59" s="25">
        <v>100</v>
      </c>
      <c r="E59" s="26">
        <v>39.299999999999997</v>
      </c>
      <c r="F59" s="27">
        <v>47.2</v>
      </c>
      <c r="G59" s="27">
        <v>31.7</v>
      </c>
      <c r="H59" s="27">
        <v>14.9</v>
      </c>
      <c r="I59" s="27">
        <v>17.2</v>
      </c>
      <c r="J59" s="27">
        <v>8.4</v>
      </c>
      <c r="K59" s="27">
        <v>12.5</v>
      </c>
      <c r="L59" s="27">
        <v>18.5</v>
      </c>
      <c r="M59" s="27">
        <v>2.2000000000000002</v>
      </c>
      <c r="N59" s="27">
        <v>2.4</v>
      </c>
      <c r="O59" s="27">
        <v>7.1</v>
      </c>
    </row>
    <row r="60" spans="2:15" ht="15" customHeight="1" x14ac:dyDescent="0.15">
      <c r="B60" s="24"/>
      <c r="C60" s="82" t="s">
        <v>80</v>
      </c>
      <c r="D60" s="14">
        <v>1783</v>
      </c>
      <c r="E60" s="15">
        <v>651</v>
      </c>
      <c r="F60" s="16">
        <v>664</v>
      </c>
      <c r="G60" s="16">
        <v>591</v>
      </c>
      <c r="H60" s="16">
        <v>271</v>
      </c>
      <c r="I60" s="16">
        <v>320</v>
      </c>
      <c r="J60" s="16">
        <v>135</v>
      </c>
      <c r="K60" s="16">
        <v>195</v>
      </c>
      <c r="L60" s="16">
        <v>309</v>
      </c>
      <c r="M60" s="16">
        <v>54</v>
      </c>
      <c r="N60" s="16">
        <v>36</v>
      </c>
      <c r="O60" s="16">
        <v>325</v>
      </c>
    </row>
    <row r="61" spans="2:15" ht="15" customHeight="1" x14ac:dyDescent="0.15">
      <c r="B61" s="24"/>
      <c r="C61" s="84"/>
      <c r="D61" s="25">
        <v>100</v>
      </c>
      <c r="E61" s="26">
        <v>36.5</v>
      </c>
      <c r="F61" s="27">
        <v>37.200000000000003</v>
      </c>
      <c r="G61" s="27">
        <v>33.1</v>
      </c>
      <c r="H61" s="27">
        <v>15.2</v>
      </c>
      <c r="I61" s="27">
        <v>17.899999999999999</v>
      </c>
      <c r="J61" s="27">
        <v>7.6</v>
      </c>
      <c r="K61" s="27">
        <v>10.9</v>
      </c>
      <c r="L61" s="27">
        <v>17.3</v>
      </c>
      <c r="M61" s="27">
        <v>3</v>
      </c>
      <c r="N61" s="27">
        <v>2</v>
      </c>
      <c r="O61" s="27">
        <v>18.2</v>
      </c>
    </row>
    <row r="62" spans="2:15" ht="15" customHeight="1" x14ac:dyDescent="0.15">
      <c r="B62" s="24"/>
      <c r="C62" s="82" t="s">
        <v>81</v>
      </c>
      <c r="D62" s="14">
        <v>1234</v>
      </c>
      <c r="E62" s="15">
        <v>502</v>
      </c>
      <c r="F62" s="16">
        <v>576</v>
      </c>
      <c r="G62" s="16">
        <v>294</v>
      </c>
      <c r="H62" s="16">
        <v>138</v>
      </c>
      <c r="I62" s="16">
        <v>214</v>
      </c>
      <c r="J62" s="16">
        <v>62</v>
      </c>
      <c r="K62" s="16">
        <v>155</v>
      </c>
      <c r="L62" s="16">
        <v>196</v>
      </c>
      <c r="M62" s="16">
        <v>37</v>
      </c>
      <c r="N62" s="16">
        <v>39</v>
      </c>
      <c r="O62" s="16">
        <v>63</v>
      </c>
    </row>
    <row r="63" spans="2:15" ht="15" customHeight="1" x14ac:dyDescent="0.15">
      <c r="B63" s="24"/>
      <c r="C63" s="84"/>
      <c r="D63" s="25">
        <v>100</v>
      </c>
      <c r="E63" s="26">
        <v>40.700000000000003</v>
      </c>
      <c r="F63" s="27">
        <v>46.7</v>
      </c>
      <c r="G63" s="27">
        <v>23.8</v>
      </c>
      <c r="H63" s="27">
        <v>11.2</v>
      </c>
      <c r="I63" s="27">
        <v>17.3</v>
      </c>
      <c r="J63" s="27">
        <v>5</v>
      </c>
      <c r="K63" s="27">
        <v>12.6</v>
      </c>
      <c r="L63" s="27">
        <v>15.9</v>
      </c>
      <c r="M63" s="27">
        <v>3</v>
      </c>
      <c r="N63" s="27">
        <v>3.2</v>
      </c>
      <c r="O63" s="27">
        <v>5.0999999999999996</v>
      </c>
    </row>
    <row r="64" spans="2:15" ht="15" customHeight="1" x14ac:dyDescent="0.15">
      <c r="B64" s="24"/>
      <c r="C64" s="82" t="s">
        <v>82</v>
      </c>
      <c r="D64" s="14">
        <v>2253</v>
      </c>
      <c r="E64" s="15">
        <v>851</v>
      </c>
      <c r="F64" s="16">
        <v>926</v>
      </c>
      <c r="G64" s="16">
        <v>649</v>
      </c>
      <c r="H64" s="16">
        <v>358</v>
      </c>
      <c r="I64" s="16">
        <v>411</v>
      </c>
      <c r="J64" s="16">
        <v>203</v>
      </c>
      <c r="K64" s="16">
        <v>273</v>
      </c>
      <c r="L64" s="16">
        <v>410</v>
      </c>
      <c r="M64" s="16">
        <v>71</v>
      </c>
      <c r="N64" s="16">
        <v>76</v>
      </c>
      <c r="O64" s="16">
        <v>216</v>
      </c>
    </row>
    <row r="65" spans="2:15" ht="15" customHeight="1" x14ac:dyDescent="0.15">
      <c r="B65" s="24"/>
      <c r="C65" s="84"/>
      <c r="D65" s="25">
        <v>100</v>
      </c>
      <c r="E65" s="26">
        <v>37.799999999999997</v>
      </c>
      <c r="F65" s="27">
        <v>41.1</v>
      </c>
      <c r="G65" s="27">
        <v>28.8</v>
      </c>
      <c r="H65" s="27">
        <v>15.9</v>
      </c>
      <c r="I65" s="27">
        <v>18.2</v>
      </c>
      <c r="J65" s="27">
        <v>9</v>
      </c>
      <c r="K65" s="27">
        <v>12.1</v>
      </c>
      <c r="L65" s="27">
        <v>18.2</v>
      </c>
      <c r="M65" s="27">
        <v>3.2</v>
      </c>
      <c r="N65" s="27">
        <v>3.4</v>
      </c>
      <c r="O65" s="27">
        <v>9.6</v>
      </c>
    </row>
    <row r="66" spans="2:15" ht="15" customHeight="1" x14ac:dyDescent="0.15">
      <c r="B66" s="24"/>
      <c r="C66" s="82" t="s">
        <v>83</v>
      </c>
      <c r="D66" s="14">
        <v>1209</v>
      </c>
      <c r="E66" s="15">
        <v>441</v>
      </c>
      <c r="F66" s="16">
        <v>516</v>
      </c>
      <c r="G66" s="16">
        <v>325</v>
      </c>
      <c r="H66" s="16">
        <v>222</v>
      </c>
      <c r="I66" s="16">
        <v>253</v>
      </c>
      <c r="J66" s="16">
        <v>71</v>
      </c>
      <c r="K66" s="16">
        <v>135</v>
      </c>
      <c r="L66" s="16">
        <v>263</v>
      </c>
      <c r="M66" s="16">
        <v>46</v>
      </c>
      <c r="N66" s="16">
        <v>39</v>
      </c>
      <c r="O66" s="16">
        <v>109</v>
      </c>
    </row>
    <row r="67" spans="2:15" ht="15" customHeight="1" x14ac:dyDescent="0.15">
      <c r="B67" s="24"/>
      <c r="C67" s="84"/>
      <c r="D67" s="25">
        <v>100</v>
      </c>
      <c r="E67" s="26">
        <v>36.5</v>
      </c>
      <c r="F67" s="27">
        <v>42.7</v>
      </c>
      <c r="G67" s="27">
        <v>26.9</v>
      </c>
      <c r="H67" s="27">
        <v>18.399999999999999</v>
      </c>
      <c r="I67" s="27">
        <v>20.9</v>
      </c>
      <c r="J67" s="27">
        <v>5.9</v>
      </c>
      <c r="K67" s="27">
        <v>11.2</v>
      </c>
      <c r="L67" s="27">
        <v>21.8</v>
      </c>
      <c r="M67" s="27">
        <v>3.8</v>
      </c>
      <c r="N67" s="27">
        <v>3.2</v>
      </c>
      <c r="O67" s="27">
        <v>9</v>
      </c>
    </row>
    <row r="68" spans="2:15" ht="15" customHeight="1" x14ac:dyDescent="0.15">
      <c r="B68" s="24"/>
      <c r="C68" s="82" t="s">
        <v>84</v>
      </c>
      <c r="D68" s="14">
        <v>2351</v>
      </c>
      <c r="E68" s="15">
        <v>877</v>
      </c>
      <c r="F68" s="16">
        <v>1074</v>
      </c>
      <c r="G68" s="16">
        <v>689</v>
      </c>
      <c r="H68" s="16">
        <v>398</v>
      </c>
      <c r="I68" s="16">
        <v>494</v>
      </c>
      <c r="J68" s="16">
        <v>166</v>
      </c>
      <c r="K68" s="16">
        <v>289</v>
      </c>
      <c r="L68" s="16">
        <v>486</v>
      </c>
      <c r="M68" s="16">
        <v>94</v>
      </c>
      <c r="N68" s="16">
        <v>75</v>
      </c>
      <c r="O68" s="16">
        <v>159</v>
      </c>
    </row>
    <row r="69" spans="2:15" ht="15" customHeight="1" x14ac:dyDescent="0.15">
      <c r="B69" s="28"/>
      <c r="C69" s="85"/>
      <c r="D69" s="17">
        <v>100</v>
      </c>
      <c r="E69" s="18">
        <v>37.299999999999997</v>
      </c>
      <c r="F69" s="19">
        <v>45.7</v>
      </c>
      <c r="G69" s="19">
        <v>29.3</v>
      </c>
      <c r="H69" s="19">
        <v>16.899999999999999</v>
      </c>
      <c r="I69" s="19">
        <v>21</v>
      </c>
      <c r="J69" s="19">
        <v>7.1</v>
      </c>
      <c r="K69" s="19">
        <v>12.3</v>
      </c>
      <c r="L69" s="19">
        <v>20.7</v>
      </c>
      <c r="M69" s="19">
        <v>4</v>
      </c>
      <c r="N69" s="19">
        <v>3.2</v>
      </c>
      <c r="O69" s="19">
        <v>6.8</v>
      </c>
    </row>
    <row r="70" spans="2:15" ht="15" customHeight="1" x14ac:dyDescent="0.15">
      <c r="B70" s="20" t="s">
        <v>85</v>
      </c>
      <c r="C70" s="88" t="s">
        <v>86</v>
      </c>
      <c r="D70" s="21">
        <v>2750</v>
      </c>
      <c r="E70" s="22">
        <v>869</v>
      </c>
      <c r="F70" s="23">
        <v>1071</v>
      </c>
      <c r="G70" s="23">
        <v>840</v>
      </c>
      <c r="H70" s="23">
        <v>362</v>
      </c>
      <c r="I70" s="23">
        <v>206</v>
      </c>
      <c r="J70" s="23">
        <v>215</v>
      </c>
      <c r="K70" s="23">
        <v>276</v>
      </c>
      <c r="L70" s="23">
        <v>204</v>
      </c>
      <c r="M70" s="23">
        <v>104</v>
      </c>
      <c r="N70" s="23">
        <v>73</v>
      </c>
      <c r="O70" s="23">
        <v>417</v>
      </c>
    </row>
    <row r="71" spans="2:15" ht="15" customHeight="1" x14ac:dyDescent="0.15">
      <c r="B71" s="24"/>
      <c r="C71" s="89"/>
      <c r="D71" s="25">
        <v>100</v>
      </c>
      <c r="E71" s="26">
        <v>31.6</v>
      </c>
      <c r="F71" s="27">
        <v>38.9</v>
      </c>
      <c r="G71" s="27">
        <v>30.5</v>
      </c>
      <c r="H71" s="27">
        <v>13.2</v>
      </c>
      <c r="I71" s="27">
        <v>7.5</v>
      </c>
      <c r="J71" s="27">
        <v>7.8</v>
      </c>
      <c r="K71" s="27">
        <v>10</v>
      </c>
      <c r="L71" s="27">
        <v>7.4</v>
      </c>
      <c r="M71" s="27">
        <v>3.8</v>
      </c>
      <c r="N71" s="27">
        <v>2.7</v>
      </c>
      <c r="O71" s="27">
        <v>15.2</v>
      </c>
    </row>
    <row r="72" spans="2:15" ht="15" customHeight="1" x14ac:dyDescent="0.15">
      <c r="B72" s="24"/>
      <c r="C72" s="86" t="s">
        <v>87</v>
      </c>
      <c r="D72" s="14">
        <v>3000</v>
      </c>
      <c r="E72" s="15">
        <v>1133</v>
      </c>
      <c r="F72" s="16">
        <v>1201</v>
      </c>
      <c r="G72" s="16">
        <v>979</v>
      </c>
      <c r="H72" s="16">
        <v>444</v>
      </c>
      <c r="I72" s="16">
        <v>355</v>
      </c>
      <c r="J72" s="16">
        <v>247</v>
      </c>
      <c r="K72" s="16">
        <v>325</v>
      </c>
      <c r="L72" s="16">
        <v>264</v>
      </c>
      <c r="M72" s="16">
        <v>101</v>
      </c>
      <c r="N72" s="16">
        <v>77</v>
      </c>
      <c r="O72" s="16">
        <v>327</v>
      </c>
    </row>
    <row r="73" spans="2:15" ht="15" customHeight="1" x14ac:dyDescent="0.15">
      <c r="B73" s="24"/>
      <c r="C73" s="89"/>
      <c r="D73" s="25">
        <v>100</v>
      </c>
      <c r="E73" s="26">
        <v>37.799999999999997</v>
      </c>
      <c r="F73" s="27">
        <v>40</v>
      </c>
      <c r="G73" s="27">
        <v>32.6</v>
      </c>
      <c r="H73" s="27">
        <v>14.8</v>
      </c>
      <c r="I73" s="27">
        <v>11.8</v>
      </c>
      <c r="J73" s="27">
        <v>8.1999999999999993</v>
      </c>
      <c r="K73" s="27">
        <v>10.8</v>
      </c>
      <c r="L73" s="27">
        <v>8.8000000000000007</v>
      </c>
      <c r="M73" s="27">
        <v>3.4</v>
      </c>
      <c r="N73" s="27">
        <v>2.6</v>
      </c>
      <c r="O73" s="27">
        <v>10.9</v>
      </c>
    </row>
    <row r="74" spans="2:15" ht="15" customHeight="1" x14ac:dyDescent="0.15">
      <c r="B74" s="24"/>
      <c r="C74" s="86" t="s">
        <v>88</v>
      </c>
      <c r="D74" s="14">
        <v>3841</v>
      </c>
      <c r="E74" s="15">
        <v>1406</v>
      </c>
      <c r="F74" s="16">
        <v>1915</v>
      </c>
      <c r="G74" s="16">
        <v>1062</v>
      </c>
      <c r="H74" s="16">
        <v>604</v>
      </c>
      <c r="I74" s="16">
        <v>670</v>
      </c>
      <c r="J74" s="16">
        <v>208</v>
      </c>
      <c r="K74" s="16">
        <v>616</v>
      </c>
      <c r="L74" s="16">
        <v>770</v>
      </c>
      <c r="M74" s="16">
        <v>125</v>
      </c>
      <c r="N74" s="16">
        <v>125</v>
      </c>
      <c r="O74" s="16">
        <v>269</v>
      </c>
    </row>
    <row r="75" spans="2:15" ht="15" customHeight="1" x14ac:dyDescent="0.15">
      <c r="B75" s="24"/>
      <c r="C75" s="89"/>
      <c r="D75" s="25">
        <v>100</v>
      </c>
      <c r="E75" s="26">
        <v>36.6</v>
      </c>
      <c r="F75" s="27">
        <v>49.9</v>
      </c>
      <c r="G75" s="27">
        <v>27.6</v>
      </c>
      <c r="H75" s="27">
        <v>15.7</v>
      </c>
      <c r="I75" s="27">
        <v>17.399999999999999</v>
      </c>
      <c r="J75" s="27">
        <v>5.4</v>
      </c>
      <c r="K75" s="27">
        <v>16</v>
      </c>
      <c r="L75" s="27">
        <v>20</v>
      </c>
      <c r="M75" s="27">
        <v>3.3</v>
      </c>
      <c r="N75" s="27">
        <v>3.3</v>
      </c>
      <c r="O75" s="27">
        <v>7</v>
      </c>
    </row>
    <row r="76" spans="2:15" ht="15" customHeight="1" x14ac:dyDescent="0.15">
      <c r="B76" s="24"/>
      <c r="C76" s="86" t="s">
        <v>89</v>
      </c>
      <c r="D76" s="14">
        <v>2817</v>
      </c>
      <c r="E76" s="15">
        <v>1150</v>
      </c>
      <c r="F76" s="16">
        <v>1289</v>
      </c>
      <c r="G76" s="16">
        <v>821</v>
      </c>
      <c r="H76" s="16">
        <v>480</v>
      </c>
      <c r="I76" s="16">
        <v>684</v>
      </c>
      <c r="J76" s="16">
        <v>193</v>
      </c>
      <c r="K76" s="16">
        <v>398</v>
      </c>
      <c r="L76" s="16">
        <v>713</v>
      </c>
      <c r="M76" s="16">
        <v>84</v>
      </c>
      <c r="N76" s="16">
        <v>69</v>
      </c>
      <c r="O76" s="16">
        <v>182</v>
      </c>
    </row>
    <row r="77" spans="2:15" ht="15" customHeight="1" x14ac:dyDescent="0.15">
      <c r="B77" s="24"/>
      <c r="C77" s="89"/>
      <c r="D77" s="25">
        <v>100</v>
      </c>
      <c r="E77" s="26">
        <v>40.799999999999997</v>
      </c>
      <c r="F77" s="27">
        <v>45.8</v>
      </c>
      <c r="G77" s="27">
        <v>29.1</v>
      </c>
      <c r="H77" s="27">
        <v>17</v>
      </c>
      <c r="I77" s="27">
        <v>24.3</v>
      </c>
      <c r="J77" s="27">
        <v>6.9</v>
      </c>
      <c r="K77" s="27">
        <v>14.1</v>
      </c>
      <c r="L77" s="27">
        <v>25.3</v>
      </c>
      <c r="M77" s="27">
        <v>3</v>
      </c>
      <c r="N77" s="27">
        <v>2.4</v>
      </c>
      <c r="O77" s="27">
        <v>6.5</v>
      </c>
    </row>
    <row r="78" spans="2:15" ht="15" customHeight="1" x14ac:dyDescent="0.15">
      <c r="B78" s="24"/>
      <c r="C78" s="86" t="s">
        <v>90</v>
      </c>
      <c r="D78" s="14">
        <v>1623</v>
      </c>
      <c r="E78" s="15">
        <v>760</v>
      </c>
      <c r="F78" s="16">
        <v>682</v>
      </c>
      <c r="G78" s="16">
        <v>461</v>
      </c>
      <c r="H78" s="16">
        <v>249</v>
      </c>
      <c r="I78" s="16">
        <v>486</v>
      </c>
      <c r="J78" s="16">
        <v>149</v>
      </c>
      <c r="K78" s="16">
        <v>178</v>
      </c>
      <c r="L78" s="16">
        <v>474</v>
      </c>
      <c r="M78" s="16">
        <v>37</v>
      </c>
      <c r="N78" s="16">
        <v>39</v>
      </c>
      <c r="O78" s="16">
        <v>144</v>
      </c>
    </row>
    <row r="79" spans="2:15" ht="15" customHeight="1" x14ac:dyDescent="0.15">
      <c r="B79" s="24"/>
      <c r="C79" s="89"/>
      <c r="D79" s="25">
        <v>100</v>
      </c>
      <c r="E79" s="26">
        <v>46.8</v>
      </c>
      <c r="F79" s="27">
        <v>42</v>
      </c>
      <c r="G79" s="27">
        <v>28.4</v>
      </c>
      <c r="H79" s="27">
        <v>15.3</v>
      </c>
      <c r="I79" s="27">
        <v>29.9</v>
      </c>
      <c r="J79" s="27">
        <v>9.1999999999999993</v>
      </c>
      <c r="K79" s="27">
        <v>11</v>
      </c>
      <c r="L79" s="27">
        <v>29.2</v>
      </c>
      <c r="M79" s="27">
        <v>2.2999999999999998</v>
      </c>
      <c r="N79" s="27">
        <v>2.4</v>
      </c>
      <c r="O79" s="27">
        <v>8.9</v>
      </c>
    </row>
    <row r="80" spans="2:15" ht="15" customHeight="1" x14ac:dyDescent="0.15">
      <c r="B80" s="24"/>
      <c r="C80" s="86" t="s">
        <v>91</v>
      </c>
      <c r="D80" s="14">
        <v>1008</v>
      </c>
      <c r="E80" s="15">
        <v>479</v>
      </c>
      <c r="F80" s="16">
        <v>327</v>
      </c>
      <c r="G80" s="16">
        <v>271</v>
      </c>
      <c r="H80" s="16">
        <v>135</v>
      </c>
      <c r="I80" s="16">
        <v>303</v>
      </c>
      <c r="J80" s="16">
        <v>89</v>
      </c>
      <c r="K80" s="16">
        <v>88</v>
      </c>
      <c r="L80" s="16">
        <v>287</v>
      </c>
      <c r="M80" s="16">
        <v>41</v>
      </c>
      <c r="N80" s="16">
        <v>32</v>
      </c>
      <c r="O80" s="16">
        <v>113</v>
      </c>
    </row>
    <row r="81" spans="2:15" ht="15" customHeight="1" x14ac:dyDescent="0.15">
      <c r="B81" s="24"/>
      <c r="C81" s="89"/>
      <c r="D81" s="25">
        <v>100</v>
      </c>
      <c r="E81" s="26">
        <v>47.5</v>
      </c>
      <c r="F81" s="27">
        <v>32.4</v>
      </c>
      <c r="G81" s="27">
        <v>26.9</v>
      </c>
      <c r="H81" s="27">
        <v>13.4</v>
      </c>
      <c r="I81" s="27">
        <v>30.1</v>
      </c>
      <c r="J81" s="27">
        <v>8.8000000000000007</v>
      </c>
      <c r="K81" s="27">
        <v>8.6999999999999993</v>
      </c>
      <c r="L81" s="27">
        <v>28.5</v>
      </c>
      <c r="M81" s="27">
        <v>4.0999999999999996</v>
      </c>
      <c r="N81" s="27">
        <v>3.2</v>
      </c>
      <c r="O81" s="27">
        <v>11.2</v>
      </c>
    </row>
    <row r="82" spans="2:15" ht="15" customHeight="1" x14ac:dyDescent="0.15">
      <c r="B82" s="24"/>
      <c r="C82" s="86" t="s">
        <v>92</v>
      </c>
      <c r="D82" s="14">
        <v>602</v>
      </c>
      <c r="E82" s="15">
        <v>267</v>
      </c>
      <c r="F82" s="16">
        <v>188</v>
      </c>
      <c r="G82" s="16">
        <v>133</v>
      </c>
      <c r="H82" s="16">
        <v>63</v>
      </c>
      <c r="I82" s="16">
        <v>147</v>
      </c>
      <c r="J82" s="16">
        <v>33</v>
      </c>
      <c r="K82" s="16">
        <v>29</v>
      </c>
      <c r="L82" s="16">
        <v>147</v>
      </c>
      <c r="M82" s="16">
        <v>18</v>
      </c>
      <c r="N82" s="16">
        <v>13</v>
      </c>
      <c r="O82" s="16">
        <v>109</v>
      </c>
    </row>
    <row r="83" spans="2:15" ht="15" customHeight="1" x14ac:dyDescent="0.15">
      <c r="B83" s="24"/>
      <c r="C83" s="86"/>
      <c r="D83" s="34">
        <v>100</v>
      </c>
      <c r="E83" s="35">
        <v>44.4</v>
      </c>
      <c r="F83" s="36">
        <v>31.2</v>
      </c>
      <c r="G83" s="36">
        <v>22.1</v>
      </c>
      <c r="H83" s="36">
        <v>10.5</v>
      </c>
      <c r="I83" s="36">
        <v>24.4</v>
      </c>
      <c r="J83" s="36">
        <v>5.5</v>
      </c>
      <c r="K83" s="36">
        <v>4.8</v>
      </c>
      <c r="L83" s="36">
        <v>24.4</v>
      </c>
      <c r="M83" s="36">
        <v>3</v>
      </c>
      <c r="N83" s="36">
        <v>2.2000000000000002</v>
      </c>
      <c r="O83" s="36">
        <v>18.100000000000001</v>
      </c>
    </row>
    <row r="84" spans="2:15" ht="15" customHeight="1" x14ac:dyDescent="0.15">
      <c r="B84" s="20" t="s">
        <v>93</v>
      </c>
      <c r="C84" s="87" t="s">
        <v>94</v>
      </c>
      <c r="D84" s="21">
        <v>3427</v>
      </c>
      <c r="E84" s="22">
        <v>1383</v>
      </c>
      <c r="F84" s="23">
        <v>1259</v>
      </c>
      <c r="G84" s="23">
        <v>1128</v>
      </c>
      <c r="H84" s="23">
        <v>489</v>
      </c>
      <c r="I84" s="23">
        <v>489</v>
      </c>
      <c r="J84" s="23">
        <v>315</v>
      </c>
      <c r="K84" s="23">
        <v>325</v>
      </c>
      <c r="L84" s="23">
        <v>413</v>
      </c>
      <c r="M84" s="23">
        <v>114</v>
      </c>
      <c r="N84" s="23">
        <v>80</v>
      </c>
      <c r="O84" s="23">
        <v>367</v>
      </c>
    </row>
    <row r="85" spans="2:15" ht="15" customHeight="1" x14ac:dyDescent="0.15">
      <c r="B85" s="24" t="s">
        <v>485</v>
      </c>
      <c r="C85" s="84"/>
      <c r="D85" s="25">
        <v>100</v>
      </c>
      <c r="E85" s="26">
        <v>40.4</v>
      </c>
      <c r="F85" s="27">
        <v>36.700000000000003</v>
      </c>
      <c r="G85" s="27">
        <v>32.9</v>
      </c>
      <c r="H85" s="27">
        <v>14.3</v>
      </c>
      <c r="I85" s="27">
        <v>14.3</v>
      </c>
      <c r="J85" s="27">
        <v>9.1999999999999993</v>
      </c>
      <c r="K85" s="27">
        <v>9.5</v>
      </c>
      <c r="L85" s="27">
        <v>12.1</v>
      </c>
      <c r="M85" s="27">
        <v>3.3</v>
      </c>
      <c r="N85" s="27">
        <v>2.2999999999999998</v>
      </c>
      <c r="O85" s="27">
        <v>10.7</v>
      </c>
    </row>
    <row r="86" spans="2:15" ht="15" customHeight="1" x14ac:dyDescent="0.15">
      <c r="B86" s="24" t="s">
        <v>486</v>
      </c>
      <c r="C86" s="82" t="s">
        <v>443</v>
      </c>
      <c r="D86" s="14">
        <v>3344</v>
      </c>
      <c r="E86" s="15">
        <v>1350</v>
      </c>
      <c r="F86" s="16">
        <v>1457</v>
      </c>
      <c r="G86" s="16">
        <v>1046</v>
      </c>
      <c r="H86" s="16">
        <v>490</v>
      </c>
      <c r="I86" s="16">
        <v>569</v>
      </c>
      <c r="J86" s="16">
        <v>249</v>
      </c>
      <c r="K86" s="16">
        <v>400</v>
      </c>
      <c r="L86" s="16">
        <v>452</v>
      </c>
      <c r="M86" s="16">
        <v>105</v>
      </c>
      <c r="N86" s="16">
        <v>72</v>
      </c>
      <c r="O86" s="16">
        <v>308</v>
      </c>
    </row>
    <row r="87" spans="2:15" ht="15" customHeight="1" x14ac:dyDescent="0.15">
      <c r="B87" s="24"/>
      <c r="C87" s="84"/>
      <c r="D87" s="25">
        <v>100</v>
      </c>
      <c r="E87" s="26">
        <v>40.4</v>
      </c>
      <c r="F87" s="27">
        <v>43.6</v>
      </c>
      <c r="G87" s="27">
        <v>31.3</v>
      </c>
      <c r="H87" s="27">
        <v>14.7</v>
      </c>
      <c r="I87" s="27">
        <v>17</v>
      </c>
      <c r="J87" s="27">
        <v>7.4</v>
      </c>
      <c r="K87" s="27">
        <v>12</v>
      </c>
      <c r="L87" s="27">
        <v>13.5</v>
      </c>
      <c r="M87" s="27">
        <v>3.1</v>
      </c>
      <c r="N87" s="27">
        <v>2.2000000000000002</v>
      </c>
      <c r="O87" s="27">
        <v>9.1999999999999993</v>
      </c>
    </row>
    <row r="88" spans="2:15" ht="15" customHeight="1" x14ac:dyDescent="0.15">
      <c r="B88" s="24"/>
      <c r="C88" s="83" t="s">
        <v>487</v>
      </c>
      <c r="D88" s="29">
        <v>2063</v>
      </c>
      <c r="E88" s="30">
        <v>774</v>
      </c>
      <c r="F88" s="31">
        <v>1005</v>
      </c>
      <c r="G88" s="31">
        <v>598</v>
      </c>
      <c r="H88" s="31">
        <v>322</v>
      </c>
      <c r="I88" s="31">
        <v>386</v>
      </c>
      <c r="J88" s="31">
        <v>136</v>
      </c>
      <c r="K88" s="31">
        <v>315</v>
      </c>
      <c r="L88" s="31">
        <v>392</v>
      </c>
      <c r="M88" s="31">
        <v>62</v>
      </c>
      <c r="N88" s="31">
        <v>52</v>
      </c>
      <c r="O88" s="31">
        <v>141</v>
      </c>
    </row>
    <row r="89" spans="2:15" ht="15" customHeight="1" x14ac:dyDescent="0.15">
      <c r="B89" s="24"/>
      <c r="C89" s="84"/>
      <c r="D89" s="25">
        <v>100</v>
      </c>
      <c r="E89" s="26">
        <v>37.5</v>
      </c>
      <c r="F89" s="27">
        <v>48.7</v>
      </c>
      <c r="G89" s="27">
        <v>29</v>
      </c>
      <c r="H89" s="27">
        <v>15.6</v>
      </c>
      <c r="I89" s="27">
        <v>18.7</v>
      </c>
      <c r="J89" s="27">
        <v>6.6</v>
      </c>
      <c r="K89" s="27">
        <v>15.3</v>
      </c>
      <c r="L89" s="27">
        <v>19</v>
      </c>
      <c r="M89" s="27">
        <v>3</v>
      </c>
      <c r="N89" s="27">
        <v>2.5</v>
      </c>
      <c r="O89" s="27">
        <v>6.8</v>
      </c>
    </row>
    <row r="90" spans="2:15" ht="15" customHeight="1" x14ac:dyDescent="0.15">
      <c r="B90" s="24"/>
      <c r="C90" s="82" t="s">
        <v>489</v>
      </c>
      <c r="D90" s="14">
        <v>3201</v>
      </c>
      <c r="E90" s="15">
        <v>1184</v>
      </c>
      <c r="F90" s="16">
        <v>1564</v>
      </c>
      <c r="G90" s="16">
        <v>800</v>
      </c>
      <c r="H90" s="16">
        <v>480</v>
      </c>
      <c r="I90" s="16">
        <v>654</v>
      </c>
      <c r="J90" s="16">
        <v>173</v>
      </c>
      <c r="K90" s="16">
        <v>502</v>
      </c>
      <c r="L90" s="16">
        <v>758</v>
      </c>
      <c r="M90" s="16">
        <v>104</v>
      </c>
      <c r="N90" s="16">
        <v>112</v>
      </c>
      <c r="O90" s="16">
        <v>244</v>
      </c>
    </row>
    <row r="91" spans="2:15" ht="15" customHeight="1" x14ac:dyDescent="0.15">
      <c r="B91" s="24"/>
      <c r="C91" s="84"/>
      <c r="D91" s="25">
        <v>100</v>
      </c>
      <c r="E91" s="26">
        <v>37</v>
      </c>
      <c r="F91" s="27">
        <v>48.9</v>
      </c>
      <c r="G91" s="27">
        <v>25</v>
      </c>
      <c r="H91" s="27">
        <v>15</v>
      </c>
      <c r="I91" s="27">
        <v>20.399999999999999</v>
      </c>
      <c r="J91" s="27">
        <v>5.4</v>
      </c>
      <c r="K91" s="27">
        <v>15.7</v>
      </c>
      <c r="L91" s="27">
        <v>23.7</v>
      </c>
      <c r="M91" s="27">
        <v>3.2</v>
      </c>
      <c r="N91" s="27">
        <v>3.5</v>
      </c>
      <c r="O91" s="27">
        <v>7.6</v>
      </c>
    </row>
    <row r="92" spans="2:15" ht="15" customHeight="1" x14ac:dyDescent="0.15">
      <c r="B92" s="24"/>
      <c r="C92" s="82" t="s">
        <v>504</v>
      </c>
      <c r="D92" s="14">
        <v>1503</v>
      </c>
      <c r="E92" s="15">
        <v>598</v>
      </c>
      <c r="F92" s="16">
        <v>702</v>
      </c>
      <c r="G92" s="16">
        <v>403</v>
      </c>
      <c r="H92" s="16">
        <v>272</v>
      </c>
      <c r="I92" s="16">
        <v>399</v>
      </c>
      <c r="J92" s="16">
        <v>116</v>
      </c>
      <c r="K92" s="16">
        <v>203</v>
      </c>
      <c r="L92" s="16">
        <v>451</v>
      </c>
      <c r="M92" s="16">
        <v>52</v>
      </c>
      <c r="N92" s="16">
        <v>46</v>
      </c>
      <c r="O92" s="16">
        <v>115</v>
      </c>
    </row>
    <row r="93" spans="2:15" ht="15" customHeight="1" x14ac:dyDescent="0.15">
      <c r="B93" s="24"/>
      <c r="C93" s="84"/>
      <c r="D93" s="25">
        <v>100</v>
      </c>
      <c r="E93" s="26">
        <v>39.799999999999997</v>
      </c>
      <c r="F93" s="27">
        <v>46.7</v>
      </c>
      <c r="G93" s="27">
        <v>26.8</v>
      </c>
      <c r="H93" s="27">
        <v>18.100000000000001</v>
      </c>
      <c r="I93" s="27">
        <v>26.5</v>
      </c>
      <c r="J93" s="27">
        <v>7.7</v>
      </c>
      <c r="K93" s="27">
        <v>13.5</v>
      </c>
      <c r="L93" s="27">
        <v>30</v>
      </c>
      <c r="M93" s="27">
        <v>3.5</v>
      </c>
      <c r="N93" s="27">
        <v>3.1</v>
      </c>
      <c r="O93" s="27">
        <v>7.7</v>
      </c>
    </row>
    <row r="94" spans="2:15" ht="15" customHeight="1" x14ac:dyDescent="0.15">
      <c r="B94" s="24"/>
      <c r="C94" s="82" t="s">
        <v>457</v>
      </c>
      <c r="D94" s="14">
        <v>330</v>
      </c>
      <c r="E94" s="15">
        <v>122</v>
      </c>
      <c r="F94" s="16">
        <v>139</v>
      </c>
      <c r="G94" s="16">
        <v>84</v>
      </c>
      <c r="H94" s="16">
        <v>45</v>
      </c>
      <c r="I94" s="16">
        <v>90</v>
      </c>
      <c r="J94" s="16">
        <v>18</v>
      </c>
      <c r="K94" s="16">
        <v>36</v>
      </c>
      <c r="L94" s="16">
        <v>103</v>
      </c>
      <c r="M94" s="16">
        <v>14</v>
      </c>
      <c r="N94" s="16">
        <v>13</v>
      </c>
      <c r="O94" s="16">
        <v>31</v>
      </c>
    </row>
    <row r="95" spans="2:15" ht="15" customHeight="1" x14ac:dyDescent="0.15">
      <c r="B95" s="24"/>
      <c r="C95" s="82"/>
      <c r="D95" s="34">
        <v>100</v>
      </c>
      <c r="E95" s="35">
        <v>37</v>
      </c>
      <c r="F95" s="36">
        <v>42.1</v>
      </c>
      <c r="G95" s="36">
        <v>25.5</v>
      </c>
      <c r="H95" s="36">
        <v>13.6</v>
      </c>
      <c r="I95" s="36">
        <v>27.3</v>
      </c>
      <c r="J95" s="36">
        <v>5.5</v>
      </c>
      <c r="K95" s="36">
        <v>10.9</v>
      </c>
      <c r="L95" s="36">
        <v>31.2</v>
      </c>
      <c r="M95" s="36">
        <v>4.2</v>
      </c>
      <c r="N95" s="36">
        <v>3.9</v>
      </c>
      <c r="O95" s="36">
        <v>9.4</v>
      </c>
    </row>
    <row r="96" spans="2:15" ht="15" customHeight="1" x14ac:dyDescent="0.15">
      <c r="B96" s="24"/>
      <c r="C96" s="83" t="s">
        <v>458</v>
      </c>
      <c r="D96" s="29">
        <v>359</v>
      </c>
      <c r="E96" s="30">
        <v>148</v>
      </c>
      <c r="F96" s="31">
        <v>141</v>
      </c>
      <c r="G96" s="31">
        <v>79</v>
      </c>
      <c r="H96" s="31">
        <v>45</v>
      </c>
      <c r="I96" s="31">
        <v>80</v>
      </c>
      <c r="J96" s="31">
        <v>22</v>
      </c>
      <c r="K96" s="31">
        <v>32</v>
      </c>
      <c r="L96" s="31">
        <v>101</v>
      </c>
      <c r="M96" s="31">
        <v>10</v>
      </c>
      <c r="N96" s="31">
        <v>12</v>
      </c>
      <c r="O96" s="31">
        <v>46</v>
      </c>
    </row>
    <row r="97" spans="2:15" ht="15" customHeight="1" x14ac:dyDescent="0.15">
      <c r="B97" s="24"/>
      <c r="C97" s="84"/>
      <c r="D97" s="25">
        <v>100</v>
      </c>
      <c r="E97" s="26">
        <v>41.2</v>
      </c>
      <c r="F97" s="27">
        <v>39.299999999999997</v>
      </c>
      <c r="G97" s="27">
        <v>22</v>
      </c>
      <c r="H97" s="27">
        <v>12.5</v>
      </c>
      <c r="I97" s="27">
        <v>22.3</v>
      </c>
      <c r="J97" s="27">
        <v>6.1</v>
      </c>
      <c r="K97" s="27">
        <v>8.9</v>
      </c>
      <c r="L97" s="27">
        <v>28.1</v>
      </c>
      <c r="M97" s="27">
        <v>2.8</v>
      </c>
      <c r="N97" s="27">
        <v>3.3</v>
      </c>
      <c r="O97" s="27">
        <v>12.8</v>
      </c>
    </row>
    <row r="98" spans="2:15" ht="15" customHeight="1" x14ac:dyDescent="0.15">
      <c r="B98" s="24"/>
      <c r="C98" s="82" t="s">
        <v>474</v>
      </c>
      <c r="D98" s="14">
        <v>47</v>
      </c>
      <c r="E98" s="15">
        <v>16</v>
      </c>
      <c r="F98" s="16">
        <v>16</v>
      </c>
      <c r="G98" s="16">
        <v>12</v>
      </c>
      <c r="H98" s="16">
        <v>5</v>
      </c>
      <c r="I98" s="16">
        <v>9</v>
      </c>
      <c r="J98" s="16">
        <v>4</v>
      </c>
      <c r="K98" s="16">
        <v>2</v>
      </c>
      <c r="L98" s="16">
        <v>9</v>
      </c>
      <c r="M98" s="16">
        <v>3</v>
      </c>
      <c r="N98" s="16">
        <v>1</v>
      </c>
      <c r="O98" s="16">
        <v>13</v>
      </c>
    </row>
    <row r="99" spans="2:15" ht="15" customHeight="1" x14ac:dyDescent="0.15">
      <c r="B99" s="24"/>
      <c r="C99" s="84"/>
      <c r="D99" s="25">
        <v>100</v>
      </c>
      <c r="E99" s="26">
        <v>34</v>
      </c>
      <c r="F99" s="27">
        <v>34</v>
      </c>
      <c r="G99" s="27">
        <v>25.5</v>
      </c>
      <c r="H99" s="27">
        <v>10.6</v>
      </c>
      <c r="I99" s="27">
        <v>19.100000000000001</v>
      </c>
      <c r="J99" s="27">
        <v>8.5</v>
      </c>
      <c r="K99" s="27">
        <v>4.3</v>
      </c>
      <c r="L99" s="27">
        <v>19.100000000000001</v>
      </c>
      <c r="M99" s="27">
        <v>6.4</v>
      </c>
      <c r="N99" s="27">
        <v>2.1</v>
      </c>
      <c r="O99" s="27">
        <v>27.7</v>
      </c>
    </row>
    <row r="100" spans="2:15" ht="15" customHeight="1" x14ac:dyDescent="0.15">
      <c r="B100" s="24"/>
      <c r="C100" s="82" t="s">
        <v>96</v>
      </c>
      <c r="D100" s="14">
        <v>52</v>
      </c>
      <c r="E100" s="15">
        <v>24</v>
      </c>
      <c r="F100" s="16">
        <v>19</v>
      </c>
      <c r="G100" s="16">
        <v>17</v>
      </c>
      <c r="H100" s="16">
        <v>7</v>
      </c>
      <c r="I100" s="16">
        <v>8</v>
      </c>
      <c r="J100" s="16">
        <v>7</v>
      </c>
      <c r="K100" s="16">
        <v>8</v>
      </c>
      <c r="L100" s="16">
        <v>16</v>
      </c>
      <c r="M100" s="16">
        <v>1</v>
      </c>
      <c r="N100" s="16">
        <v>2</v>
      </c>
      <c r="O100" s="16">
        <v>2</v>
      </c>
    </row>
    <row r="101" spans="2:15" ht="15" customHeight="1" x14ac:dyDescent="0.15">
      <c r="B101" s="28"/>
      <c r="C101" s="85"/>
      <c r="D101" s="17">
        <v>100</v>
      </c>
      <c r="E101" s="18">
        <v>46.2</v>
      </c>
      <c r="F101" s="19">
        <v>36.5</v>
      </c>
      <c r="G101" s="19">
        <v>32.700000000000003</v>
      </c>
      <c r="H101" s="19">
        <v>13.5</v>
      </c>
      <c r="I101" s="19">
        <v>15.4</v>
      </c>
      <c r="J101" s="19">
        <v>13.5</v>
      </c>
      <c r="K101" s="19">
        <v>15.4</v>
      </c>
      <c r="L101" s="19">
        <v>30.8</v>
      </c>
      <c r="M101" s="19">
        <v>1.9</v>
      </c>
      <c r="N101" s="19">
        <v>3.8</v>
      </c>
      <c r="O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1221" priority="3573" rank="1"/>
  </conditionalFormatting>
  <conditionalFormatting sqref="E11:O11">
    <cfRule type="top10" dxfId="1220" priority="3574" rank="1"/>
  </conditionalFormatting>
  <conditionalFormatting sqref="E13:O13">
    <cfRule type="top10" dxfId="1219" priority="3575" rank="1"/>
  </conditionalFormatting>
  <conditionalFormatting sqref="E15:O15">
    <cfRule type="top10" dxfId="1218" priority="3576" rank="1"/>
  </conditionalFormatting>
  <conditionalFormatting sqref="E17:O17">
    <cfRule type="top10" dxfId="1217" priority="3577" rank="1"/>
  </conditionalFormatting>
  <conditionalFormatting sqref="E19:O19">
    <cfRule type="top10" dxfId="1216" priority="3578" rank="1"/>
  </conditionalFormatting>
  <conditionalFormatting sqref="E21:O21">
    <cfRule type="top10" dxfId="1215" priority="3579" rank="1"/>
  </conditionalFormatting>
  <conditionalFormatting sqref="E23:O23">
    <cfRule type="top10" dxfId="1214" priority="3580" rank="1"/>
  </conditionalFormatting>
  <conditionalFormatting sqref="E25:O25">
    <cfRule type="top10" dxfId="1213" priority="3581" rank="1"/>
  </conditionalFormatting>
  <conditionalFormatting sqref="E27:O27">
    <cfRule type="top10" dxfId="1212" priority="3582" rank="1"/>
  </conditionalFormatting>
  <conditionalFormatting sqref="E29:O29">
    <cfRule type="top10" dxfId="1211" priority="3583" rank="1"/>
  </conditionalFormatting>
  <conditionalFormatting sqref="E31:O31">
    <cfRule type="top10" dxfId="1210" priority="3584" rank="1"/>
  </conditionalFormatting>
  <conditionalFormatting sqref="E33:O33">
    <cfRule type="top10" dxfId="1209" priority="3585" rank="1"/>
  </conditionalFormatting>
  <conditionalFormatting sqref="E35:O35">
    <cfRule type="top10" dxfId="1208" priority="3586" rank="1"/>
  </conditionalFormatting>
  <conditionalFormatting sqref="E37:O37">
    <cfRule type="top10" dxfId="1207" priority="3587" rank="1"/>
  </conditionalFormatting>
  <conditionalFormatting sqref="E39:O39">
    <cfRule type="top10" dxfId="1206" priority="3588" rank="1"/>
  </conditionalFormatting>
  <conditionalFormatting sqref="E41:O41">
    <cfRule type="top10" dxfId="1205" priority="3589" rank="1"/>
  </conditionalFormatting>
  <conditionalFormatting sqref="E43:O43">
    <cfRule type="top10" dxfId="1204" priority="3590" rank="1"/>
  </conditionalFormatting>
  <conditionalFormatting sqref="E45:O45">
    <cfRule type="top10" dxfId="1203" priority="3591" rank="1"/>
  </conditionalFormatting>
  <conditionalFormatting sqref="E47:O47">
    <cfRule type="top10" dxfId="1202" priority="3592" rank="1"/>
  </conditionalFormatting>
  <conditionalFormatting sqref="E49:O49">
    <cfRule type="top10" dxfId="1201" priority="3593" rank="1"/>
  </conditionalFormatting>
  <conditionalFormatting sqref="E51:O51">
    <cfRule type="top10" dxfId="1200" priority="3594" rank="1"/>
  </conditionalFormatting>
  <conditionalFormatting sqref="E53:O53">
    <cfRule type="top10" dxfId="1199" priority="3595" rank="1"/>
  </conditionalFormatting>
  <conditionalFormatting sqref="E55:O55">
    <cfRule type="top10" dxfId="1198" priority="3596" rank="1"/>
  </conditionalFormatting>
  <conditionalFormatting sqref="E57:O57">
    <cfRule type="top10" dxfId="1197" priority="3597" rank="1"/>
  </conditionalFormatting>
  <conditionalFormatting sqref="E59:O59">
    <cfRule type="top10" dxfId="1196" priority="3598" rank="1"/>
  </conditionalFormatting>
  <conditionalFormatting sqref="E61:O61">
    <cfRule type="top10" dxfId="1195" priority="3599" rank="1"/>
  </conditionalFormatting>
  <conditionalFormatting sqref="E63:O63">
    <cfRule type="top10" dxfId="1194" priority="3600" rank="1"/>
  </conditionalFormatting>
  <conditionalFormatting sqref="E65:O65">
    <cfRule type="top10" dxfId="1193" priority="3601" rank="1"/>
  </conditionalFormatting>
  <conditionalFormatting sqref="E67:O67">
    <cfRule type="top10" dxfId="1192" priority="3602" rank="1"/>
  </conditionalFormatting>
  <conditionalFormatting sqref="E69:O69">
    <cfRule type="top10" dxfId="1191" priority="3603" rank="1"/>
  </conditionalFormatting>
  <conditionalFormatting sqref="E71:O71">
    <cfRule type="top10" dxfId="1190" priority="3604" rank="1"/>
  </conditionalFormatting>
  <conditionalFormatting sqref="E73:O73">
    <cfRule type="top10" dxfId="1189" priority="3605" rank="1"/>
  </conditionalFormatting>
  <conditionalFormatting sqref="E75:O75">
    <cfRule type="top10" dxfId="1188" priority="3606" rank="1"/>
  </conditionalFormatting>
  <conditionalFormatting sqref="E77:O77">
    <cfRule type="top10" dxfId="1187" priority="3607" rank="1"/>
  </conditionalFormatting>
  <conditionalFormatting sqref="E79:O79">
    <cfRule type="top10" dxfId="1186" priority="3608" rank="1"/>
  </conditionalFormatting>
  <conditionalFormatting sqref="E81:O81">
    <cfRule type="top10" dxfId="1185" priority="3609" rank="1"/>
  </conditionalFormatting>
  <conditionalFormatting sqref="E83:O83">
    <cfRule type="top10" dxfId="1184" priority="3610" rank="1"/>
  </conditionalFormatting>
  <conditionalFormatting sqref="E85:O85">
    <cfRule type="top10" dxfId="1183" priority="3611" rank="1"/>
  </conditionalFormatting>
  <conditionalFormatting sqref="E87:O87">
    <cfRule type="top10" dxfId="1182" priority="3612" rank="1"/>
  </conditionalFormatting>
  <conditionalFormatting sqref="E89:O89">
    <cfRule type="top10" dxfId="1181" priority="3613" rank="1"/>
  </conditionalFormatting>
  <conditionalFormatting sqref="E91:O91">
    <cfRule type="top10" dxfId="1180" priority="3614" rank="1"/>
  </conditionalFormatting>
  <conditionalFormatting sqref="E93:O93">
    <cfRule type="top10" dxfId="1179" priority="3615" rank="1"/>
  </conditionalFormatting>
  <conditionalFormatting sqref="E95:O95">
    <cfRule type="top10" dxfId="1178" priority="3616" rank="1"/>
  </conditionalFormatting>
  <conditionalFormatting sqref="E97:O97">
    <cfRule type="top10" dxfId="1177" priority="3617" rank="1"/>
  </conditionalFormatting>
  <conditionalFormatting sqref="E99:O99">
    <cfRule type="top10" dxfId="1176" priority="3618" rank="1"/>
  </conditionalFormatting>
  <conditionalFormatting sqref="E101:O101">
    <cfRule type="top10" dxfId="1175" priority="361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848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234</v>
      </c>
      <c r="F7" s="69" t="s">
        <v>235</v>
      </c>
      <c r="G7" s="69" t="s">
        <v>236</v>
      </c>
      <c r="H7" s="68" t="s">
        <v>45</v>
      </c>
      <c r="I7" s="69" t="s">
        <v>167</v>
      </c>
      <c r="J7" s="69" t="s">
        <v>709</v>
      </c>
      <c r="K7" s="69" t="s">
        <v>170</v>
      </c>
      <c r="L7" s="69" t="s">
        <v>237</v>
      </c>
      <c r="M7" s="69" t="s">
        <v>173</v>
      </c>
      <c r="N7" s="69" t="s">
        <v>159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4707</v>
      </c>
      <c r="F8" s="16">
        <v>7682</v>
      </c>
      <c r="G8" s="16">
        <v>3845</v>
      </c>
      <c r="H8" s="16">
        <v>2228</v>
      </c>
      <c r="I8" s="16">
        <v>2528</v>
      </c>
      <c r="J8" s="16">
        <v>382</v>
      </c>
      <c r="K8" s="16">
        <v>819</v>
      </c>
      <c r="L8" s="16">
        <v>3677</v>
      </c>
      <c r="M8" s="16">
        <v>2326</v>
      </c>
      <c r="N8" s="16">
        <v>921</v>
      </c>
      <c r="O8" s="16">
        <v>1490</v>
      </c>
    </row>
    <row r="9" spans="2:24" ht="15" customHeight="1" x14ac:dyDescent="0.15">
      <c r="B9" s="93"/>
      <c r="C9" s="91"/>
      <c r="D9" s="17">
        <v>100</v>
      </c>
      <c r="E9" s="18">
        <v>29.6</v>
      </c>
      <c r="F9" s="19">
        <v>48.2</v>
      </c>
      <c r="G9" s="19">
        <v>24.1</v>
      </c>
      <c r="H9" s="19">
        <v>14</v>
      </c>
      <c r="I9" s="19">
        <v>15.9</v>
      </c>
      <c r="J9" s="19">
        <v>2.4</v>
      </c>
      <c r="K9" s="19">
        <v>5.0999999999999996</v>
      </c>
      <c r="L9" s="19">
        <v>23.1</v>
      </c>
      <c r="M9" s="19">
        <v>14.6</v>
      </c>
      <c r="N9" s="19">
        <v>5.8</v>
      </c>
      <c r="O9" s="19">
        <v>9.4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1604</v>
      </c>
      <c r="F10" s="23">
        <v>2384</v>
      </c>
      <c r="G10" s="23">
        <v>1095</v>
      </c>
      <c r="H10" s="23">
        <v>755</v>
      </c>
      <c r="I10" s="23">
        <v>858</v>
      </c>
      <c r="J10" s="23">
        <v>115</v>
      </c>
      <c r="K10" s="23">
        <v>281</v>
      </c>
      <c r="L10" s="23">
        <v>1292</v>
      </c>
      <c r="M10" s="23">
        <v>667</v>
      </c>
      <c r="N10" s="23">
        <v>286</v>
      </c>
      <c r="O10" s="23">
        <v>465</v>
      </c>
    </row>
    <row r="11" spans="2:24" ht="15" customHeight="1" x14ac:dyDescent="0.15">
      <c r="B11" s="24"/>
      <c r="C11" s="89"/>
      <c r="D11" s="25">
        <v>100</v>
      </c>
      <c r="E11" s="26">
        <v>32.4</v>
      </c>
      <c r="F11" s="27">
        <v>48.2</v>
      </c>
      <c r="G11" s="27">
        <v>22.1</v>
      </c>
      <c r="H11" s="27">
        <v>15.3</v>
      </c>
      <c r="I11" s="27">
        <v>17.399999999999999</v>
      </c>
      <c r="J11" s="27">
        <v>2.2999999999999998</v>
      </c>
      <c r="K11" s="27">
        <v>5.7</v>
      </c>
      <c r="L11" s="27">
        <v>26.1</v>
      </c>
      <c r="M11" s="27">
        <v>13.5</v>
      </c>
      <c r="N11" s="27">
        <v>5.8</v>
      </c>
      <c r="O11" s="27">
        <v>9.4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3053</v>
      </c>
      <c r="F12" s="16">
        <v>5234</v>
      </c>
      <c r="G12" s="16">
        <v>2720</v>
      </c>
      <c r="H12" s="16">
        <v>1458</v>
      </c>
      <c r="I12" s="16">
        <v>1651</v>
      </c>
      <c r="J12" s="16">
        <v>265</v>
      </c>
      <c r="K12" s="16">
        <v>533</v>
      </c>
      <c r="L12" s="16">
        <v>2357</v>
      </c>
      <c r="M12" s="16">
        <v>1641</v>
      </c>
      <c r="N12" s="16">
        <v>628</v>
      </c>
      <c r="O12" s="16">
        <v>1007</v>
      </c>
    </row>
    <row r="13" spans="2:24" ht="15" customHeight="1" x14ac:dyDescent="0.15">
      <c r="B13" s="28"/>
      <c r="C13" s="91"/>
      <c r="D13" s="17">
        <v>100</v>
      </c>
      <c r="E13" s="18">
        <v>28.2</v>
      </c>
      <c r="F13" s="19">
        <v>48.3</v>
      </c>
      <c r="G13" s="19">
        <v>25.1</v>
      </c>
      <c r="H13" s="19">
        <v>13.4</v>
      </c>
      <c r="I13" s="19">
        <v>15.2</v>
      </c>
      <c r="J13" s="19">
        <v>2.4</v>
      </c>
      <c r="K13" s="19">
        <v>4.9000000000000004</v>
      </c>
      <c r="L13" s="19">
        <v>21.7</v>
      </c>
      <c r="M13" s="19">
        <v>15.1</v>
      </c>
      <c r="N13" s="19">
        <v>5.8</v>
      </c>
      <c r="O13" s="19">
        <v>9.3000000000000007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145</v>
      </c>
      <c r="F14" s="23">
        <v>155</v>
      </c>
      <c r="G14" s="23">
        <v>52</v>
      </c>
      <c r="H14" s="23">
        <v>47</v>
      </c>
      <c r="I14" s="23">
        <v>95</v>
      </c>
      <c r="J14" s="23">
        <v>12</v>
      </c>
      <c r="K14" s="23">
        <v>24</v>
      </c>
      <c r="L14" s="23">
        <v>95</v>
      </c>
      <c r="M14" s="23">
        <v>46</v>
      </c>
      <c r="N14" s="23">
        <v>18</v>
      </c>
      <c r="O14" s="23">
        <v>35</v>
      </c>
    </row>
    <row r="15" spans="2:24" ht="15" customHeight="1" x14ac:dyDescent="0.15">
      <c r="B15" s="24"/>
      <c r="C15" s="84"/>
      <c r="D15" s="25">
        <v>100</v>
      </c>
      <c r="E15" s="26">
        <v>41.1</v>
      </c>
      <c r="F15" s="27">
        <v>43.9</v>
      </c>
      <c r="G15" s="27">
        <v>14.7</v>
      </c>
      <c r="H15" s="27">
        <v>13.3</v>
      </c>
      <c r="I15" s="27">
        <v>26.9</v>
      </c>
      <c r="J15" s="27">
        <v>3.4</v>
      </c>
      <c r="K15" s="27">
        <v>6.8</v>
      </c>
      <c r="L15" s="27">
        <v>26.9</v>
      </c>
      <c r="M15" s="27">
        <v>13</v>
      </c>
      <c r="N15" s="27">
        <v>5.0999999999999996</v>
      </c>
      <c r="O15" s="27">
        <v>9.9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244</v>
      </c>
      <c r="F16" s="31">
        <v>307</v>
      </c>
      <c r="G16" s="31">
        <v>90</v>
      </c>
      <c r="H16" s="31">
        <v>87</v>
      </c>
      <c r="I16" s="31">
        <v>149</v>
      </c>
      <c r="J16" s="31">
        <v>25</v>
      </c>
      <c r="K16" s="31">
        <v>45</v>
      </c>
      <c r="L16" s="31">
        <v>166</v>
      </c>
      <c r="M16" s="31">
        <v>80</v>
      </c>
      <c r="N16" s="31">
        <v>24</v>
      </c>
      <c r="O16" s="31">
        <v>58</v>
      </c>
    </row>
    <row r="17" spans="2:15" ht="15" customHeight="1" x14ac:dyDescent="0.15">
      <c r="B17" s="24"/>
      <c r="C17" s="84"/>
      <c r="D17" s="25">
        <v>100</v>
      </c>
      <c r="E17" s="26">
        <v>39.4</v>
      </c>
      <c r="F17" s="27">
        <v>49.5</v>
      </c>
      <c r="G17" s="27">
        <v>14.5</v>
      </c>
      <c r="H17" s="27">
        <v>14</v>
      </c>
      <c r="I17" s="27">
        <v>24</v>
      </c>
      <c r="J17" s="27">
        <v>4</v>
      </c>
      <c r="K17" s="27">
        <v>7.3</v>
      </c>
      <c r="L17" s="27">
        <v>26.8</v>
      </c>
      <c r="M17" s="27">
        <v>12.9</v>
      </c>
      <c r="N17" s="27">
        <v>3.9</v>
      </c>
      <c r="O17" s="27">
        <v>9.4</v>
      </c>
    </row>
    <row r="18" spans="2:15" ht="15" customHeight="1" x14ac:dyDescent="0.15">
      <c r="B18" s="24"/>
      <c r="C18" s="82" t="s">
        <v>411</v>
      </c>
      <c r="D18" s="14">
        <v>922</v>
      </c>
      <c r="E18" s="15">
        <v>332</v>
      </c>
      <c r="F18" s="16">
        <v>441</v>
      </c>
      <c r="G18" s="16">
        <v>154</v>
      </c>
      <c r="H18" s="16">
        <v>143</v>
      </c>
      <c r="I18" s="16">
        <v>200</v>
      </c>
      <c r="J18" s="16">
        <v>29</v>
      </c>
      <c r="K18" s="16">
        <v>43</v>
      </c>
      <c r="L18" s="16">
        <v>215</v>
      </c>
      <c r="M18" s="16">
        <v>140</v>
      </c>
      <c r="N18" s="16">
        <v>48</v>
      </c>
      <c r="O18" s="16">
        <v>81</v>
      </c>
    </row>
    <row r="19" spans="2:15" ht="15" customHeight="1" x14ac:dyDescent="0.15">
      <c r="B19" s="24"/>
      <c r="C19" s="84"/>
      <c r="D19" s="25">
        <v>100</v>
      </c>
      <c r="E19" s="26">
        <v>36</v>
      </c>
      <c r="F19" s="27">
        <v>47.8</v>
      </c>
      <c r="G19" s="27">
        <v>16.7</v>
      </c>
      <c r="H19" s="27">
        <v>15.5</v>
      </c>
      <c r="I19" s="27">
        <v>21.7</v>
      </c>
      <c r="J19" s="27">
        <v>3.1</v>
      </c>
      <c r="K19" s="27">
        <v>4.7</v>
      </c>
      <c r="L19" s="27">
        <v>23.3</v>
      </c>
      <c r="M19" s="27">
        <v>15.2</v>
      </c>
      <c r="N19" s="27">
        <v>5.2</v>
      </c>
      <c r="O19" s="27">
        <v>8.8000000000000007</v>
      </c>
    </row>
    <row r="20" spans="2:15" ht="15" customHeight="1" x14ac:dyDescent="0.15">
      <c r="B20" s="24"/>
      <c r="C20" s="82" t="s">
        <v>412</v>
      </c>
      <c r="D20" s="14">
        <v>1616</v>
      </c>
      <c r="E20" s="15">
        <v>547</v>
      </c>
      <c r="F20" s="16">
        <v>758</v>
      </c>
      <c r="G20" s="16">
        <v>373</v>
      </c>
      <c r="H20" s="16">
        <v>245</v>
      </c>
      <c r="I20" s="16">
        <v>316</v>
      </c>
      <c r="J20" s="16">
        <v>48</v>
      </c>
      <c r="K20" s="16">
        <v>112</v>
      </c>
      <c r="L20" s="16">
        <v>400</v>
      </c>
      <c r="M20" s="16">
        <v>216</v>
      </c>
      <c r="N20" s="16">
        <v>70</v>
      </c>
      <c r="O20" s="16">
        <v>162</v>
      </c>
    </row>
    <row r="21" spans="2:15" ht="15" customHeight="1" x14ac:dyDescent="0.15">
      <c r="B21" s="24"/>
      <c r="C21" s="84"/>
      <c r="D21" s="25">
        <v>100</v>
      </c>
      <c r="E21" s="26">
        <v>33.799999999999997</v>
      </c>
      <c r="F21" s="27">
        <v>46.9</v>
      </c>
      <c r="G21" s="27">
        <v>23.1</v>
      </c>
      <c r="H21" s="27">
        <v>15.2</v>
      </c>
      <c r="I21" s="27">
        <v>19.600000000000001</v>
      </c>
      <c r="J21" s="27">
        <v>3</v>
      </c>
      <c r="K21" s="27">
        <v>6.9</v>
      </c>
      <c r="L21" s="27">
        <v>24.8</v>
      </c>
      <c r="M21" s="27">
        <v>13.4</v>
      </c>
      <c r="N21" s="27">
        <v>4.3</v>
      </c>
      <c r="O21" s="27">
        <v>10</v>
      </c>
    </row>
    <row r="22" spans="2:15" ht="15" customHeight="1" x14ac:dyDescent="0.15">
      <c r="B22" s="24"/>
      <c r="C22" s="82" t="s">
        <v>413</v>
      </c>
      <c r="D22" s="14">
        <v>3140</v>
      </c>
      <c r="E22" s="15">
        <v>1018</v>
      </c>
      <c r="F22" s="16">
        <v>1473</v>
      </c>
      <c r="G22" s="16">
        <v>812</v>
      </c>
      <c r="H22" s="16">
        <v>412</v>
      </c>
      <c r="I22" s="16">
        <v>525</v>
      </c>
      <c r="J22" s="16">
        <v>81</v>
      </c>
      <c r="K22" s="16">
        <v>187</v>
      </c>
      <c r="L22" s="16">
        <v>695</v>
      </c>
      <c r="M22" s="16">
        <v>396</v>
      </c>
      <c r="N22" s="16">
        <v>178</v>
      </c>
      <c r="O22" s="16">
        <v>309</v>
      </c>
    </row>
    <row r="23" spans="2:15" ht="15" customHeight="1" x14ac:dyDescent="0.15">
      <c r="B23" s="24"/>
      <c r="C23" s="84"/>
      <c r="D23" s="25">
        <v>100</v>
      </c>
      <c r="E23" s="26">
        <v>32.4</v>
      </c>
      <c r="F23" s="27">
        <v>46.9</v>
      </c>
      <c r="G23" s="27">
        <v>25.9</v>
      </c>
      <c r="H23" s="27">
        <v>13.1</v>
      </c>
      <c r="I23" s="27">
        <v>16.7</v>
      </c>
      <c r="J23" s="27">
        <v>2.6</v>
      </c>
      <c r="K23" s="27">
        <v>6</v>
      </c>
      <c r="L23" s="27">
        <v>22.1</v>
      </c>
      <c r="M23" s="27">
        <v>12.6</v>
      </c>
      <c r="N23" s="27">
        <v>5.7</v>
      </c>
      <c r="O23" s="27">
        <v>9.8000000000000007</v>
      </c>
    </row>
    <row r="24" spans="2:15" ht="15" customHeight="1" x14ac:dyDescent="0.15">
      <c r="B24" s="24"/>
      <c r="C24" s="82" t="s">
        <v>414</v>
      </c>
      <c r="D24" s="14">
        <v>4506</v>
      </c>
      <c r="E24" s="15">
        <v>1263</v>
      </c>
      <c r="F24" s="16">
        <v>2207</v>
      </c>
      <c r="G24" s="16">
        <v>1208</v>
      </c>
      <c r="H24" s="16">
        <v>627</v>
      </c>
      <c r="I24" s="16">
        <v>639</v>
      </c>
      <c r="J24" s="16">
        <v>107</v>
      </c>
      <c r="K24" s="16">
        <v>199</v>
      </c>
      <c r="L24" s="16">
        <v>947</v>
      </c>
      <c r="M24" s="16">
        <v>678</v>
      </c>
      <c r="N24" s="16">
        <v>278</v>
      </c>
      <c r="O24" s="16">
        <v>391</v>
      </c>
    </row>
    <row r="25" spans="2:15" ht="15" customHeight="1" x14ac:dyDescent="0.15">
      <c r="B25" s="24"/>
      <c r="C25" s="84"/>
      <c r="D25" s="25">
        <v>100</v>
      </c>
      <c r="E25" s="26">
        <v>28</v>
      </c>
      <c r="F25" s="27">
        <v>49</v>
      </c>
      <c r="G25" s="27">
        <v>26.8</v>
      </c>
      <c r="H25" s="27">
        <v>13.9</v>
      </c>
      <c r="I25" s="27">
        <v>14.2</v>
      </c>
      <c r="J25" s="27">
        <v>2.4</v>
      </c>
      <c r="K25" s="27">
        <v>4.4000000000000004</v>
      </c>
      <c r="L25" s="27">
        <v>21</v>
      </c>
      <c r="M25" s="27">
        <v>15</v>
      </c>
      <c r="N25" s="27">
        <v>6.2</v>
      </c>
      <c r="O25" s="27">
        <v>8.6999999999999993</v>
      </c>
    </row>
    <row r="26" spans="2:15" ht="15" customHeight="1" x14ac:dyDescent="0.15">
      <c r="B26" s="24"/>
      <c r="C26" s="82" t="s">
        <v>415</v>
      </c>
      <c r="D26" s="14">
        <v>4438</v>
      </c>
      <c r="E26" s="15">
        <v>1044</v>
      </c>
      <c r="F26" s="16">
        <v>2186</v>
      </c>
      <c r="G26" s="16">
        <v>1081</v>
      </c>
      <c r="H26" s="16">
        <v>614</v>
      </c>
      <c r="I26" s="16">
        <v>552</v>
      </c>
      <c r="J26" s="16">
        <v>72</v>
      </c>
      <c r="K26" s="16">
        <v>192</v>
      </c>
      <c r="L26" s="16">
        <v>1082</v>
      </c>
      <c r="M26" s="16">
        <v>727</v>
      </c>
      <c r="N26" s="16">
        <v>290</v>
      </c>
      <c r="O26" s="16">
        <v>416</v>
      </c>
    </row>
    <row r="27" spans="2:15" ht="15" customHeight="1" x14ac:dyDescent="0.15">
      <c r="B27" s="28"/>
      <c r="C27" s="85"/>
      <c r="D27" s="17">
        <v>100</v>
      </c>
      <c r="E27" s="18">
        <v>23.5</v>
      </c>
      <c r="F27" s="19">
        <v>49.3</v>
      </c>
      <c r="G27" s="19">
        <v>24.4</v>
      </c>
      <c r="H27" s="19">
        <v>13.8</v>
      </c>
      <c r="I27" s="19">
        <v>12.4</v>
      </c>
      <c r="J27" s="19">
        <v>1.6</v>
      </c>
      <c r="K27" s="19">
        <v>4.3</v>
      </c>
      <c r="L27" s="19">
        <v>24.4</v>
      </c>
      <c r="M27" s="19">
        <v>16.399999999999999</v>
      </c>
      <c r="N27" s="19">
        <v>6.5</v>
      </c>
      <c r="O27" s="19">
        <v>9.4</v>
      </c>
    </row>
    <row r="28" spans="2:15" ht="15" customHeight="1" x14ac:dyDescent="0.15">
      <c r="B28" s="20" t="s">
        <v>61</v>
      </c>
      <c r="C28" s="82" t="s">
        <v>62</v>
      </c>
      <c r="D28" s="14">
        <v>5666</v>
      </c>
      <c r="E28" s="15">
        <v>1635</v>
      </c>
      <c r="F28" s="16">
        <v>2682</v>
      </c>
      <c r="G28" s="16">
        <v>1291</v>
      </c>
      <c r="H28" s="16">
        <v>795</v>
      </c>
      <c r="I28" s="16">
        <v>837</v>
      </c>
      <c r="J28" s="16">
        <v>140</v>
      </c>
      <c r="K28" s="16">
        <v>260</v>
      </c>
      <c r="L28" s="16">
        <v>805</v>
      </c>
      <c r="M28" s="16">
        <v>975</v>
      </c>
      <c r="N28" s="16">
        <v>330</v>
      </c>
      <c r="O28" s="16">
        <v>468</v>
      </c>
    </row>
    <row r="29" spans="2:15" ht="15" customHeight="1" x14ac:dyDescent="0.15">
      <c r="B29" s="24"/>
      <c r="C29" s="84"/>
      <c r="D29" s="25">
        <v>100</v>
      </c>
      <c r="E29" s="26">
        <v>28.9</v>
      </c>
      <c r="F29" s="27">
        <v>47.3</v>
      </c>
      <c r="G29" s="27">
        <v>22.8</v>
      </c>
      <c r="H29" s="27">
        <v>14</v>
      </c>
      <c r="I29" s="27">
        <v>14.8</v>
      </c>
      <c r="J29" s="27">
        <v>2.5</v>
      </c>
      <c r="K29" s="27">
        <v>4.5999999999999996</v>
      </c>
      <c r="L29" s="27">
        <v>14.2</v>
      </c>
      <c r="M29" s="27">
        <v>17.2</v>
      </c>
      <c r="N29" s="27">
        <v>5.8</v>
      </c>
      <c r="O29" s="27">
        <v>8.3000000000000007</v>
      </c>
    </row>
    <row r="30" spans="2:15" ht="15" customHeight="1" x14ac:dyDescent="0.15">
      <c r="B30" s="24"/>
      <c r="C30" s="82" t="s">
        <v>63</v>
      </c>
      <c r="D30" s="14">
        <v>3924</v>
      </c>
      <c r="E30" s="15">
        <v>1345</v>
      </c>
      <c r="F30" s="16">
        <v>1953</v>
      </c>
      <c r="G30" s="16">
        <v>982</v>
      </c>
      <c r="H30" s="16">
        <v>622</v>
      </c>
      <c r="I30" s="16">
        <v>648</v>
      </c>
      <c r="J30" s="16">
        <v>99</v>
      </c>
      <c r="K30" s="16">
        <v>217</v>
      </c>
      <c r="L30" s="16">
        <v>1276</v>
      </c>
      <c r="M30" s="16">
        <v>450</v>
      </c>
      <c r="N30" s="16">
        <v>192</v>
      </c>
      <c r="O30" s="16">
        <v>323</v>
      </c>
    </row>
    <row r="31" spans="2:15" ht="15" customHeight="1" x14ac:dyDescent="0.15">
      <c r="B31" s="24"/>
      <c r="C31" s="84"/>
      <c r="D31" s="25">
        <v>100</v>
      </c>
      <c r="E31" s="26">
        <v>34.299999999999997</v>
      </c>
      <c r="F31" s="27">
        <v>49.8</v>
      </c>
      <c r="G31" s="27">
        <v>25</v>
      </c>
      <c r="H31" s="27">
        <v>15.9</v>
      </c>
      <c r="I31" s="27">
        <v>16.5</v>
      </c>
      <c r="J31" s="27">
        <v>2.5</v>
      </c>
      <c r="K31" s="27">
        <v>5.5</v>
      </c>
      <c r="L31" s="27">
        <v>32.5</v>
      </c>
      <c r="M31" s="27">
        <v>11.5</v>
      </c>
      <c r="N31" s="27">
        <v>4.9000000000000004</v>
      </c>
      <c r="O31" s="27">
        <v>8.1999999999999993</v>
      </c>
    </row>
    <row r="32" spans="2:15" ht="15" customHeight="1" x14ac:dyDescent="0.15">
      <c r="B32" s="24"/>
      <c r="C32" s="83" t="s">
        <v>64</v>
      </c>
      <c r="D32" s="29">
        <v>306</v>
      </c>
      <c r="E32" s="30">
        <v>92</v>
      </c>
      <c r="F32" s="31">
        <v>139</v>
      </c>
      <c r="G32" s="31">
        <v>45</v>
      </c>
      <c r="H32" s="31">
        <v>36</v>
      </c>
      <c r="I32" s="31">
        <v>64</v>
      </c>
      <c r="J32" s="31">
        <v>10</v>
      </c>
      <c r="K32" s="31">
        <v>18</v>
      </c>
      <c r="L32" s="31">
        <v>93</v>
      </c>
      <c r="M32" s="31">
        <v>49</v>
      </c>
      <c r="N32" s="31">
        <v>11</v>
      </c>
      <c r="O32" s="31">
        <v>28</v>
      </c>
    </row>
    <row r="33" spans="2:15" ht="15" customHeight="1" x14ac:dyDescent="0.15">
      <c r="B33" s="24"/>
      <c r="C33" s="84"/>
      <c r="D33" s="25">
        <v>100</v>
      </c>
      <c r="E33" s="26">
        <v>30.1</v>
      </c>
      <c r="F33" s="27">
        <v>45.4</v>
      </c>
      <c r="G33" s="27">
        <v>14.7</v>
      </c>
      <c r="H33" s="27">
        <v>11.8</v>
      </c>
      <c r="I33" s="27">
        <v>20.9</v>
      </c>
      <c r="J33" s="27">
        <v>3.3</v>
      </c>
      <c r="K33" s="27">
        <v>5.9</v>
      </c>
      <c r="L33" s="27">
        <v>30.4</v>
      </c>
      <c r="M33" s="27">
        <v>16</v>
      </c>
      <c r="N33" s="27">
        <v>3.6</v>
      </c>
      <c r="O33" s="27">
        <v>9.1999999999999993</v>
      </c>
    </row>
    <row r="34" spans="2:15" ht="15" customHeight="1" x14ac:dyDescent="0.15">
      <c r="B34" s="24"/>
      <c r="C34" s="82" t="s">
        <v>65</v>
      </c>
      <c r="D34" s="14">
        <v>3042</v>
      </c>
      <c r="E34" s="15">
        <v>839</v>
      </c>
      <c r="F34" s="16">
        <v>1562</v>
      </c>
      <c r="G34" s="16">
        <v>830</v>
      </c>
      <c r="H34" s="16">
        <v>400</v>
      </c>
      <c r="I34" s="16">
        <v>513</v>
      </c>
      <c r="J34" s="16">
        <v>67</v>
      </c>
      <c r="K34" s="16">
        <v>180</v>
      </c>
      <c r="L34" s="16">
        <v>820</v>
      </c>
      <c r="M34" s="16">
        <v>459</v>
      </c>
      <c r="N34" s="16">
        <v>183</v>
      </c>
      <c r="O34" s="16">
        <v>189</v>
      </c>
    </row>
    <row r="35" spans="2:15" ht="15" customHeight="1" x14ac:dyDescent="0.15">
      <c r="B35" s="24"/>
      <c r="C35" s="84"/>
      <c r="D35" s="25">
        <v>100</v>
      </c>
      <c r="E35" s="26">
        <v>27.6</v>
      </c>
      <c r="F35" s="27">
        <v>51.3</v>
      </c>
      <c r="G35" s="27">
        <v>27.3</v>
      </c>
      <c r="H35" s="27">
        <v>13.1</v>
      </c>
      <c r="I35" s="27">
        <v>16.899999999999999</v>
      </c>
      <c r="J35" s="27">
        <v>2.2000000000000002</v>
      </c>
      <c r="K35" s="27">
        <v>5.9</v>
      </c>
      <c r="L35" s="27">
        <v>27</v>
      </c>
      <c r="M35" s="27">
        <v>15.1</v>
      </c>
      <c r="N35" s="27">
        <v>6</v>
      </c>
      <c r="O35" s="27">
        <v>6.2</v>
      </c>
    </row>
    <row r="36" spans="2:15" ht="15" customHeight="1" x14ac:dyDescent="0.15">
      <c r="B36" s="32"/>
      <c r="C36" s="82" t="s">
        <v>408</v>
      </c>
      <c r="D36" s="14">
        <v>2409</v>
      </c>
      <c r="E36" s="15">
        <v>698</v>
      </c>
      <c r="F36" s="16">
        <v>1185</v>
      </c>
      <c r="G36" s="16">
        <v>618</v>
      </c>
      <c r="H36" s="16">
        <v>327</v>
      </c>
      <c r="I36" s="16">
        <v>410</v>
      </c>
      <c r="J36" s="16">
        <v>56</v>
      </c>
      <c r="K36" s="16">
        <v>119</v>
      </c>
      <c r="L36" s="16">
        <v>604</v>
      </c>
      <c r="M36" s="16">
        <v>353</v>
      </c>
      <c r="N36" s="16">
        <v>180</v>
      </c>
      <c r="O36" s="16">
        <v>208</v>
      </c>
    </row>
    <row r="37" spans="2:15" ht="15" customHeight="1" x14ac:dyDescent="0.15">
      <c r="B37" s="33"/>
      <c r="C37" s="82"/>
      <c r="D37" s="34">
        <v>100</v>
      </c>
      <c r="E37" s="35">
        <v>29</v>
      </c>
      <c r="F37" s="36">
        <v>49.2</v>
      </c>
      <c r="G37" s="36">
        <v>25.7</v>
      </c>
      <c r="H37" s="36">
        <v>13.6</v>
      </c>
      <c r="I37" s="36">
        <v>17</v>
      </c>
      <c r="J37" s="36">
        <v>2.2999999999999998</v>
      </c>
      <c r="K37" s="36">
        <v>4.9000000000000004</v>
      </c>
      <c r="L37" s="36">
        <v>25.1</v>
      </c>
      <c r="M37" s="36">
        <v>14.7</v>
      </c>
      <c r="N37" s="36">
        <v>7.5</v>
      </c>
      <c r="O37" s="36">
        <v>8.6</v>
      </c>
    </row>
    <row r="38" spans="2:15" ht="15" customHeight="1" x14ac:dyDescent="0.15">
      <c r="B38" s="20" t="s">
        <v>66</v>
      </c>
      <c r="C38" s="88" t="s">
        <v>67</v>
      </c>
      <c r="D38" s="21">
        <v>1258</v>
      </c>
      <c r="E38" s="22">
        <v>248</v>
      </c>
      <c r="F38" s="23">
        <v>401</v>
      </c>
      <c r="G38" s="23">
        <v>204</v>
      </c>
      <c r="H38" s="23">
        <v>79</v>
      </c>
      <c r="I38" s="23">
        <v>123</v>
      </c>
      <c r="J38" s="23">
        <v>21</v>
      </c>
      <c r="K38" s="23">
        <v>49</v>
      </c>
      <c r="L38" s="23">
        <v>93</v>
      </c>
      <c r="M38" s="23">
        <v>342</v>
      </c>
      <c r="N38" s="23">
        <v>54</v>
      </c>
      <c r="O38" s="23">
        <v>193</v>
      </c>
    </row>
    <row r="39" spans="2:15" ht="15" customHeight="1" x14ac:dyDescent="0.15">
      <c r="B39" s="24"/>
      <c r="C39" s="89"/>
      <c r="D39" s="25">
        <v>100</v>
      </c>
      <c r="E39" s="26">
        <v>19.7</v>
      </c>
      <c r="F39" s="27">
        <v>31.9</v>
      </c>
      <c r="G39" s="27">
        <v>16.2</v>
      </c>
      <c r="H39" s="27">
        <v>6.3</v>
      </c>
      <c r="I39" s="27">
        <v>9.8000000000000007</v>
      </c>
      <c r="J39" s="27">
        <v>1.7</v>
      </c>
      <c r="K39" s="27">
        <v>3.9</v>
      </c>
      <c r="L39" s="27">
        <v>7.4</v>
      </c>
      <c r="M39" s="27">
        <v>27.2</v>
      </c>
      <c r="N39" s="27">
        <v>4.3</v>
      </c>
      <c r="O39" s="27">
        <v>15.3</v>
      </c>
    </row>
    <row r="40" spans="2:15" ht="15" customHeight="1" x14ac:dyDescent="0.15">
      <c r="B40" s="24"/>
      <c r="C40" s="90" t="s">
        <v>68</v>
      </c>
      <c r="D40" s="14">
        <v>1359</v>
      </c>
      <c r="E40" s="15">
        <v>431</v>
      </c>
      <c r="F40" s="16">
        <v>644</v>
      </c>
      <c r="G40" s="16">
        <v>318</v>
      </c>
      <c r="H40" s="16">
        <v>205</v>
      </c>
      <c r="I40" s="16">
        <v>197</v>
      </c>
      <c r="J40" s="16">
        <v>58</v>
      </c>
      <c r="K40" s="16">
        <v>82</v>
      </c>
      <c r="L40" s="16">
        <v>218</v>
      </c>
      <c r="M40" s="16">
        <v>150</v>
      </c>
      <c r="N40" s="16">
        <v>64</v>
      </c>
      <c r="O40" s="16">
        <v>175</v>
      </c>
    </row>
    <row r="41" spans="2:15" ht="15" customHeight="1" x14ac:dyDescent="0.15">
      <c r="B41" s="24"/>
      <c r="C41" s="89"/>
      <c r="D41" s="25">
        <v>100</v>
      </c>
      <c r="E41" s="26">
        <v>31.7</v>
      </c>
      <c r="F41" s="27">
        <v>47.4</v>
      </c>
      <c r="G41" s="27">
        <v>23.4</v>
      </c>
      <c r="H41" s="27">
        <v>15.1</v>
      </c>
      <c r="I41" s="27">
        <v>14.5</v>
      </c>
      <c r="J41" s="27">
        <v>4.3</v>
      </c>
      <c r="K41" s="27">
        <v>6</v>
      </c>
      <c r="L41" s="27">
        <v>16</v>
      </c>
      <c r="M41" s="27">
        <v>11</v>
      </c>
      <c r="N41" s="27">
        <v>4.7</v>
      </c>
      <c r="O41" s="27">
        <v>12.9</v>
      </c>
    </row>
    <row r="42" spans="2:15" ht="15" customHeight="1" x14ac:dyDescent="0.15">
      <c r="B42" s="24"/>
      <c r="C42" s="86" t="s">
        <v>69</v>
      </c>
      <c r="D42" s="14">
        <v>12636</v>
      </c>
      <c r="E42" s="15">
        <v>3917</v>
      </c>
      <c r="F42" s="16">
        <v>6464</v>
      </c>
      <c r="G42" s="16">
        <v>3237</v>
      </c>
      <c r="H42" s="16">
        <v>1879</v>
      </c>
      <c r="I42" s="16">
        <v>2141</v>
      </c>
      <c r="J42" s="16">
        <v>293</v>
      </c>
      <c r="K42" s="16">
        <v>665</v>
      </c>
      <c r="L42" s="16">
        <v>3291</v>
      </c>
      <c r="M42" s="16">
        <v>1772</v>
      </c>
      <c r="N42" s="16">
        <v>774</v>
      </c>
      <c r="O42" s="16">
        <v>813</v>
      </c>
    </row>
    <row r="43" spans="2:15" ht="15" customHeight="1" x14ac:dyDescent="0.15">
      <c r="B43" s="28"/>
      <c r="C43" s="91"/>
      <c r="D43" s="17">
        <v>100</v>
      </c>
      <c r="E43" s="18">
        <v>31</v>
      </c>
      <c r="F43" s="19">
        <v>51.2</v>
      </c>
      <c r="G43" s="19">
        <v>25.6</v>
      </c>
      <c r="H43" s="19">
        <v>14.9</v>
      </c>
      <c r="I43" s="19">
        <v>16.899999999999999</v>
      </c>
      <c r="J43" s="19">
        <v>2.2999999999999998</v>
      </c>
      <c r="K43" s="19">
        <v>5.3</v>
      </c>
      <c r="L43" s="19">
        <v>26</v>
      </c>
      <c r="M43" s="19">
        <v>14</v>
      </c>
      <c r="N43" s="19">
        <v>6.1</v>
      </c>
      <c r="O43" s="19">
        <v>6.4</v>
      </c>
    </row>
    <row r="44" spans="2:15" ht="15" customHeight="1" x14ac:dyDescent="0.15">
      <c r="B44" s="20" t="s">
        <v>70</v>
      </c>
      <c r="C44" s="88" t="s">
        <v>496</v>
      </c>
      <c r="D44" s="21">
        <v>567</v>
      </c>
      <c r="E44" s="22">
        <v>62</v>
      </c>
      <c r="F44" s="23">
        <v>135</v>
      </c>
      <c r="G44" s="23">
        <v>99</v>
      </c>
      <c r="H44" s="23">
        <v>31</v>
      </c>
      <c r="I44" s="23">
        <v>42</v>
      </c>
      <c r="J44" s="23">
        <v>3</v>
      </c>
      <c r="K44" s="23">
        <v>13</v>
      </c>
      <c r="L44" s="23">
        <v>80</v>
      </c>
      <c r="M44" s="23">
        <v>210</v>
      </c>
      <c r="N44" s="23">
        <v>47</v>
      </c>
      <c r="O44" s="23">
        <v>53</v>
      </c>
    </row>
    <row r="45" spans="2:15" ht="15" customHeight="1" x14ac:dyDescent="0.15">
      <c r="B45" s="24"/>
      <c r="C45" s="89"/>
      <c r="D45" s="25">
        <v>100</v>
      </c>
      <c r="E45" s="26">
        <v>10.9</v>
      </c>
      <c r="F45" s="27">
        <v>23.8</v>
      </c>
      <c r="G45" s="27">
        <v>17.5</v>
      </c>
      <c r="H45" s="27">
        <v>5.5</v>
      </c>
      <c r="I45" s="27">
        <v>7.4</v>
      </c>
      <c r="J45" s="27">
        <v>0.5</v>
      </c>
      <c r="K45" s="27">
        <v>2.2999999999999998</v>
      </c>
      <c r="L45" s="27">
        <v>14.1</v>
      </c>
      <c r="M45" s="27">
        <v>37</v>
      </c>
      <c r="N45" s="27">
        <v>8.3000000000000007</v>
      </c>
      <c r="O45" s="27">
        <v>9.3000000000000007</v>
      </c>
    </row>
    <row r="46" spans="2:15" ht="15" customHeight="1" x14ac:dyDescent="0.15">
      <c r="B46" s="24"/>
      <c r="C46" s="86" t="s">
        <v>480</v>
      </c>
      <c r="D46" s="14">
        <v>8280</v>
      </c>
      <c r="E46" s="15">
        <v>1745</v>
      </c>
      <c r="F46" s="16">
        <v>3463</v>
      </c>
      <c r="G46" s="16">
        <v>1952</v>
      </c>
      <c r="H46" s="16">
        <v>922</v>
      </c>
      <c r="I46" s="16">
        <v>1037</v>
      </c>
      <c r="J46" s="16">
        <v>129</v>
      </c>
      <c r="K46" s="16">
        <v>352</v>
      </c>
      <c r="L46" s="16">
        <v>1643</v>
      </c>
      <c r="M46" s="16">
        <v>1679</v>
      </c>
      <c r="N46" s="16">
        <v>561</v>
      </c>
      <c r="O46" s="16">
        <v>641</v>
      </c>
    </row>
    <row r="47" spans="2:15" ht="15" customHeight="1" x14ac:dyDescent="0.15">
      <c r="B47" s="24"/>
      <c r="C47" s="89"/>
      <c r="D47" s="25">
        <v>100</v>
      </c>
      <c r="E47" s="26">
        <v>21.1</v>
      </c>
      <c r="F47" s="27">
        <v>41.8</v>
      </c>
      <c r="G47" s="27">
        <v>23.6</v>
      </c>
      <c r="H47" s="27">
        <v>11.1</v>
      </c>
      <c r="I47" s="27">
        <v>12.5</v>
      </c>
      <c r="J47" s="27">
        <v>1.6</v>
      </c>
      <c r="K47" s="27">
        <v>4.3</v>
      </c>
      <c r="L47" s="27">
        <v>19.8</v>
      </c>
      <c r="M47" s="27">
        <v>20.3</v>
      </c>
      <c r="N47" s="27">
        <v>6.8</v>
      </c>
      <c r="O47" s="27">
        <v>7.7</v>
      </c>
    </row>
    <row r="48" spans="2:15" ht="15" customHeight="1" x14ac:dyDescent="0.15">
      <c r="B48" s="24"/>
      <c r="C48" s="86" t="s">
        <v>484</v>
      </c>
      <c r="D48" s="14">
        <v>4863</v>
      </c>
      <c r="E48" s="15">
        <v>1954</v>
      </c>
      <c r="F48" s="16">
        <v>2948</v>
      </c>
      <c r="G48" s="16">
        <v>1265</v>
      </c>
      <c r="H48" s="16">
        <v>845</v>
      </c>
      <c r="I48" s="16">
        <v>943</v>
      </c>
      <c r="J48" s="16">
        <v>167</v>
      </c>
      <c r="K48" s="16">
        <v>303</v>
      </c>
      <c r="L48" s="16">
        <v>1318</v>
      </c>
      <c r="M48" s="16">
        <v>332</v>
      </c>
      <c r="N48" s="16">
        <v>218</v>
      </c>
      <c r="O48" s="16">
        <v>327</v>
      </c>
    </row>
    <row r="49" spans="2:15" ht="15" customHeight="1" x14ac:dyDescent="0.15">
      <c r="B49" s="24"/>
      <c r="C49" s="89"/>
      <c r="D49" s="25">
        <v>100</v>
      </c>
      <c r="E49" s="26">
        <v>40.200000000000003</v>
      </c>
      <c r="F49" s="27">
        <v>60.6</v>
      </c>
      <c r="G49" s="27">
        <v>26</v>
      </c>
      <c r="H49" s="27">
        <v>17.399999999999999</v>
      </c>
      <c r="I49" s="27">
        <v>19.399999999999999</v>
      </c>
      <c r="J49" s="27">
        <v>3.4</v>
      </c>
      <c r="K49" s="27">
        <v>6.2</v>
      </c>
      <c r="L49" s="27">
        <v>27.1</v>
      </c>
      <c r="M49" s="27">
        <v>6.8</v>
      </c>
      <c r="N49" s="27">
        <v>4.5</v>
      </c>
      <c r="O49" s="27">
        <v>6.7</v>
      </c>
    </row>
    <row r="50" spans="2:15" ht="15" customHeight="1" x14ac:dyDescent="0.15">
      <c r="B50" s="24"/>
      <c r="C50" s="86" t="s">
        <v>461</v>
      </c>
      <c r="D50" s="14">
        <v>1583</v>
      </c>
      <c r="E50" s="15">
        <v>863</v>
      </c>
      <c r="F50" s="16">
        <v>989</v>
      </c>
      <c r="G50" s="16">
        <v>464</v>
      </c>
      <c r="H50" s="16">
        <v>371</v>
      </c>
      <c r="I50" s="16">
        <v>452</v>
      </c>
      <c r="J50" s="16">
        <v>69</v>
      </c>
      <c r="K50" s="16">
        <v>131</v>
      </c>
      <c r="L50" s="16">
        <v>566</v>
      </c>
      <c r="M50" s="16">
        <v>67</v>
      </c>
      <c r="N50" s="16">
        <v>71</v>
      </c>
      <c r="O50" s="16">
        <v>118</v>
      </c>
    </row>
    <row r="51" spans="2:15" ht="15" customHeight="1" x14ac:dyDescent="0.15">
      <c r="B51" s="28"/>
      <c r="C51" s="91"/>
      <c r="D51" s="17">
        <v>100</v>
      </c>
      <c r="E51" s="18">
        <v>54.5</v>
      </c>
      <c r="F51" s="19">
        <v>62.5</v>
      </c>
      <c r="G51" s="19">
        <v>29.3</v>
      </c>
      <c r="H51" s="19">
        <v>23.4</v>
      </c>
      <c r="I51" s="19">
        <v>28.6</v>
      </c>
      <c r="J51" s="19">
        <v>4.4000000000000004</v>
      </c>
      <c r="K51" s="19">
        <v>8.3000000000000007</v>
      </c>
      <c r="L51" s="19">
        <v>35.799999999999997</v>
      </c>
      <c r="M51" s="19">
        <v>4.2</v>
      </c>
      <c r="N51" s="19">
        <v>4.5</v>
      </c>
      <c r="O51" s="19">
        <v>7.5</v>
      </c>
    </row>
    <row r="52" spans="2:15" ht="15" customHeight="1" x14ac:dyDescent="0.15">
      <c r="B52" s="20" t="s">
        <v>75</v>
      </c>
      <c r="C52" s="87" t="s">
        <v>76</v>
      </c>
      <c r="D52" s="21">
        <v>2981</v>
      </c>
      <c r="E52" s="22">
        <v>742</v>
      </c>
      <c r="F52" s="23">
        <v>1375</v>
      </c>
      <c r="G52" s="23">
        <v>674</v>
      </c>
      <c r="H52" s="23">
        <v>401</v>
      </c>
      <c r="I52" s="23">
        <v>428</v>
      </c>
      <c r="J52" s="23">
        <v>80</v>
      </c>
      <c r="K52" s="23">
        <v>131</v>
      </c>
      <c r="L52" s="23">
        <v>579</v>
      </c>
      <c r="M52" s="23">
        <v>416</v>
      </c>
      <c r="N52" s="23">
        <v>161</v>
      </c>
      <c r="O52" s="23">
        <v>409</v>
      </c>
    </row>
    <row r="53" spans="2:15" ht="15" customHeight="1" x14ac:dyDescent="0.15">
      <c r="B53" s="24"/>
      <c r="C53" s="84"/>
      <c r="D53" s="25">
        <v>100</v>
      </c>
      <c r="E53" s="26">
        <v>24.9</v>
      </c>
      <c r="F53" s="27">
        <v>46.1</v>
      </c>
      <c r="G53" s="27">
        <v>22.6</v>
      </c>
      <c r="H53" s="27">
        <v>13.5</v>
      </c>
      <c r="I53" s="27">
        <v>14.4</v>
      </c>
      <c r="J53" s="27">
        <v>2.7</v>
      </c>
      <c r="K53" s="27">
        <v>4.4000000000000004</v>
      </c>
      <c r="L53" s="27">
        <v>19.399999999999999</v>
      </c>
      <c r="M53" s="27">
        <v>14</v>
      </c>
      <c r="N53" s="27">
        <v>5.4</v>
      </c>
      <c r="O53" s="27">
        <v>13.7</v>
      </c>
    </row>
    <row r="54" spans="2:15" ht="15" customHeight="1" x14ac:dyDescent="0.15">
      <c r="B54" s="24"/>
      <c r="C54" s="83" t="s">
        <v>77</v>
      </c>
      <c r="D54" s="29">
        <v>1946</v>
      </c>
      <c r="E54" s="30">
        <v>561</v>
      </c>
      <c r="F54" s="31">
        <v>986</v>
      </c>
      <c r="G54" s="31">
        <v>502</v>
      </c>
      <c r="H54" s="31">
        <v>269</v>
      </c>
      <c r="I54" s="31">
        <v>258</v>
      </c>
      <c r="J54" s="31">
        <v>45</v>
      </c>
      <c r="K54" s="31">
        <v>65</v>
      </c>
      <c r="L54" s="31">
        <v>457</v>
      </c>
      <c r="M54" s="31">
        <v>344</v>
      </c>
      <c r="N54" s="31">
        <v>89</v>
      </c>
      <c r="O54" s="31">
        <v>81</v>
      </c>
    </row>
    <row r="55" spans="2:15" ht="15" customHeight="1" x14ac:dyDescent="0.15">
      <c r="B55" s="24"/>
      <c r="C55" s="84"/>
      <c r="D55" s="25">
        <v>100</v>
      </c>
      <c r="E55" s="26">
        <v>28.8</v>
      </c>
      <c r="F55" s="27">
        <v>50.7</v>
      </c>
      <c r="G55" s="27">
        <v>25.8</v>
      </c>
      <c r="H55" s="27">
        <v>13.8</v>
      </c>
      <c r="I55" s="27">
        <v>13.3</v>
      </c>
      <c r="J55" s="27">
        <v>2.2999999999999998</v>
      </c>
      <c r="K55" s="27">
        <v>3.3</v>
      </c>
      <c r="L55" s="27">
        <v>23.5</v>
      </c>
      <c r="M55" s="27">
        <v>17.7</v>
      </c>
      <c r="N55" s="27">
        <v>4.5999999999999996</v>
      </c>
      <c r="O55" s="27">
        <v>4.2</v>
      </c>
    </row>
    <row r="56" spans="2:15" ht="15" customHeight="1" x14ac:dyDescent="0.15">
      <c r="B56" s="24"/>
      <c r="C56" s="82" t="s">
        <v>78</v>
      </c>
      <c r="D56" s="14">
        <v>854</v>
      </c>
      <c r="E56" s="15">
        <v>256</v>
      </c>
      <c r="F56" s="16">
        <v>425</v>
      </c>
      <c r="G56" s="16">
        <v>226</v>
      </c>
      <c r="H56" s="16">
        <v>157</v>
      </c>
      <c r="I56" s="16">
        <v>156</v>
      </c>
      <c r="J56" s="16">
        <v>27</v>
      </c>
      <c r="K56" s="16">
        <v>63</v>
      </c>
      <c r="L56" s="16">
        <v>236</v>
      </c>
      <c r="M56" s="16">
        <v>94</v>
      </c>
      <c r="N56" s="16">
        <v>35</v>
      </c>
      <c r="O56" s="16">
        <v>110</v>
      </c>
    </row>
    <row r="57" spans="2:15" ht="15" customHeight="1" x14ac:dyDescent="0.15">
      <c r="B57" s="24"/>
      <c r="C57" s="84"/>
      <c r="D57" s="25">
        <v>100</v>
      </c>
      <c r="E57" s="26">
        <v>30</v>
      </c>
      <c r="F57" s="27">
        <v>49.8</v>
      </c>
      <c r="G57" s="27">
        <v>26.5</v>
      </c>
      <c r="H57" s="27">
        <v>18.399999999999999</v>
      </c>
      <c r="I57" s="27">
        <v>18.3</v>
      </c>
      <c r="J57" s="27">
        <v>3.2</v>
      </c>
      <c r="K57" s="27">
        <v>7.4</v>
      </c>
      <c r="L57" s="27">
        <v>27.6</v>
      </c>
      <c r="M57" s="27">
        <v>11</v>
      </c>
      <c r="N57" s="27">
        <v>4.0999999999999996</v>
      </c>
      <c r="O57" s="27">
        <v>12.9</v>
      </c>
    </row>
    <row r="58" spans="2:15" ht="15" customHeight="1" x14ac:dyDescent="0.15">
      <c r="B58" s="24"/>
      <c r="C58" s="82" t="s">
        <v>79</v>
      </c>
      <c r="D58" s="14">
        <v>1311</v>
      </c>
      <c r="E58" s="15">
        <v>456</v>
      </c>
      <c r="F58" s="16">
        <v>683</v>
      </c>
      <c r="G58" s="16">
        <v>361</v>
      </c>
      <c r="H58" s="16">
        <v>211</v>
      </c>
      <c r="I58" s="16">
        <v>223</v>
      </c>
      <c r="J58" s="16">
        <v>25</v>
      </c>
      <c r="K58" s="16">
        <v>72</v>
      </c>
      <c r="L58" s="16">
        <v>311</v>
      </c>
      <c r="M58" s="16">
        <v>166</v>
      </c>
      <c r="N58" s="16">
        <v>72</v>
      </c>
      <c r="O58" s="16">
        <v>93</v>
      </c>
    </row>
    <row r="59" spans="2:15" ht="15" customHeight="1" x14ac:dyDescent="0.15">
      <c r="B59" s="24"/>
      <c r="C59" s="84"/>
      <c r="D59" s="25">
        <v>100</v>
      </c>
      <c r="E59" s="26">
        <v>34.799999999999997</v>
      </c>
      <c r="F59" s="27">
        <v>52.1</v>
      </c>
      <c r="G59" s="27">
        <v>27.5</v>
      </c>
      <c r="H59" s="27">
        <v>16.100000000000001</v>
      </c>
      <c r="I59" s="27">
        <v>17</v>
      </c>
      <c r="J59" s="27">
        <v>1.9</v>
      </c>
      <c r="K59" s="27">
        <v>5.5</v>
      </c>
      <c r="L59" s="27">
        <v>23.7</v>
      </c>
      <c r="M59" s="27">
        <v>12.7</v>
      </c>
      <c r="N59" s="27">
        <v>5.5</v>
      </c>
      <c r="O59" s="27">
        <v>7.1</v>
      </c>
    </row>
    <row r="60" spans="2:15" ht="15" customHeight="1" x14ac:dyDescent="0.15">
      <c r="B60" s="24"/>
      <c r="C60" s="82" t="s">
        <v>80</v>
      </c>
      <c r="D60" s="14">
        <v>1783</v>
      </c>
      <c r="E60" s="15">
        <v>531</v>
      </c>
      <c r="F60" s="16">
        <v>822</v>
      </c>
      <c r="G60" s="16">
        <v>412</v>
      </c>
      <c r="H60" s="16">
        <v>284</v>
      </c>
      <c r="I60" s="16">
        <v>299</v>
      </c>
      <c r="J60" s="16">
        <v>50</v>
      </c>
      <c r="K60" s="16">
        <v>88</v>
      </c>
      <c r="L60" s="16">
        <v>467</v>
      </c>
      <c r="M60" s="16">
        <v>169</v>
      </c>
      <c r="N60" s="16">
        <v>84</v>
      </c>
      <c r="O60" s="16">
        <v>295</v>
      </c>
    </row>
    <row r="61" spans="2:15" ht="15" customHeight="1" x14ac:dyDescent="0.15">
      <c r="B61" s="24"/>
      <c r="C61" s="84"/>
      <c r="D61" s="25">
        <v>100</v>
      </c>
      <c r="E61" s="26">
        <v>29.8</v>
      </c>
      <c r="F61" s="27">
        <v>46.1</v>
      </c>
      <c r="G61" s="27">
        <v>23.1</v>
      </c>
      <c r="H61" s="27">
        <v>15.9</v>
      </c>
      <c r="I61" s="27">
        <v>16.8</v>
      </c>
      <c r="J61" s="27">
        <v>2.8</v>
      </c>
      <c r="K61" s="27">
        <v>4.9000000000000004</v>
      </c>
      <c r="L61" s="27">
        <v>26.2</v>
      </c>
      <c r="M61" s="27">
        <v>9.5</v>
      </c>
      <c r="N61" s="27">
        <v>4.7</v>
      </c>
      <c r="O61" s="27">
        <v>16.5</v>
      </c>
    </row>
    <row r="62" spans="2:15" ht="15" customHeight="1" x14ac:dyDescent="0.15">
      <c r="B62" s="24"/>
      <c r="C62" s="82" t="s">
        <v>81</v>
      </c>
      <c r="D62" s="14">
        <v>1234</v>
      </c>
      <c r="E62" s="15">
        <v>369</v>
      </c>
      <c r="F62" s="16">
        <v>572</v>
      </c>
      <c r="G62" s="16">
        <v>292</v>
      </c>
      <c r="H62" s="16">
        <v>137</v>
      </c>
      <c r="I62" s="16">
        <v>176</v>
      </c>
      <c r="J62" s="16">
        <v>23</v>
      </c>
      <c r="K62" s="16">
        <v>52</v>
      </c>
      <c r="L62" s="16">
        <v>241</v>
      </c>
      <c r="M62" s="16">
        <v>218</v>
      </c>
      <c r="N62" s="16">
        <v>106</v>
      </c>
      <c r="O62" s="16">
        <v>69</v>
      </c>
    </row>
    <row r="63" spans="2:15" ht="15" customHeight="1" x14ac:dyDescent="0.15">
      <c r="B63" s="24"/>
      <c r="C63" s="84"/>
      <c r="D63" s="25">
        <v>100</v>
      </c>
      <c r="E63" s="26">
        <v>29.9</v>
      </c>
      <c r="F63" s="27">
        <v>46.4</v>
      </c>
      <c r="G63" s="27">
        <v>23.7</v>
      </c>
      <c r="H63" s="27">
        <v>11.1</v>
      </c>
      <c r="I63" s="27">
        <v>14.3</v>
      </c>
      <c r="J63" s="27">
        <v>1.9</v>
      </c>
      <c r="K63" s="27">
        <v>4.2</v>
      </c>
      <c r="L63" s="27">
        <v>19.5</v>
      </c>
      <c r="M63" s="27">
        <v>17.7</v>
      </c>
      <c r="N63" s="27">
        <v>8.6</v>
      </c>
      <c r="O63" s="27">
        <v>5.6</v>
      </c>
    </row>
    <row r="64" spans="2:15" ht="15" customHeight="1" x14ac:dyDescent="0.15">
      <c r="B64" s="24"/>
      <c r="C64" s="82" t="s">
        <v>82</v>
      </c>
      <c r="D64" s="14">
        <v>2253</v>
      </c>
      <c r="E64" s="15">
        <v>691</v>
      </c>
      <c r="F64" s="16">
        <v>1100</v>
      </c>
      <c r="G64" s="16">
        <v>486</v>
      </c>
      <c r="H64" s="16">
        <v>324</v>
      </c>
      <c r="I64" s="16">
        <v>369</v>
      </c>
      <c r="J64" s="16">
        <v>43</v>
      </c>
      <c r="K64" s="16">
        <v>116</v>
      </c>
      <c r="L64" s="16">
        <v>504</v>
      </c>
      <c r="M64" s="16">
        <v>327</v>
      </c>
      <c r="N64" s="16">
        <v>137</v>
      </c>
      <c r="O64" s="16">
        <v>199</v>
      </c>
    </row>
    <row r="65" spans="2:15" ht="15" customHeight="1" x14ac:dyDescent="0.15">
      <c r="B65" s="24"/>
      <c r="C65" s="84"/>
      <c r="D65" s="25">
        <v>100</v>
      </c>
      <c r="E65" s="26">
        <v>30.7</v>
      </c>
      <c r="F65" s="27">
        <v>48.8</v>
      </c>
      <c r="G65" s="27">
        <v>21.6</v>
      </c>
      <c r="H65" s="27">
        <v>14.4</v>
      </c>
      <c r="I65" s="27">
        <v>16.399999999999999</v>
      </c>
      <c r="J65" s="27">
        <v>1.9</v>
      </c>
      <c r="K65" s="27">
        <v>5.0999999999999996</v>
      </c>
      <c r="L65" s="27">
        <v>22.4</v>
      </c>
      <c r="M65" s="27">
        <v>14.5</v>
      </c>
      <c r="N65" s="27">
        <v>6.1</v>
      </c>
      <c r="O65" s="27">
        <v>8.8000000000000007</v>
      </c>
    </row>
    <row r="66" spans="2:15" ht="15" customHeight="1" x14ac:dyDescent="0.15">
      <c r="B66" s="24"/>
      <c r="C66" s="82" t="s">
        <v>83</v>
      </c>
      <c r="D66" s="14">
        <v>1209</v>
      </c>
      <c r="E66" s="15">
        <v>336</v>
      </c>
      <c r="F66" s="16">
        <v>537</v>
      </c>
      <c r="G66" s="16">
        <v>297</v>
      </c>
      <c r="H66" s="16">
        <v>157</v>
      </c>
      <c r="I66" s="16">
        <v>219</v>
      </c>
      <c r="J66" s="16">
        <v>23</v>
      </c>
      <c r="K66" s="16">
        <v>71</v>
      </c>
      <c r="L66" s="16">
        <v>296</v>
      </c>
      <c r="M66" s="16">
        <v>209</v>
      </c>
      <c r="N66" s="16">
        <v>87</v>
      </c>
      <c r="O66" s="16">
        <v>96</v>
      </c>
    </row>
    <row r="67" spans="2:15" ht="15" customHeight="1" x14ac:dyDescent="0.15">
      <c r="B67" s="24"/>
      <c r="C67" s="84"/>
      <c r="D67" s="25">
        <v>100</v>
      </c>
      <c r="E67" s="26">
        <v>27.8</v>
      </c>
      <c r="F67" s="27">
        <v>44.4</v>
      </c>
      <c r="G67" s="27">
        <v>24.6</v>
      </c>
      <c r="H67" s="27">
        <v>13</v>
      </c>
      <c r="I67" s="27">
        <v>18.100000000000001</v>
      </c>
      <c r="J67" s="27">
        <v>1.9</v>
      </c>
      <c r="K67" s="27">
        <v>5.9</v>
      </c>
      <c r="L67" s="27">
        <v>24.5</v>
      </c>
      <c r="M67" s="27">
        <v>17.3</v>
      </c>
      <c r="N67" s="27">
        <v>7.2</v>
      </c>
      <c r="O67" s="27">
        <v>7.9</v>
      </c>
    </row>
    <row r="68" spans="2:15" ht="15" customHeight="1" x14ac:dyDescent="0.15">
      <c r="B68" s="24"/>
      <c r="C68" s="82" t="s">
        <v>84</v>
      </c>
      <c r="D68" s="14">
        <v>2351</v>
      </c>
      <c r="E68" s="15">
        <v>765</v>
      </c>
      <c r="F68" s="16">
        <v>1182</v>
      </c>
      <c r="G68" s="16">
        <v>595</v>
      </c>
      <c r="H68" s="16">
        <v>288</v>
      </c>
      <c r="I68" s="16">
        <v>400</v>
      </c>
      <c r="J68" s="16">
        <v>66</v>
      </c>
      <c r="K68" s="16">
        <v>161</v>
      </c>
      <c r="L68" s="16">
        <v>586</v>
      </c>
      <c r="M68" s="16">
        <v>383</v>
      </c>
      <c r="N68" s="16">
        <v>150</v>
      </c>
      <c r="O68" s="16">
        <v>138</v>
      </c>
    </row>
    <row r="69" spans="2:15" ht="15" customHeight="1" x14ac:dyDescent="0.15">
      <c r="B69" s="28"/>
      <c r="C69" s="85"/>
      <c r="D69" s="17">
        <v>100</v>
      </c>
      <c r="E69" s="18">
        <v>32.5</v>
      </c>
      <c r="F69" s="19">
        <v>50.3</v>
      </c>
      <c r="G69" s="19">
        <v>25.3</v>
      </c>
      <c r="H69" s="19">
        <v>12.3</v>
      </c>
      <c r="I69" s="19">
        <v>17</v>
      </c>
      <c r="J69" s="19">
        <v>2.8</v>
      </c>
      <c r="K69" s="19">
        <v>6.8</v>
      </c>
      <c r="L69" s="19">
        <v>24.9</v>
      </c>
      <c r="M69" s="19">
        <v>16.3</v>
      </c>
      <c r="N69" s="19">
        <v>6.4</v>
      </c>
      <c r="O69" s="19">
        <v>5.9</v>
      </c>
    </row>
    <row r="70" spans="2:15" ht="15" customHeight="1" x14ac:dyDescent="0.15">
      <c r="B70" s="20" t="s">
        <v>85</v>
      </c>
      <c r="C70" s="88" t="s">
        <v>86</v>
      </c>
      <c r="D70" s="21">
        <v>2750</v>
      </c>
      <c r="E70" s="22">
        <v>788</v>
      </c>
      <c r="F70" s="23">
        <v>1272</v>
      </c>
      <c r="G70" s="23">
        <v>548</v>
      </c>
      <c r="H70" s="23">
        <v>361</v>
      </c>
      <c r="I70" s="23">
        <v>346</v>
      </c>
      <c r="J70" s="23">
        <v>82</v>
      </c>
      <c r="K70" s="23">
        <v>141</v>
      </c>
      <c r="L70" s="23">
        <v>354</v>
      </c>
      <c r="M70" s="23">
        <v>490</v>
      </c>
      <c r="N70" s="23">
        <v>106</v>
      </c>
      <c r="O70" s="23">
        <v>323</v>
      </c>
    </row>
    <row r="71" spans="2:15" ht="15" customHeight="1" x14ac:dyDescent="0.15">
      <c r="B71" s="24"/>
      <c r="C71" s="89"/>
      <c r="D71" s="25">
        <v>100</v>
      </c>
      <c r="E71" s="26">
        <v>28.7</v>
      </c>
      <c r="F71" s="27">
        <v>46.3</v>
      </c>
      <c r="G71" s="27">
        <v>19.899999999999999</v>
      </c>
      <c r="H71" s="27">
        <v>13.1</v>
      </c>
      <c r="I71" s="27">
        <v>12.6</v>
      </c>
      <c r="J71" s="27">
        <v>3</v>
      </c>
      <c r="K71" s="27">
        <v>5.0999999999999996</v>
      </c>
      <c r="L71" s="27">
        <v>12.9</v>
      </c>
      <c r="M71" s="27">
        <v>17.8</v>
      </c>
      <c r="N71" s="27">
        <v>3.9</v>
      </c>
      <c r="O71" s="27">
        <v>11.7</v>
      </c>
    </row>
    <row r="72" spans="2:15" ht="15" customHeight="1" x14ac:dyDescent="0.15">
      <c r="B72" s="24"/>
      <c r="C72" s="86" t="s">
        <v>87</v>
      </c>
      <c r="D72" s="14">
        <v>3000</v>
      </c>
      <c r="E72" s="15">
        <v>944</v>
      </c>
      <c r="F72" s="16">
        <v>1629</v>
      </c>
      <c r="G72" s="16">
        <v>549</v>
      </c>
      <c r="H72" s="16">
        <v>395</v>
      </c>
      <c r="I72" s="16">
        <v>422</v>
      </c>
      <c r="J72" s="16">
        <v>88</v>
      </c>
      <c r="K72" s="16">
        <v>158</v>
      </c>
      <c r="L72" s="16">
        <v>477</v>
      </c>
      <c r="M72" s="16">
        <v>475</v>
      </c>
      <c r="N72" s="16">
        <v>98</v>
      </c>
      <c r="O72" s="16">
        <v>264</v>
      </c>
    </row>
    <row r="73" spans="2:15" ht="15" customHeight="1" x14ac:dyDescent="0.15">
      <c r="B73" s="24"/>
      <c r="C73" s="89"/>
      <c r="D73" s="25">
        <v>100</v>
      </c>
      <c r="E73" s="26">
        <v>31.5</v>
      </c>
      <c r="F73" s="27">
        <v>54.3</v>
      </c>
      <c r="G73" s="27">
        <v>18.3</v>
      </c>
      <c r="H73" s="27">
        <v>13.2</v>
      </c>
      <c r="I73" s="27">
        <v>14.1</v>
      </c>
      <c r="J73" s="27">
        <v>2.9</v>
      </c>
      <c r="K73" s="27">
        <v>5.3</v>
      </c>
      <c r="L73" s="27">
        <v>15.9</v>
      </c>
      <c r="M73" s="27">
        <v>15.8</v>
      </c>
      <c r="N73" s="27">
        <v>3.3</v>
      </c>
      <c r="O73" s="27">
        <v>8.8000000000000007</v>
      </c>
    </row>
    <row r="74" spans="2:15" ht="15" customHeight="1" x14ac:dyDescent="0.15">
      <c r="B74" s="24"/>
      <c r="C74" s="86" t="s">
        <v>88</v>
      </c>
      <c r="D74" s="14">
        <v>3841</v>
      </c>
      <c r="E74" s="15">
        <v>1041</v>
      </c>
      <c r="F74" s="16">
        <v>1675</v>
      </c>
      <c r="G74" s="16">
        <v>1201</v>
      </c>
      <c r="H74" s="16">
        <v>473</v>
      </c>
      <c r="I74" s="16">
        <v>569</v>
      </c>
      <c r="J74" s="16">
        <v>79</v>
      </c>
      <c r="K74" s="16">
        <v>203</v>
      </c>
      <c r="L74" s="16">
        <v>900</v>
      </c>
      <c r="M74" s="16">
        <v>581</v>
      </c>
      <c r="N74" s="16">
        <v>264</v>
      </c>
      <c r="O74" s="16">
        <v>273</v>
      </c>
    </row>
    <row r="75" spans="2:15" ht="15" customHeight="1" x14ac:dyDescent="0.15">
      <c r="B75" s="24"/>
      <c r="C75" s="89"/>
      <c r="D75" s="25">
        <v>100</v>
      </c>
      <c r="E75" s="26">
        <v>27.1</v>
      </c>
      <c r="F75" s="27">
        <v>43.6</v>
      </c>
      <c r="G75" s="27">
        <v>31.3</v>
      </c>
      <c r="H75" s="27">
        <v>12.3</v>
      </c>
      <c r="I75" s="27">
        <v>14.8</v>
      </c>
      <c r="J75" s="27">
        <v>2.1</v>
      </c>
      <c r="K75" s="27">
        <v>5.3</v>
      </c>
      <c r="L75" s="27">
        <v>23.4</v>
      </c>
      <c r="M75" s="27">
        <v>15.1</v>
      </c>
      <c r="N75" s="27">
        <v>6.9</v>
      </c>
      <c r="O75" s="27">
        <v>7.1</v>
      </c>
    </row>
    <row r="76" spans="2:15" ht="15" customHeight="1" x14ac:dyDescent="0.15">
      <c r="B76" s="24"/>
      <c r="C76" s="86" t="s">
        <v>89</v>
      </c>
      <c r="D76" s="14">
        <v>2817</v>
      </c>
      <c r="E76" s="15">
        <v>869</v>
      </c>
      <c r="F76" s="16">
        <v>1424</v>
      </c>
      <c r="G76" s="16">
        <v>751</v>
      </c>
      <c r="H76" s="16">
        <v>423</v>
      </c>
      <c r="I76" s="16">
        <v>484</v>
      </c>
      <c r="J76" s="16">
        <v>64</v>
      </c>
      <c r="K76" s="16">
        <v>152</v>
      </c>
      <c r="L76" s="16">
        <v>832</v>
      </c>
      <c r="M76" s="16">
        <v>372</v>
      </c>
      <c r="N76" s="16">
        <v>171</v>
      </c>
      <c r="O76" s="16">
        <v>206</v>
      </c>
    </row>
    <row r="77" spans="2:15" ht="15" customHeight="1" x14ac:dyDescent="0.15">
      <c r="B77" s="24"/>
      <c r="C77" s="89"/>
      <c r="D77" s="25">
        <v>100</v>
      </c>
      <c r="E77" s="26">
        <v>30.8</v>
      </c>
      <c r="F77" s="27">
        <v>50.6</v>
      </c>
      <c r="G77" s="27">
        <v>26.7</v>
      </c>
      <c r="H77" s="27">
        <v>15</v>
      </c>
      <c r="I77" s="27">
        <v>17.2</v>
      </c>
      <c r="J77" s="27">
        <v>2.2999999999999998</v>
      </c>
      <c r="K77" s="27">
        <v>5.4</v>
      </c>
      <c r="L77" s="27">
        <v>29.5</v>
      </c>
      <c r="M77" s="27">
        <v>13.2</v>
      </c>
      <c r="N77" s="27">
        <v>6.1</v>
      </c>
      <c r="O77" s="27">
        <v>7.3</v>
      </c>
    </row>
    <row r="78" spans="2:15" ht="15" customHeight="1" x14ac:dyDescent="0.15">
      <c r="B78" s="24"/>
      <c r="C78" s="86" t="s">
        <v>90</v>
      </c>
      <c r="D78" s="14">
        <v>1623</v>
      </c>
      <c r="E78" s="15">
        <v>518</v>
      </c>
      <c r="F78" s="16">
        <v>857</v>
      </c>
      <c r="G78" s="16">
        <v>436</v>
      </c>
      <c r="H78" s="16">
        <v>281</v>
      </c>
      <c r="I78" s="16">
        <v>354</v>
      </c>
      <c r="J78" s="16">
        <v>29</v>
      </c>
      <c r="K78" s="16">
        <v>89</v>
      </c>
      <c r="L78" s="16">
        <v>548</v>
      </c>
      <c r="M78" s="16">
        <v>169</v>
      </c>
      <c r="N78" s="16">
        <v>123</v>
      </c>
      <c r="O78" s="16">
        <v>136</v>
      </c>
    </row>
    <row r="79" spans="2:15" ht="15" customHeight="1" x14ac:dyDescent="0.15">
      <c r="B79" s="24"/>
      <c r="C79" s="89"/>
      <c r="D79" s="25">
        <v>100</v>
      </c>
      <c r="E79" s="26">
        <v>31.9</v>
      </c>
      <c r="F79" s="27">
        <v>52.8</v>
      </c>
      <c r="G79" s="27">
        <v>26.9</v>
      </c>
      <c r="H79" s="27">
        <v>17.3</v>
      </c>
      <c r="I79" s="27">
        <v>21.8</v>
      </c>
      <c r="J79" s="27">
        <v>1.8</v>
      </c>
      <c r="K79" s="27">
        <v>5.5</v>
      </c>
      <c r="L79" s="27">
        <v>33.799999999999997</v>
      </c>
      <c r="M79" s="27">
        <v>10.4</v>
      </c>
      <c r="N79" s="27">
        <v>7.6</v>
      </c>
      <c r="O79" s="27">
        <v>8.4</v>
      </c>
    </row>
    <row r="80" spans="2:15" ht="15" customHeight="1" x14ac:dyDescent="0.15">
      <c r="B80" s="24"/>
      <c r="C80" s="86" t="s">
        <v>91</v>
      </c>
      <c r="D80" s="14">
        <v>1008</v>
      </c>
      <c r="E80" s="15">
        <v>301</v>
      </c>
      <c r="F80" s="16">
        <v>480</v>
      </c>
      <c r="G80" s="16">
        <v>214</v>
      </c>
      <c r="H80" s="16">
        <v>170</v>
      </c>
      <c r="I80" s="16">
        <v>204</v>
      </c>
      <c r="J80" s="16">
        <v>19</v>
      </c>
      <c r="K80" s="16">
        <v>44</v>
      </c>
      <c r="L80" s="16">
        <v>347</v>
      </c>
      <c r="M80" s="16">
        <v>117</v>
      </c>
      <c r="N80" s="16">
        <v>85</v>
      </c>
      <c r="O80" s="16">
        <v>132</v>
      </c>
    </row>
    <row r="81" spans="2:15" ht="15" customHeight="1" x14ac:dyDescent="0.15">
      <c r="B81" s="24"/>
      <c r="C81" s="89"/>
      <c r="D81" s="25">
        <v>100</v>
      </c>
      <c r="E81" s="26">
        <v>29.9</v>
      </c>
      <c r="F81" s="27">
        <v>47.6</v>
      </c>
      <c r="G81" s="27">
        <v>21.2</v>
      </c>
      <c r="H81" s="27">
        <v>16.899999999999999</v>
      </c>
      <c r="I81" s="27">
        <v>20.2</v>
      </c>
      <c r="J81" s="27">
        <v>1.9</v>
      </c>
      <c r="K81" s="27">
        <v>4.4000000000000004</v>
      </c>
      <c r="L81" s="27">
        <v>34.4</v>
      </c>
      <c r="M81" s="27">
        <v>11.6</v>
      </c>
      <c r="N81" s="27">
        <v>8.4</v>
      </c>
      <c r="O81" s="27">
        <v>13.1</v>
      </c>
    </row>
    <row r="82" spans="2:15" ht="15" customHeight="1" x14ac:dyDescent="0.15">
      <c r="B82" s="24"/>
      <c r="C82" s="86" t="s">
        <v>92</v>
      </c>
      <c r="D82" s="14">
        <v>602</v>
      </c>
      <c r="E82" s="15">
        <v>179</v>
      </c>
      <c r="F82" s="16">
        <v>232</v>
      </c>
      <c r="G82" s="16">
        <v>91</v>
      </c>
      <c r="H82" s="16">
        <v>86</v>
      </c>
      <c r="I82" s="16">
        <v>113</v>
      </c>
      <c r="J82" s="16">
        <v>10</v>
      </c>
      <c r="K82" s="16">
        <v>13</v>
      </c>
      <c r="L82" s="16">
        <v>167</v>
      </c>
      <c r="M82" s="16">
        <v>74</v>
      </c>
      <c r="N82" s="16">
        <v>54</v>
      </c>
      <c r="O82" s="16">
        <v>111</v>
      </c>
    </row>
    <row r="83" spans="2:15" ht="15" customHeight="1" x14ac:dyDescent="0.15">
      <c r="B83" s="24"/>
      <c r="C83" s="86"/>
      <c r="D83" s="34">
        <v>100</v>
      </c>
      <c r="E83" s="35">
        <v>29.7</v>
      </c>
      <c r="F83" s="36">
        <v>38.5</v>
      </c>
      <c r="G83" s="36">
        <v>15.1</v>
      </c>
      <c r="H83" s="36">
        <v>14.3</v>
      </c>
      <c r="I83" s="36">
        <v>18.8</v>
      </c>
      <c r="J83" s="36">
        <v>1.7</v>
      </c>
      <c r="K83" s="36">
        <v>2.2000000000000002</v>
      </c>
      <c r="L83" s="36">
        <v>27.7</v>
      </c>
      <c r="M83" s="36">
        <v>12.3</v>
      </c>
      <c r="N83" s="36">
        <v>9</v>
      </c>
      <c r="O83" s="36">
        <v>18.399999999999999</v>
      </c>
    </row>
    <row r="84" spans="2:15" ht="15" customHeight="1" x14ac:dyDescent="0.15">
      <c r="B84" s="20" t="s">
        <v>93</v>
      </c>
      <c r="C84" s="87" t="s">
        <v>94</v>
      </c>
      <c r="D84" s="21">
        <v>3427</v>
      </c>
      <c r="E84" s="22">
        <v>1114</v>
      </c>
      <c r="F84" s="23">
        <v>1797</v>
      </c>
      <c r="G84" s="23">
        <v>514</v>
      </c>
      <c r="H84" s="23">
        <v>478</v>
      </c>
      <c r="I84" s="23">
        <v>540</v>
      </c>
      <c r="J84" s="23">
        <v>99</v>
      </c>
      <c r="K84" s="23">
        <v>198</v>
      </c>
      <c r="L84" s="23">
        <v>619</v>
      </c>
      <c r="M84" s="23">
        <v>554</v>
      </c>
      <c r="N84" s="23">
        <v>107</v>
      </c>
      <c r="O84" s="23">
        <v>309</v>
      </c>
    </row>
    <row r="85" spans="2:15" ht="15" customHeight="1" x14ac:dyDescent="0.15">
      <c r="B85" s="24" t="s">
        <v>441</v>
      </c>
      <c r="C85" s="84"/>
      <c r="D85" s="25">
        <v>100</v>
      </c>
      <c r="E85" s="26">
        <v>32.5</v>
      </c>
      <c r="F85" s="27">
        <v>52.4</v>
      </c>
      <c r="G85" s="27">
        <v>15</v>
      </c>
      <c r="H85" s="27">
        <v>13.9</v>
      </c>
      <c r="I85" s="27">
        <v>15.8</v>
      </c>
      <c r="J85" s="27">
        <v>2.9</v>
      </c>
      <c r="K85" s="27">
        <v>5.8</v>
      </c>
      <c r="L85" s="27">
        <v>18.100000000000001</v>
      </c>
      <c r="M85" s="27">
        <v>16.2</v>
      </c>
      <c r="N85" s="27">
        <v>3.1</v>
      </c>
      <c r="O85" s="27">
        <v>9</v>
      </c>
    </row>
    <row r="86" spans="2:15" ht="15" customHeight="1" x14ac:dyDescent="0.15">
      <c r="B86" s="24" t="s">
        <v>431</v>
      </c>
      <c r="C86" s="82" t="s">
        <v>481</v>
      </c>
      <c r="D86" s="14">
        <v>3344</v>
      </c>
      <c r="E86" s="15">
        <v>1067</v>
      </c>
      <c r="F86" s="16">
        <v>1781</v>
      </c>
      <c r="G86" s="16">
        <v>712</v>
      </c>
      <c r="H86" s="16">
        <v>479</v>
      </c>
      <c r="I86" s="16">
        <v>512</v>
      </c>
      <c r="J86" s="16">
        <v>77</v>
      </c>
      <c r="K86" s="16">
        <v>171</v>
      </c>
      <c r="L86" s="16">
        <v>686</v>
      </c>
      <c r="M86" s="16">
        <v>500</v>
      </c>
      <c r="N86" s="16">
        <v>130</v>
      </c>
      <c r="O86" s="16">
        <v>280</v>
      </c>
    </row>
    <row r="87" spans="2:15" ht="15" customHeight="1" x14ac:dyDescent="0.15">
      <c r="B87" s="24"/>
      <c r="C87" s="84"/>
      <c r="D87" s="25">
        <v>100</v>
      </c>
      <c r="E87" s="26">
        <v>31.9</v>
      </c>
      <c r="F87" s="27">
        <v>53.3</v>
      </c>
      <c r="G87" s="27">
        <v>21.3</v>
      </c>
      <c r="H87" s="27">
        <v>14.3</v>
      </c>
      <c r="I87" s="27">
        <v>15.3</v>
      </c>
      <c r="J87" s="27">
        <v>2.2999999999999998</v>
      </c>
      <c r="K87" s="27">
        <v>5.0999999999999996</v>
      </c>
      <c r="L87" s="27">
        <v>20.5</v>
      </c>
      <c r="M87" s="27">
        <v>15</v>
      </c>
      <c r="N87" s="27">
        <v>3.9</v>
      </c>
      <c r="O87" s="27">
        <v>8.4</v>
      </c>
    </row>
    <row r="88" spans="2:15" ht="15" customHeight="1" x14ac:dyDescent="0.15">
      <c r="B88" s="24"/>
      <c r="C88" s="83" t="s">
        <v>487</v>
      </c>
      <c r="D88" s="29">
        <v>2063</v>
      </c>
      <c r="E88" s="30">
        <v>564</v>
      </c>
      <c r="F88" s="31">
        <v>1025</v>
      </c>
      <c r="G88" s="31">
        <v>614</v>
      </c>
      <c r="H88" s="31">
        <v>292</v>
      </c>
      <c r="I88" s="31">
        <v>343</v>
      </c>
      <c r="J88" s="31">
        <v>45</v>
      </c>
      <c r="K88" s="31">
        <v>118</v>
      </c>
      <c r="L88" s="31">
        <v>526</v>
      </c>
      <c r="M88" s="31">
        <v>314</v>
      </c>
      <c r="N88" s="31">
        <v>102</v>
      </c>
      <c r="O88" s="31">
        <v>154</v>
      </c>
    </row>
    <row r="89" spans="2:15" ht="15" customHeight="1" x14ac:dyDescent="0.15">
      <c r="B89" s="24"/>
      <c r="C89" s="84"/>
      <c r="D89" s="25">
        <v>100</v>
      </c>
      <c r="E89" s="26">
        <v>27.3</v>
      </c>
      <c r="F89" s="27">
        <v>49.7</v>
      </c>
      <c r="G89" s="27">
        <v>29.8</v>
      </c>
      <c r="H89" s="27">
        <v>14.2</v>
      </c>
      <c r="I89" s="27">
        <v>16.600000000000001</v>
      </c>
      <c r="J89" s="27">
        <v>2.2000000000000002</v>
      </c>
      <c r="K89" s="27">
        <v>5.7</v>
      </c>
      <c r="L89" s="27">
        <v>25.5</v>
      </c>
      <c r="M89" s="27">
        <v>15.2</v>
      </c>
      <c r="N89" s="27">
        <v>4.9000000000000004</v>
      </c>
      <c r="O89" s="27">
        <v>7.5</v>
      </c>
    </row>
    <row r="90" spans="2:15" ht="15" customHeight="1" x14ac:dyDescent="0.15">
      <c r="B90" s="24"/>
      <c r="C90" s="82" t="s">
        <v>489</v>
      </c>
      <c r="D90" s="14">
        <v>3201</v>
      </c>
      <c r="E90" s="15">
        <v>873</v>
      </c>
      <c r="F90" s="16">
        <v>1396</v>
      </c>
      <c r="G90" s="16">
        <v>1014</v>
      </c>
      <c r="H90" s="16">
        <v>408</v>
      </c>
      <c r="I90" s="16">
        <v>472</v>
      </c>
      <c r="J90" s="16">
        <v>60</v>
      </c>
      <c r="K90" s="16">
        <v>147</v>
      </c>
      <c r="L90" s="16">
        <v>834</v>
      </c>
      <c r="M90" s="16">
        <v>480</v>
      </c>
      <c r="N90" s="16">
        <v>253</v>
      </c>
      <c r="O90" s="16">
        <v>242</v>
      </c>
    </row>
    <row r="91" spans="2:15" ht="15" customHeight="1" x14ac:dyDescent="0.15">
      <c r="B91" s="24"/>
      <c r="C91" s="84"/>
      <c r="D91" s="25">
        <v>100</v>
      </c>
      <c r="E91" s="26">
        <v>27.3</v>
      </c>
      <c r="F91" s="27">
        <v>43.6</v>
      </c>
      <c r="G91" s="27">
        <v>31.7</v>
      </c>
      <c r="H91" s="27">
        <v>12.7</v>
      </c>
      <c r="I91" s="27">
        <v>14.7</v>
      </c>
      <c r="J91" s="27">
        <v>1.9</v>
      </c>
      <c r="K91" s="27">
        <v>4.5999999999999996</v>
      </c>
      <c r="L91" s="27">
        <v>26.1</v>
      </c>
      <c r="M91" s="27">
        <v>15</v>
      </c>
      <c r="N91" s="27">
        <v>7.9</v>
      </c>
      <c r="O91" s="27">
        <v>7.6</v>
      </c>
    </row>
    <row r="92" spans="2:15" ht="15" customHeight="1" x14ac:dyDescent="0.15">
      <c r="B92" s="24"/>
      <c r="C92" s="82" t="s">
        <v>488</v>
      </c>
      <c r="D92" s="14">
        <v>1503</v>
      </c>
      <c r="E92" s="15">
        <v>413</v>
      </c>
      <c r="F92" s="16">
        <v>665</v>
      </c>
      <c r="G92" s="16">
        <v>455</v>
      </c>
      <c r="H92" s="16">
        <v>250</v>
      </c>
      <c r="I92" s="16">
        <v>270</v>
      </c>
      <c r="J92" s="16">
        <v>27</v>
      </c>
      <c r="K92" s="16">
        <v>76</v>
      </c>
      <c r="L92" s="16">
        <v>467</v>
      </c>
      <c r="M92" s="16">
        <v>188</v>
      </c>
      <c r="N92" s="16">
        <v>150</v>
      </c>
      <c r="O92" s="16">
        <v>127</v>
      </c>
    </row>
    <row r="93" spans="2:15" ht="15" customHeight="1" x14ac:dyDescent="0.15">
      <c r="B93" s="24"/>
      <c r="C93" s="84"/>
      <c r="D93" s="25">
        <v>100</v>
      </c>
      <c r="E93" s="26">
        <v>27.5</v>
      </c>
      <c r="F93" s="27">
        <v>44.2</v>
      </c>
      <c r="G93" s="27">
        <v>30.3</v>
      </c>
      <c r="H93" s="27">
        <v>16.600000000000001</v>
      </c>
      <c r="I93" s="27">
        <v>18</v>
      </c>
      <c r="J93" s="27">
        <v>1.8</v>
      </c>
      <c r="K93" s="27">
        <v>5.0999999999999996</v>
      </c>
      <c r="L93" s="27">
        <v>31.1</v>
      </c>
      <c r="M93" s="27">
        <v>12.5</v>
      </c>
      <c r="N93" s="27">
        <v>10</v>
      </c>
      <c r="O93" s="27">
        <v>8.4</v>
      </c>
    </row>
    <row r="94" spans="2:15" ht="15" customHeight="1" x14ac:dyDescent="0.15">
      <c r="B94" s="24"/>
      <c r="C94" s="82" t="s">
        <v>457</v>
      </c>
      <c r="D94" s="14">
        <v>330</v>
      </c>
      <c r="E94" s="15">
        <v>90</v>
      </c>
      <c r="F94" s="16">
        <v>150</v>
      </c>
      <c r="G94" s="16">
        <v>101</v>
      </c>
      <c r="H94" s="16">
        <v>52</v>
      </c>
      <c r="I94" s="16">
        <v>55</v>
      </c>
      <c r="J94" s="16">
        <v>12</v>
      </c>
      <c r="K94" s="16">
        <v>11</v>
      </c>
      <c r="L94" s="16">
        <v>96</v>
      </c>
      <c r="M94" s="16">
        <v>34</v>
      </c>
      <c r="N94" s="16">
        <v>30</v>
      </c>
      <c r="O94" s="16">
        <v>35</v>
      </c>
    </row>
    <row r="95" spans="2:15" ht="15" customHeight="1" x14ac:dyDescent="0.15">
      <c r="B95" s="24"/>
      <c r="C95" s="82"/>
      <c r="D95" s="34">
        <v>100</v>
      </c>
      <c r="E95" s="35">
        <v>27.3</v>
      </c>
      <c r="F95" s="36">
        <v>45.5</v>
      </c>
      <c r="G95" s="36">
        <v>30.6</v>
      </c>
      <c r="H95" s="36">
        <v>15.8</v>
      </c>
      <c r="I95" s="36">
        <v>16.7</v>
      </c>
      <c r="J95" s="36">
        <v>3.6</v>
      </c>
      <c r="K95" s="36">
        <v>3.3</v>
      </c>
      <c r="L95" s="36">
        <v>29.1</v>
      </c>
      <c r="M95" s="36">
        <v>10.3</v>
      </c>
      <c r="N95" s="36">
        <v>9.1</v>
      </c>
      <c r="O95" s="36">
        <v>10.6</v>
      </c>
    </row>
    <row r="96" spans="2:15" ht="15" customHeight="1" x14ac:dyDescent="0.15">
      <c r="B96" s="24"/>
      <c r="C96" s="83" t="s">
        <v>458</v>
      </c>
      <c r="D96" s="29">
        <v>359</v>
      </c>
      <c r="E96" s="30">
        <v>86</v>
      </c>
      <c r="F96" s="31">
        <v>122</v>
      </c>
      <c r="G96" s="31">
        <v>64</v>
      </c>
      <c r="H96" s="31">
        <v>43</v>
      </c>
      <c r="I96" s="31">
        <v>56</v>
      </c>
      <c r="J96" s="31">
        <v>3</v>
      </c>
      <c r="K96" s="31">
        <v>6</v>
      </c>
      <c r="L96" s="31">
        <v>107</v>
      </c>
      <c r="M96" s="31">
        <v>50</v>
      </c>
      <c r="N96" s="31">
        <v>48</v>
      </c>
      <c r="O96" s="31">
        <v>51</v>
      </c>
    </row>
    <row r="97" spans="2:15" ht="15" customHeight="1" x14ac:dyDescent="0.15">
      <c r="B97" s="24"/>
      <c r="C97" s="84"/>
      <c r="D97" s="25">
        <v>100</v>
      </c>
      <c r="E97" s="26">
        <v>24</v>
      </c>
      <c r="F97" s="27">
        <v>34</v>
      </c>
      <c r="G97" s="27">
        <v>17.8</v>
      </c>
      <c r="H97" s="27">
        <v>12</v>
      </c>
      <c r="I97" s="27">
        <v>15.6</v>
      </c>
      <c r="J97" s="27">
        <v>0.8</v>
      </c>
      <c r="K97" s="27">
        <v>1.7</v>
      </c>
      <c r="L97" s="27">
        <v>29.8</v>
      </c>
      <c r="M97" s="27">
        <v>13.9</v>
      </c>
      <c r="N97" s="27">
        <v>13.4</v>
      </c>
      <c r="O97" s="27">
        <v>14.2</v>
      </c>
    </row>
    <row r="98" spans="2:15" ht="15" customHeight="1" x14ac:dyDescent="0.15">
      <c r="B98" s="24"/>
      <c r="C98" s="82" t="s">
        <v>474</v>
      </c>
      <c r="D98" s="14">
        <v>47</v>
      </c>
      <c r="E98" s="15">
        <v>13</v>
      </c>
      <c r="F98" s="16">
        <v>12</v>
      </c>
      <c r="G98" s="16">
        <v>8</v>
      </c>
      <c r="H98" s="16">
        <v>5</v>
      </c>
      <c r="I98" s="16">
        <v>6</v>
      </c>
      <c r="J98" s="16">
        <v>0</v>
      </c>
      <c r="K98" s="16">
        <v>3</v>
      </c>
      <c r="L98" s="16">
        <v>8</v>
      </c>
      <c r="M98" s="16">
        <v>5</v>
      </c>
      <c r="N98" s="16">
        <v>7</v>
      </c>
      <c r="O98" s="16">
        <v>12</v>
      </c>
    </row>
    <row r="99" spans="2:15" ht="15" customHeight="1" x14ac:dyDescent="0.15">
      <c r="B99" s="24"/>
      <c r="C99" s="84"/>
      <c r="D99" s="25">
        <v>100</v>
      </c>
      <c r="E99" s="26">
        <v>27.7</v>
      </c>
      <c r="F99" s="27">
        <v>25.5</v>
      </c>
      <c r="G99" s="27">
        <v>17</v>
      </c>
      <c r="H99" s="27">
        <v>10.6</v>
      </c>
      <c r="I99" s="27">
        <v>12.8</v>
      </c>
      <c r="J99" s="27">
        <v>0</v>
      </c>
      <c r="K99" s="27">
        <v>6.4</v>
      </c>
      <c r="L99" s="27">
        <v>17</v>
      </c>
      <c r="M99" s="27">
        <v>10.6</v>
      </c>
      <c r="N99" s="27">
        <v>14.9</v>
      </c>
      <c r="O99" s="27">
        <v>25.5</v>
      </c>
    </row>
    <row r="100" spans="2:15" ht="15" customHeight="1" x14ac:dyDescent="0.15">
      <c r="B100" s="24"/>
      <c r="C100" s="82" t="s">
        <v>96</v>
      </c>
      <c r="D100" s="14">
        <v>52</v>
      </c>
      <c r="E100" s="15">
        <v>17</v>
      </c>
      <c r="F100" s="16">
        <v>32</v>
      </c>
      <c r="G100" s="16">
        <v>13</v>
      </c>
      <c r="H100" s="16">
        <v>8</v>
      </c>
      <c r="I100" s="16">
        <v>12</v>
      </c>
      <c r="J100" s="16">
        <v>0</v>
      </c>
      <c r="K100" s="16">
        <v>2</v>
      </c>
      <c r="L100" s="16">
        <v>16</v>
      </c>
      <c r="M100" s="16">
        <v>8</v>
      </c>
      <c r="N100" s="16">
        <v>1</v>
      </c>
      <c r="O100" s="16">
        <v>1</v>
      </c>
    </row>
    <row r="101" spans="2:15" ht="15" customHeight="1" x14ac:dyDescent="0.15">
      <c r="B101" s="28"/>
      <c r="C101" s="85"/>
      <c r="D101" s="17">
        <v>100</v>
      </c>
      <c r="E101" s="18">
        <v>32.700000000000003</v>
      </c>
      <c r="F101" s="19">
        <v>61.5</v>
      </c>
      <c r="G101" s="19">
        <v>25</v>
      </c>
      <c r="H101" s="19">
        <v>15.4</v>
      </c>
      <c r="I101" s="19">
        <v>23.1</v>
      </c>
      <c r="J101" s="19">
        <v>0</v>
      </c>
      <c r="K101" s="19">
        <v>3.8</v>
      </c>
      <c r="L101" s="19">
        <v>30.8</v>
      </c>
      <c r="M101" s="19">
        <v>15.4</v>
      </c>
      <c r="N101" s="19">
        <v>1.9</v>
      </c>
      <c r="O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1174" priority="3620" rank="1"/>
  </conditionalFormatting>
  <conditionalFormatting sqref="E11:O11">
    <cfRule type="top10" dxfId="1173" priority="3621" rank="1"/>
  </conditionalFormatting>
  <conditionalFormatting sqref="E13:O13">
    <cfRule type="top10" dxfId="1172" priority="3622" rank="1"/>
  </conditionalFormatting>
  <conditionalFormatting sqref="E15:O15">
    <cfRule type="top10" dxfId="1171" priority="3623" rank="1"/>
  </conditionalFormatting>
  <conditionalFormatting sqref="E17:O17">
    <cfRule type="top10" dxfId="1170" priority="3624" rank="1"/>
  </conditionalFormatting>
  <conditionalFormatting sqref="E19:O19">
    <cfRule type="top10" dxfId="1169" priority="3625" rank="1"/>
  </conditionalFormatting>
  <conditionalFormatting sqref="E21:O21">
    <cfRule type="top10" dxfId="1168" priority="3626" rank="1"/>
  </conditionalFormatting>
  <conditionalFormatting sqref="E23:O23">
    <cfRule type="top10" dxfId="1167" priority="3627" rank="1"/>
  </conditionalFormatting>
  <conditionalFormatting sqref="E25:O25">
    <cfRule type="top10" dxfId="1166" priority="3628" rank="1"/>
  </conditionalFormatting>
  <conditionalFormatting sqref="E27:O27">
    <cfRule type="top10" dxfId="1165" priority="3629" rank="1"/>
  </conditionalFormatting>
  <conditionalFormatting sqref="E29:O29">
    <cfRule type="top10" dxfId="1164" priority="3630" rank="1"/>
  </conditionalFormatting>
  <conditionalFormatting sqref="E31:O31">
    <cfRule type="top10" dxfId="1163" priority="3631" rank="1"/>
  </conditionalFormatting>
  <conditionalFormatting sqref="E33:O33">
    <cfRule type="top10" dxfId="1162" priority="3632" rank="1"/>
  </conditionalFormatting>
  <conditionalFormatting sqref="E35:O35">
    <cfRule type="top10" dxfId="1161" priority="3633" rank="1"/>
  </conditionalFormatting>
  <conditionalFormatting sqref="E37:O37">
    <cfRule type="top10" dxfId="1160" priority="3634" rank="1"/>
  </conditionalFormatting>
  <conditionalFormatting sqref="E39:O39">
    <cfRule type="top10" dxfId="1159" priority="3635" rank="1"/>
  </conditionalFormatting>
  <conditionalFormatting sqref="E41:O41">
    <cfRule type="top10" dxfId="1158" priority="3636" rank="1"/>
  </conditionalFormatting>
  <conditionalFormatting sqref="E43:O43">
    <cfRule type="top10" dxfId="1157" priority="3637" rank="1"/>
  </conditionalFormatting>
  <conditionalFormatting sqref="E45:O45">
    <cfRule type="top10" dxfId="1156" priority="3638" rank="1"/>
  </conditionalFormatting>
  <conditionalFormatting sqref="E47:O47">
    <cfRule type="top10" dxfId="1155" priority="3639" rank="1"/>
  </conditionalFormatting>
  <conditionalFormatting sqref="E49:O49">
    <cfRule type="top10" dxfId="1154" priority="3640" rank="1"/>
  </conditionalFormatting>
  <conditionalFormatting sqref="E51:O51">
    <cfRule type="top10" dxfId="1153" priority="3641" rank="1"/>
  </conditionalFormatting>
  <conditionalFormatting sqref="E53:O53">
    <cfRule type="top10" dxfId="1152" priority="3642" rank="1"/>
  </conditionalFormatting>
  <conditionalFormatting sqref="E55:O55">
    <cfRule type="top10" dxfId="1151" priority="3643" rank="1"/>
  </conditionalFormatting>
  <conditionalFormatting sqref="E57:O57">
    <cfRule type="top10" dxfId="1150" priority="3644" rank="1"/>
  </conditionalFormatting>
  <conditionalFormatting sqref="E59:O59">
    <cfRule type="top10" dxfId="1149" priority="3645" rank="1"/>
  </conditionalFormatting>
  <conditionalFormatting sqref="E61:O61">
    <cfRule type="top10" dxfId="1148" priority="3646" rank="1"/>
  </conditionalFormatting>
  <conditionalFormatting sqref="E63:O63">
    <cfRule type="top10" dxfId="1147" priority="3647" rank="1"/>
  </conditionalFormatting>
  <conditionalFormatting sqref="E65:O65">
    <cfRule type="top10" dxfId="1146" priority="3648" rank="1"/>
  </conditionalFormatting>
  <conditionalFormatting sqref="E67:O67">
    <cfRule type="top10" dxfId="1145" priority="3649" rank="1"/>
  </conditionalFormatting>
  <conditionalFormatting sqref="E69:O69">
    <cfRule type="top10" dxfId="1144" priority="3650" rank="1"/>
  </conditionalFormatting>
  <conditionalFormatting sqref="E71:O71">
    <cfRule type="top10" dxfId="1143" priority="3651" rank="1"/>
  </conditionalFormatting>
  <conditionalFormatting sqref="E73:O73">
    <cfRule type="top10" dxfId="1142" priority="3652" rank="1"/>
  </conditionalFormatting>
  <conditionalFormatting sqref="E75:O75">
    <cfRule type="top10" dxfId="1141" priority="3653" rank="1"/>
  </conditionalFormatting>
  <conditionalFormatting sqref="E77:O77">
    <cfRule type="top10" dxfId="1140" priority="3654" rank="1"/>
  </conditionalFormatting>
  <conditionalFormatting sqref="E79:O79">
    <cfRule type="top10" dxfId="1139" priority="3655" rank="1"/>
  </conditionalFormatting>
  <conditionalFormatting sqref="E81:O81">
    <cfRule type="top10" dxfId="1138" priority="3656" rank="1"/>
  </conditionalFormatting>
  <conditionalFormatting sqref="E83:O83">
    <cfRule type="top10" dxfId="1137" priority="3657" rank="1"/>
  </conditionalFormatting>
  <conditionalFormatting sqref="E85:O85">
    <cfRule type="top10" dxfId="1136" priority="3658" rank="1"/>
  </conditionalFormatting>
  <conditionalFormatting sqref="E87:O87">
    <cfRule type="top10" dxfId="1135" priority="3659" rank="1"/>
  </conditionalFormatting>
  <conditionalFormatting sqref="E89:O89">
    <cfRule type="top10" dxfId="1134" priority="3660" rank="1"/>
  </conditionalFormatting>
  <conditionalFormatting sqref="E91:O91">
    <cfRule type="top10" dxfId="1133" priority="3661" rank="1"/>
  </conditionalFormatting>
  <conditionalFormatting sqref="E93:O93">
    <cfRule type="top10" dxfId="1132" priority="3662" rank="1"/>
  </conditionalFormatting>
  <conditionalFormatting sqref="E95:O95">
    <cfRule type="top10" dxfId="1131" priority="3663" rank="1"/>
  </conditionalFormatting>
  <conditionalFormatting sqref="E97:O97">
    <cfRule type="top10" dxfId="1130" priority="3664" rank="1"/>
  </conditionalFormatting>
  <conditionalFormatting sqref="E99:O99">
    <cfRule type="top10" dxfId="1129" priority="3665" rank="1"/>
  </conditionalFormatting>
  <conditionalFormatting sqref="E101:O101">
    <cfRule type="top10" dxfId="1128" priority="366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849</v>
      </c>
    </row>
    <row r="4" spans="2:24" x14ac:dyDescent="0.15">
      <c r="B4" s="1" t="s">
        <v>677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228</v>
      </c>
      <c r="F7" s="69" t="s">
        <v>229</v>
      </c>
      <c r="G7" s="69" t="s">
        <v>230</v>
      </c>
      <c r="H7" s="68" t="s">
        <v>231</v>
      </c>
      <c r="I7" s="69" t="s">
        <v>232</v>
      </c>
      <c r="J7" s="69" t="s">
        <v>233</v>
      </c>
      <c r="K7" s="69" t="s">
        <v>172</v>
      </c>
      <c r="L7" s="69" t="s">
        <v>4</v>
      </c>
      <c r="M7" s="69" t="s">
        <v>173</v>
      </c>
      <c r="N7" s="69" t="s">
        <v>159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2347</v>
      </c>
      <c r="F8" s="16">
        <v>2267</v>
      </c>
      <c r="G8" s="16">
        <v>2639</v>
      </c>
      <c r="H8" s="16">
        <v>800</v>
      </c>
      <c r="I8" s="16">
        <v>2437</v>
      </c>
      <c r="J8" s="16">
        <v>672</v>
      </c>
      <c r="K8" s="16">
        <v>3557</v>
      </c>
      <c r="L8" s="16">
        <v>318</v>
      </c>
      <c r="M8" s="16">
        <v>4434</v>
      </c>
      <c r="N8" s="16">
        <v>1725</v>
      </c>
      <c r="O8" s="16">
        <v>2261</v>
      </c>
    </row>
    <row r="9" spans="2:24" ht="15" customHeight="1" x14ac:dyDescent="0.15">
      <c r="B9" s="93"/>
      <c r="C9" s="91"/>
      <c r="D9" s="17">
        <v>100</v>
      </c>
      <c r="E9" s="18">
        <v>14.7</v>
      </c>
      <c r="F9" s="19">
        <v>14.2</v>
      </c>
      <c r="G9" s="19">
        <v>16.600000000000001</v>
      </c>
      <c r="H9" s="19">
        <v>5</v>
      </c>
      <c r="I9" s="19">
        <v>15.3</v>
      </c>
      <c r="J9" s="19">
        <v>4.2</v>
      </c>
      <c r="K9" s="19">
        <v>22.3</v>
      </c>
      <c r="L9" s="19">
        <v>2</v>
      </c>
      <c r="M9" s="19">
        <v>27.8</v>
      </c>
      <c r="N9" s="19">
        <v>10.8</v>
      </c>
      <c r="O9" s="19">
        <v>14.2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646</v>
      </c>
      <c r="F10" s="23">
        <v>515</v>
      </c>
      <c r="G10" s="23">
        <v>851</v>
      </c>
      <c r="H10" s="23">
        <v>235</v>
      </c>
      <c r="I10" s="23">
        <v>791</v>
      </c>
      <c r="J10" s="23">
        <v>233</v>
      </c>
      <c r="K10" s="23">
        <v>1207</v>
      </c>
      <c r="L10" s="23">
        <v>101</v>
      </c>
      <c r="M10" s="23">
        <v>1268</v>
      </c>
      <c r="N10" s="23">
        <v>550</v>
      </c>
      <c r="O10" s="23">
        <v>738</v>
      </c>
    </row>
    <row r="11" spans="2:24" ht="15" customHeight="1" x14ac:dyDescent="0.15">
      <c r="B11" s="24"/>
      <c r="C11" s="89"/>
      <c r="D11" s="25">
        <v>100</v>
      </c>
      <c r="E11" s="26">
        <v>13.1</v>
      </c>
      <c r="F11" s="27">
        <v>10.4</v>
      </c>
      <c r="G11" s="27">
        <v>17.2</v>
      </c>
      <c r="H11" s="27">
        <v>4.8</v>
      </c>
      <c r="I11" s="27">
        <v>16</v>
      </c>
      <c r="J11" s="27">
        <v>4.7</v>
      </c>
      <c r="K11" s="27">
        <v>24.4</v>
      </c>
      <c r="L11" s="27">
        <v>2</v>
      </c>
      <c r="M11" s="27">
        <v>25.6</v>
      </c>
      <c r="N11" s="27">
        <v>11.1</v>
      </c>
      <c r="O11" s="27">
        <v>14.9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1687</v>
      </c>
      <c r="F12" s="16">
        <v>1741</v>
      </c>
      <c r="G12" s="16">
        <v>1772</v>
      </c>
      <c r="H12" s="16">
        <v>561</v>
      </c>
      <c r="I12" s="16">
        <v>1632</v>
      </c>
      <c r="J12" s="16">
        <v>436</v>
      </c>
      <c r="K12" s="16">
        <v>2319</v>
      </c>
      <c r="L12" s="16">
        <v>215</v>
      </c>
      <c r="M12" s="16">
        <v>3133</v>
      </c>
      <c r="N12" s="16">
        <v>1152</v>
      </c>
      <c r="O12" s="16">
        <v>1502</v>
      </c>
    </row>
    <row r="13" spans="2:24" ht="15" customHeight="1" x14ac:dyDescent="0.15">
      <c r="B13" s="28"/>
      <c r="C13" s="91"/>
      <c r="D13" s="17">
        <v>100</v>
      </c>
      <c r="E13" s="18">
        <v>15.6</v>
      </c>
      <c r="F13" s="19">
        <v>16.100000000000001</v>
      </c>
      <c r="G13" s="19">
        <v>16.3</v>
      </c>
      <c r="H13" s="19">
        <v>5.2</v>
      </c>
      <c r="I13" s="19">
        <v>15.1</v>
      </c>
      <c r="J13" s="19">
        <v>4</v>
      </c>
      <c r="K13" s="19">
        <v>21.4</v>
      </c>
      <c r="L13" s="19">
        <v>2</v>
      </c>
      <c r="M13" s="19">
        <v>28.9</v>
      </c>
      <c r="N13" s="19">
        <v>10.6</v>
      </c>
      <c r="O13" s="19">
        <v>13.9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58</v>
      </c>
      <c r="F14" s="23">
        <v>47</v>
      </c>
      <c r="G14" s="23">
        <v>64</v>
      </c>
      <c r="H14" s="23">
        <v>20</v>
      </c>
      <c r="I14" s="23">
        <v>64</v>
      </c>
      <c r="J14" s="23">
        <v>17</v>
      </c>
      <c r="K14" s="23">
        <v>96</v>
      </c>
      <c r="L14" s="23">
        <v>4</v>
      </c>
      <c r="M14" s="23">
        <v>85</v>
      </c>
      <c r="N14" s="23">
        <v>39</v>
      </c>
      <c r="O14" s="23">
        <v>50</v>
      </c>
    </row>
    <row r="15" spans="2:24" ht="15" customHeight="1" x14ac:dyDescent="0.15">
      <c r="B15" s="24"/>
      <c r="C15" s="84"/>
      <c r="D15" s="25">
        <v>100</v>
      </c>
      <c r="E15" s="26">
        <v>16.399999999999999</v>
      </c>
      <c r="F15" s="27">
        <v>13.3</v>
      </c>
      <c r="G15" s="27">
        <v>18.100000000000001</v>
      </c>
      <c r="H15" s="27">
        <v>5.7</v>
      </c>
      <c r="I15" s="27">
        <v>18.100000000000001</v>
      </c>
      <c r="J15" s="27">
        <v>4.8</v>
      </c>
      <c r="K15" s="27">
        <v>27.2</v>
      </c>
      <c r="L15" s="27">
        <v>1.1000000000000001</v>
      </c>
      <c r="M15" s="27">
        <v>24.1</v>
      </c>
      <c r="N15" s="27">
        <v>11</v>
      </c>
      <c r="O15" s="27">
        <v>14.2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100</v>
      </c>
      <c r="F16" s="31">
        <v>88</v>
      </c>
      <c r="G16" s="31">
        <v>103</v>
      </c>
      <c r="H16" s="31">
        <v>29</v>
      </c>
      <c r="I16" s="31">
        <v>99</v>
      </c>
      <c r="J16" s="31">
        <v>33</v>
      </c>
      <c r="K16" s="31">
        <v>173</v>
      </c>
      <c r="L16" s="31">
        <v>14</v>
      </c>
      <c r="M16" s="31">
        <v>148</v>
      </c>
      <c r="N16" s="31">
        <v>56</v>
      </c>
      <c r="O16" s="31">
        <v>88</v>
      </c>
    </row>
    <row r="17" spans="2:15" ht="15" customHeight="1" x14ac:dyDescent="0.15">
      <c r="B17" s="24"/>
      <c r="C17" s="84"/>
      <c r="D17" s="25">
        <v>100</v>
      </c>
      <c r="E17" s="26">
        <v>16.100000000000001</v>
      </c>
      <c r="F17" s="27">
        <v>14.2</v>
      </c>
      <c r="G17" s="27">
        <v>16.600000000000001</v>
      </c>
      <c r="H17" s="27">
        <v>4.7</v>
      </c>
      <c r="I17" s="27">
        <v>16</v>
      </c>
      <c r="J17" s="27">
        <v>5.3</v>
      </c>
      <c r="K17" s="27">
        <v>27.9</v>
      </c>
      <c r="L17" s="27">
        <v>2.2999999999999998</v>
      </c>
      <c r="M17" s="27">
        <v>23.9</v>
      </c>
      <c r="N17" s="27">
        <v>9</v>
      </c>
      <c r="O17" s="27">
        <v>14.2</v>
      </c>
    </row>
    <row r="18" spans="2:15" ht="15" customHeight="1" x14ac:dyDescent="0.15">
      <c r="B18" s="24"/>
      <c r="C18" s="82" t="s">
        <v>411</v>
      </c>
      <c r="D18" s="14">
        <v>922</v>
      </c>
      <c r="E18" s="15">
        <v>136</v>
      </c>
      <c r="F18" s="16">
        <v>125</v>
      </c>
      <c r="G18" s="16">
        <v>153</v>
      </c>
      <c r="H18" s="16">
        <v>51</v>
      </c>
      <c r="I18" s="16">
        <v>155</v>
      </c>
      <c r="J18" s="16">
        <v>42</v>
      </c>
      <c r="K18" s="16">
        <v>238</v>
      </c>
      <c r="L18" s="16">
        <v>21</v>
      </c>
      <c r="M18" s="16">
        <v>229</v>
      </c>
      <c r="N18" s="16">
        <v>77</v>
      </c>
      <c r="O18" s="16">
        <v>132</v>
      </c>
    </row>
    <row r="19" spans="2:15" ht="15" customHeight="1" x14ac:dyDescent="0.15">
      <c r="B19" s="24"/>
      <c r="C19" s="84"/>
      <c r="D19" s="25">
        <v>100</v>
      </c>
      <c r="E19" s="26">
        <v>14.8</v>
      </c>
      <c r="F19" s="27">
        <v>13.6</v>
      </c>
      <c r="G19" s="27">
        <v>16.600000000000001</v>
      </c>
      <c r="H19" s="27">
        <v>5.5</v>
      </c>
      <c r="I19" s="27">
        <v>16.8</v>
      </c>
      <c r="J19" s="27">
        <v>4.5999999999999996</v>
      </c>
      <c r="K19" s="27">
        <v>25.8</v>
      </c>
      <c r="L19" s="27">
        <v>2.2999999999999998</v>
      </c>
      <c r="M19" s="27">
        <v>24.8</v>
      </c>
      <c r="N19" s="27">
        <v>8.4</v>
      </c>
      <c r="O19" s="27">
        <v>14.3</v>
      </c>
    </row>
    <row r="20" spans="2:15" ht="15" customHeight="1" x14ac:dyDescent="0.15">
      <c r="B20" s="24"/>
      <c r="C20" s="82" t="s">
        <v>412</v>
      </c>
      <c r="D20" s="14">
        <v>1616</v>
      </c>
      <c r="E20" s="15">
        <v>245</v>
      </c>
      <c r="F20" s="16">
        <v>242</v>
      </c>
      <c r="G20" s="16">
        <v>280</v>
      </c>
      <c r="H20" s="16">
        <v>84</v>
      </c>
      <c r="I20" s="16">
        <v>286</v>
      </c>
      <c r="J20" s="16">
        <v>85</v>
      </c>
      <c r="K20" s="16">
        <v>391</v>
      </c>
      <c r="L20" s="16">
        <v>34</v>
      </c>
      <c r="M20" s="16">
        <v>399</v>
      </c>
      <c r="N20" s="16">
        <v>155</v>
      </c>
      <c r="O20" s="16">
        <v>254</v>
      </c>
    </row>
    <row r="21" spans="2:15" ht="15" customHeight="1" x14ac:dyDescent="0.15">
      <c r="B21" s="24"/>
      <c r="C21" s="84"/>
      <c r="D21" s="25">
        <v>100</v>
      </c>
      <c r="E21" s="26">
        <v>15.2</v>
      </c>
      <c r="F21" s="27">
        <v>15</v>
      </c>
      <c r="G21" s="27">
        <v>17.3</v>
      </c>
      <c r="H21" s="27">
        <v>5.2</v>
      </c>
      <c r="I21" s="27">
        <v>17.7</v>
      </c>
      <c r="J21" s="27">
        <v>5.3</v>
      </c>
      <c r="K21" s="27">
        <v>24.2</v>
      </c>
      <c r="L21" s="27">
        <v>2.1</v>
      </c>
      <c r="M21" s="27">
        <v>24.7</v>
      </c>
      <c r="N21" s="27">
        <v>9.6</v>
      </c>
      <c r="O21" s="27">
        <v>15.7</v>
      </c>
    </row>
    <row r="22" spans="2:15" ht="15" customHeight="1" x14ac:dyDescent="0.15">
      <c r="B22" s="24"/>
      <c r="C22" s="82" t="s">
        <v>413</v>
      </c>
      <c r="D22" s="14">
        <v>3140</v>
      </c>
      <c r="E22" s="15">
        <v>486</v>
      </c>
      <c r="F22" s="16">
        <v>456</v>
      </c>
      <c r="G22" s="16">
        <v>614</v>
      </c>
      <c r="H22" s="16">
        <v>162</v>
      </c>
      <c r="I22" s="16">
        <v>462</v>
      </c>
      <c r="J22" s="16">
        <v>131</v>
      </c>
      <c r="K22" s="16">
        <v>711</v>
      </c>
      <c r="L22" s="16">
        <v>49</v>
      </c>
      <c r="M22" s="16">
        <v>810</v>
      </c>
      <c r="N22" s="16">
        <v>344</v>
      </c>
      <c r="O22" s="16">
        <v>461</v>
      </c>
    </row>
    <row r="23" spans="2:15" ht="15" customHeight="1" x14ac:dyDescent="0.15">
      <c r="B23" s="24"/>
      <c r="C23" s="84"/>
      <c r="D23" s="25">
        <v>100</v>
      </c>
      <c r="E23" s="26">
        <v>15.5</v>
      </c>
      <c r="F23" s="27">
        <v>14.5</v>
      </c>
      <c r="G23" s="27">
        <v>19.600000000000001</v>
      </c>
      <c r="H23" s="27">
        <v>5.2</v>
      </c>
      <c r="I23" s="27">
        <v>14.7</v>
      </c>
      <c r="J23" s="27">
        <v>4.2</v>
      </c>
      <c r="K23" s="27">
        <v>22.6</v>
      </c>
      <c r="L23" s="27">
        <v>1.6</v>
      </c>
      <c r="M23" s="27">
        <v>25.8</v>
      </c>
      <c r="N23" s="27">
        <v>11</v>
      </c>
      <c r="O23" s="27">
        <v>14.7</v>
      </c>
    </row>
    <row r="24" spans="2:15" ht="15" customHeight="1" x14ac:dyDescent="0.15">
      <c r="B24" s="24"/>
      <c r="C24" s="82" t="s">
        <v>414</v>
      </c>
      <c r="D24" s="14">
        <v>4506</v>
      </c>
      <c r="E24" s="15">
        <v>669</v>
      </c>
      <c r="F24" s="16">
        <v>673</v>
      </c>
      <c r="G24" s="16">
        <v>771</v>
      </c>
      <c r="H24" s="16">
        <v>263</v>
      </c>
      <c r="I24" s="16">
        <v>693</v>
      </c>
      <c r="J24" s="16">
        <v>181</v>
      </c>
      <c r="K24" s="16">
        <v>990</v>
      </c>
      <c r="L24" s="16">
        <v>92</v>
      </c>
      <c r="M24" s="16">
        <v>1272</v>
      </c>
      <c r="N24" s="16">
        <v>505</v>
      </c>
      <c r="O24" s="16">
        <v>582</v>
      </c>
    </row>
    <row r="25" spans="2:15" ht="15" customHeight="1" x14ac:dyDescent="0.15">
      <c r="B25" s="24"/>
      <c r="C25" s="84"/>
      <c r="D25" s="25">
        <v>100</v>
      </c>
      <c r="E25" s="26">
        <v>14.8</v>
      </c>
      <c r="F25" s="27">
        <v>14.9</v>
      </c>
      <c r="G25" s="27">
        <v>17.100000000000001</v>
      </c>
      <c r="H25" s="27">
        <v>5.8</v>
      </c>
      <c r="I25" s="27">
        <v>15.4</v>
      </c>
      <c r="J25" s="27">
        <v>4</v>
      </c>
      <c r="K25" s="27">
        <v>22</v>
      </c>
      <c r="L25" s="27">
        <v>2</v>
      </c>
      <c r="M25" s="27">
        <v>28.2</v>
      </c>
      <c r="N25" s="27">
        <v>11.2</v>
      </c>
      <c r="O25" s="27">
        <v>12.9</v>
      </c>
    </row>
    <row r="26" spans="2:15" ht="15" customHeight="1" x14ac:dyDescent="0.15">
      <c r="B26" s="24"/>
      <c r="C26" s="82" t="s">
        <v>415</v>
      </c>
      <c r="D26" s="14">
        <v>4438</v>
      </c>
      <c r="E26" s="15">
        <v>611</v>
      </c>
      <c r="F26" s="16">
        <v>589</v>
      </c>
      <c r="G26" s="16">
        <v>607</v>
      </c>
      <c r="H26" s="16">
        <v>182</v>
      </c>
      <c r="I26" s="16">
        <v>631</v>
      </c>
      <c r="J26" s="16">
        <v>169</v>
      </c>
      <c r="K26" s="16">
        <v>880</v>
      </c>
      <c r="L26" s="16">
        <v>96</v>
      </c>
      <c r="M26" s="16">
        <v>1403</v>
      </c>
      <c r="N26" s="16">
        <v>509</v>
      </c>
      <c r="O26" s="16">
        <v>647</v>
      </c>
    </row>
    <row r="27" spans="2:15" ht="15" customHeight="1" x14ac:dyDescent="0.15">
      <c r="B27" s="28"/>
      <c r="C27" s="85"/>
      <c r="D27" s="17">
        <v>100</v>
      </c>
      <c r="E27" s="18">
        <v>13.8</v>
      </c>
      <c r="F27" s="19">
        <v>13.3</v>
      </c>
      <c r="G27" s="19">
        <v>13.7</v>
      </c>
      <c r="H27" s="19">
        <v>4.0999999999999996</v>
      </c>
      <c r="I27" s="19">
        <v>14.2</v>
      </c>
      <c r="J27" s="19">
        <v>3.8</v>
      </c>
      <c r="K27" s="19">
        <v>19.8</v>
      </c>
      <c r="L27" s="19">
        <v>2.2000000000000002</v>
      </c>
      <c r="M27" s="19">
        <v>31.6</v>
      </c>
      <c r="N27" s="19">
        <v>11.5</v>
      </c>
      <c r="O27" s="19">
        <v>14.6</v>
      </c>
    </row>
    <row r="28" spans="2:15" ht="15" customHeight="1" x14ac:dyDescent="0.15">
      <c r="B28" s="20" t="s">
        <v>61</v>
      </c>
      <c r="C28" s="82" t="s">
        <v>62</v>
      </c>
      <c r="D28" s="14">
        <v>5666</v>
      </c>
      <c r="E28" s="15">
        <v>940</v>
      </c>
      <c r="F28" s="16">
        <v>1094</v>
      </c>
      <c r="G28" s="16">
        <v>1118</v>
      </c>
      <c r="H28" s="16">
        <v>354</v>
      </c>
      <c r="I28" s="16">
        <v>1027</v>
      </c>
      <c r="J28" s="16">
        <v>238</v>
      </c>
      <c r="K28" s="16">
        <v>1315</v>
      </c>
      <c r="L28" s="16">
        <v>97</v>
      </c>
      <c r="M28" s="16">
        <v>1535</v>
      </c>
      <c r="N28" s="16">
        <v>527</v>
      </c>
      <c r="O28" s="16">
        <v>665</v>
      </c>
    </row>
    <row r="29" spans="2:15" ht="15" customHeight="1" x14ac:dyDescent="0.15">
      <c r="B29" s="24"/>
      <c r="C29" s="84"/>
      <c r="D29" s="25">
        <v>100</v>
      </c>
      <c r="E29" s="26">
        <v>16.600000000000001</v>
      </c>
      <c r="F29" s="27">
        <v>19.3</v>
      </c>
      <c r="G29" s="27">
        <v>19.7</v>
      </c>
      <c r="H29" s="27">
        <v>6.2</v>
      </c>
      <c r="I29" s="27">
        <v>18.100000000000001</v>
      </c>
      <c r="J29" s="27">
        <v>4.2</v>
      </c>
      <c r="K29" s="27">
        <v>23.2</v>
      </c>
      <c r="L29" s="27">
        <v>1.7</v>
      </c>
      <c r="M29" s="27">
        <v>27.1</v>
      </c>
      <c r="N29" s="27">
        <v>9.3000000000000007</v>
      </c>
      <c r="O29" s="27">
        <v>11.7</v>
      </c>
    </row>
    <row r="30" spans="2:15" ht="15" customHeight="1" x14ac:dyDescent="0.15">
      <c r="B30" s="24"/>
      <c r="C30" s="82" t="s">
        <v>63</v>
      </c>
      <c r="D30" s="14">
        <v>3924</v>
      </c>
      <c r="E30" s="15">
        <v>652</v>
      </c>
      <c r="F30" s="16">
        <v>592</v>
      </c>
      <c r="G30" s="16">
        <v>746</v>
      </c>
      <c r="H30" s="16">
        <v>182</v>
      </c>
      <c r="I30" s="16">
        <v>657</v>
      </c>
      <c r="J30" s="16">
        <v>181</v>
      </c>
      <c r="K30" s="16">
        <v>1032</v>
      </c>
      <c r="L30" s="16">
        <v>73</v>
      </c>
      <c r="M30" s="16">
        <v>911</v>
      </c>
      <c r="N30" s="16">
        <v>391</v>
      </c>
      <c r="O30" s="16">
        <v>559</v>
      </c>
    </row>
    <row r="31" spans="2:15" ht="15" customHeight="1" x14ac:dyDescent="0.15">
      <c r="B31" s="24"/>
      <c r="C31" s="84"/>
      <c r="D31" s="25">
        <v>100</v>
      </c>
      <c r="E31" s="26">
        <v>16.600000000000001</v>
      </c>
      <c r="F31" s="27">
        <v>15.1</v>
      </c>
      <c r="G31" s="27">
        <v>19</v>
      </c>
      <c r="H31" s="27">
        <v>4.5999999999999996</v>
      </c>
      <c r="I31" s="27">
        <v>16.7</v>
      </c>
      <c r="J31" s="27">
        <v>4.5999999999999996</v>
      </c>
      <c r="K31" s="27">
        <v>26.3</v>
      </c>
      <c r="L31" s="27">
        <v>1.9</v>
      </c>
      <c r="M31" s="27">
        <v>23.2</v>
      </c>
      <c r="N31" s="27">
        <v>10</v>
      </c>
      <c r="O31" s="27">
        <v>14.2</v>
      </c>
    </row>
    <row r="32" spans="2:15" ht="15" customHeight="1" x14ac:dyDescent="0.15">
      <c r="B32" s="24"/>
      <c r="C32" s="83" t="s">
        <v>64</v>
      </c>
      <c r="D32" s="29">
        <v>306</v>
      </c>
      <c r="E32" s="30">
        <v>46</v>
      </c>
      <c r="F32" s="31">
        <v>40</v>
      </c>
      <c r="G32" s="31">
        <v>50</v>
      </c>
      <c r="H32" s="31">
        <v>24</v>
      </c>
      <c r="I32" s="31">
        <v>53</v>
      </c>
      <c r="J32" s="31">
        <v>16</v>
      </c>
      <c r="K32" s="31">
        <v>85</v>
      </c>
      <c r="L32" s="31">
        <v>5</v>
      </c>
      <c r="M32" s="31">
        <v>71</v>
      </c>
      <c r="N32" s="31">
        <v>33</v>
      </c>
      <c r="O32" s="31">
        <v>45</v>
      </c>
    </row>
    <row r="33" spans="2:15" ht="15" customHeight="1" x14ac:dyDescent="0.15">
      <c r="B33" s="24"/>
      <c r="C33" s="84"/>
      <c r="D33" s="25">
        <v>100</v>
      </c>
      <c r="E33" s="26">
        <v>15</v>
      </c>
      <c r="F33" s="27">
        <v>13.1</v>
      </c>
      <c r="G33" s="27">
        <v>16.3</v>
      </c>
      <c r="H33" s="27">
        <v>7.8</v>
      </c>
      <c r="I33" s="27">
        <v>17.3</v>
      </c>
      <c r="J33" s="27">
        <v>5.2</v>
      </c>
      <c r="K33" s="27">
        <v>27.8</v>
      </c>
      <c r="L33" s="27">
        <v>1.6</v>
      </c>
      <c r="M33" s="27">
        <v>23.2</v>
      </c>
      <c r="N33" s="27">
        <v>10.8</v>
      </c>
      <c r="O33" s="27">
        <v>14.7</v>
      </c>
    </row>
    <row r="34" spans="2:15" ht="15" customHeight="1" x14ac:dyDescent="0.15">
      <c r="B34" s="24"/>
      <c r="C34" s="82" t="s">
        <v>65</v>
      </c>
      <c r="D34" s="14">
        <v>3042</v>
      </c>
      <c r="E34" s="15">
        <v>347</v>
      </c>
      <c r="F34" s="16">
        <v>269</v>
      </c>
      <c r="G34" s="16">
        <v>370</v>
      </c>
      <c r="H34" s="16">
        <v>126</v>
      </c>
      <c r="I34" s="16">
        <v>360</v>
      </c>
      <c r="J34" s="16">
        <v>111</v>
      </c>
      <c r="K34" s="16">
        <v>589</v>
      </c>
      <c r="L34" s="16">
        <v>70</v>
      </c>
      <c r="M34" s="16">
        <v>1101</v>
      </c>
      <c r="N34" s="16">
        <v>391</v>
      </c>
      <c r="O34" s="16">
        <v>349</v>
      </c>
    </row>
    <row r="35" spans="2:15" ht="15" customHeight="1" x14ac:dyDescent="0.15">
      <c r="B35" s="24"/>
      <c r="C35" s="84"/>
      <c r="D35" s="25">
        <v>100</v>
      </c>
      <c r="E35" s="26">
        <v>11.4</v>
      </c>
      <c r="F35" s="27">
        <v>8.8000000000000007</v>
      </c>
      <c r="G35" s="27">
        <v>12.2</v>
      </c>
      <c r="H35" s="27">
        <v>4.0999999999999996</v>
      </c>
      <c r="I35" s="27">
        <v>11.8</v>
      </c>
      <c r="J35" s="27">
        <v>3.6</v>
      </c>
      <c r="K35" s="27">
        <v>19.399999999999999</v>
      </c>
      <c r="L35" s="27">
        <v>2.2999999999999998</v>
      </c>
      <c r="M35" s="27">
        <v>36.200000000000003</v>
      </c>
      <c r="N35" s="27">
        <v>12.9</v>
      </c>
      <c r="O35" s="27">
        <v>11.5</v>
      </c>
    </row>
    <row r="36" spans="2:15" ht="15" customHeight="1" x14ac:dyDescent="0.15">
      <c r="B36" s="32"/>
      <c r="C36" s="82" t="s">
        <v>408</v>
      </c>
      <c r="D36" s="14">
        <v>2409</v>
      </c>
      <c r="E36" s="15">
        <v>315</v>
      </c>
      <c r="F36" s="16">
        <v>233</v>
      </c>
      <c r="G36" s="16">
        <v>303</v>
      </c>
      <c r="H36" s="16">
        <v>90</v>
      </c>
      <c r="I36" s="16">
        <v>299</v>
      </c>
      <c r="J36" s="16">
        <v>107</v>
      </c>
      <c r="K36" s="16">
        <v>468</v>
      </c>
      <c r="L36" s="16">
        <v>62</v>
      </c>
      <c r="M36" s="16">
        <v>735</v>
      </c>
      <c r="N36" s="16">
        <v>347</v>
      </c>
      <c r="O36" s="16">
        <v>340</v>
      </c>
    </row>
    <row r="37" spans="2:15" ht="15" customHeight="1" x14ac:dyDescent="0.15">
      <c r="B37" s="33"/>
      <c r="C37" s="82"/>
      <c r="D37" s="34">
        <v>100</v>
      </c>
      <c r="E37" s="35">
        <v>13.1</v>
      </c>
      <c r="F37" s="36">
        <v>9.6999999999999993</v>
      </c>
      <c r="G37" s="36">
        <v>12.6</v>
      </c>
      <c r="H37" s="36">
        <v>3.7</v>
      </c>
      <c r="I37" s="36">
        <v>12.4</v>
      </c>
      <c r="J37" s="36">
        <v>4.4000000000000004</v>
      </c>
      <c r="K37" s="36">
        <v>19.399999999999999</v>
      </c>
      <c r="L37" s="36">
        <v>2.6</v>
      </c>
      <c r="M37" s="36">
        <v>30.5</v>
      </c>
      <c r="N37" s="36">
        <v>14.4</v>
      </c>
      <c r="O37" s="36">
        <v>14.1</v>
      </c>
    </row>
    <row r="38" spans="2:15" ht="15" customHeight="1" x14ac:dyDescent="0.15">
      <c r="B38" s="20" t="s">
        <v>66</v>
      </c>
      <c r="C38" s="88" t="s">
        <v>67</v>
      </c>
      <c r="D38" s="21">
        <v>1258</v>
      </c>
      <c r="E38" s="22">
        <v>79</v>
      </c>
      <c r="F38" s="23">
        <v>107</v>
      </c>
      <c r="G38" s="23">
        <v>129</v>
      </c>
      <c r="H38" s="23">
        <v>59</v>
      </c>
      <c r="I38" s="23">
        <v>122</v>
      </c>
      <c r="J38" s="23">
        <v>28</v>
      </c>
      <c r="K38" s="23">
        <v>189</v>
      </c>
      <c r="L38" s="23">
        <v>25</v>
      </c>
      <c r="M38" s="23">
        <v>469</v>
      </c>
      <c r="N38" s="23">
        <v>87</v>
      </c>
      <c r="O38" s="23">
        <v>233</v>
      </c>
    </row>
    <row r="39" spans="2:15" ht="15" customHeight="1" x14ac:dyDescent="0.15">
      <c r="B39" s="24"/>
      <c r="C39" s="89"/>
      <c r="D39" s="25">
        <v>100</v>
      </c>
      <c r="E39" s="26">
        <v>6.3</v>
      </c>
      <c r="F39" s="27">
        <v>8.5</v>
      </c>
      <c r="G39" s="27">
        <v>10.3</v>
      </c>
      <c r="H39" s="27">
        <v>4.7</v>
      </c>
      <c r="I39" s="27">
        <v>9.6999999999999993</v>
      </c>
      <c r="J39" s="27">
        <v>2.2000000000000002</v>
      </c>
      <c r="K39" s="27">
        <v>15</v>
      </c>
      <c r="L39" s="27">
        <v>2</v>
      </c>
      <c r="M39" s="27">
        <v>37.299999999999997</v>
      </c>
      <c r="N39" s="27">
        <v>6.9</v>
      </c>
      <c r="O39" s="27">
        <v>18.5</v>
      </c>
    </row>
    <row r="40" spans="2:15" ht="15" customHeight="1" x14ac:dyDescent="0.15">
      <c r="B40" s="24"/>
      <c r="C40" s="90" t="s">
        <v>68</v>
      </c>
      <c r="D40" s="14">
        <v>1359</v>
      </c>
      <c r="E40" s="15">
        <v>204</v>
      </c>
      <c r="F40" s="16">
        <v>227</v>
      </c>
      <c r="G40" s="16">
        <v>297</v>
      </c>
      <c r="H40" s="16">
        <v>79</v>
      </c>
      <c r="I40" s="16">
        <v>232</v>
      </c>
      <c r="J40" s="16">
        <v>77</v>
      </c>
      <c r="K40" s="16">
        <v>307</v>
      </c>
      <c r="L40" s="16">
        <v>34</v>
      </c>
      <c r="M40" s="16">
        <v>280</v>
      </c>
      <c r="N40" s="16">
        <v>104</v>
      </c>
      <c r="O40" s="16">
        <v>271</v>
      </c>
    </row>
    <row r="41" spans="2:15" ht="15" customHeight="1" x14ac:dyDescent="0.15">
      <c r="B41" s="24"/>
      <c r="C41" s="89"/>
      <c r="D41" s="25">
        <v>100</v>
      </c>
      <c r="E41" s="26">
        <v>15</v>
      </c>
      <c r="F41" s="27">
        <v>16.7</v>
      </c>
      <c r="G41" s="27">
        <v>21.9</v>
      </c>
      <c r="H41" s="27">
        <v>5.8</v>
      </c>
      <c r="I41" s="27">
        <v>17.100000000000001</v>
      </c>
      <c r="J41" s="27">
        <v>5.7</v>
      </c>
      <c r="K41" s="27">
        <v>22.6</v>
      </c>
      <c r="L41" s="27">
        <v>2.5</v>
      </c>
      <c r="M41" s="27">
        <v>20.6</v>
      </c>
      <c r="N41" s="27">
        <v>7.7</v>
      </c>
      <c r="O41" s="27">
        <v>19.899999999999999</v>
      </c>
    </row>
    <row r="42" spans="2:15" ht="15" customHeight="1" x14ac:dyDescent="0.15">
      <c r="B42" s="24"/>
      <c r="C42" s="86" t="s">
        <v>69</v>
      </c>
      <c r="D42" s="14">
        <v>12636</v>
      </c>
      <c r="E42" s="15">
        <v>2019</v>
      </c>
      <c r="F42" s="16">
        <v>1883</v>
      </c>
      <c r="G42" s="16">
        <v>2151</v>
      </c>
      <c r="H42" s="16">
        <v>642</v>
      </c>
      <c r="I42" s="16">
        <v>2032</v>
      </c>
      <c r="J42" s="16">
        <v>551</v>
      </c>
      <c r="K42" s="16">
        <v>2975</v>
      </c>
      <c r="L42" s="16">
        <v>249</v>
      </c>
      <c r="M42" s="16">
        <v>3592</v>
      </c>
      <c r="N42" s="16">
        <v>1493</v>
      </c>
      <c r="O42" s="16">
        <v>1406</v>
      </c>
    </row>
    <row r="43" spans="2:15" ht="15" customHeight="1" x14ac:dyDescent="0.15">
      <c r="B43" s="28"/>
      <c r="C43" s="91"/>
      <c r="D43" s="17">
        <v>100</v>
      </c>
      <c r="E43" s="18">
        <v>16</v>
      </c>
      <c r="F43" s="19">
        <v>14.9</v>
      </c>
      <c r="G43" s="19">
        <v>17</v>
      </c>
      <c r="H43" s="19">
        <v>5.0999999999999996</v>
      </c>
      <c r="I43" s="19">
        <v>16.100000000000001</v>
      </c>
      <c r="J43" s="19">
        <v>4.4000000000000004</v>
      </c>
      <c r="K43" s="19">
        <v>23.5</v>
      </c>
      <c r="L43" s="19">
        <v>2</v>
      </c>
      <c r="M43" s="19">
        <v>28.4</v>
      </c>
      <c r="N43" s="19">
        <v>11.8</v>
      </c>
      <c r="O43" s="19">
        <v>11.1</v>
      </c>
    </row>
    <row r="44" spans="2:15" ht="15" customHeight="1" x14ac:dyDescent="0.15">
      <c r="B44" s="20" t="s">
        <v>70</v>
      </c>
      <c r="C44" s="88" t="s">
        <v>507</v>
      </c>
      <c r="D44" s="21">
        <v>567</v>
      </c>
      <c r="E44" s="22">
        <v>43</v>
      </c>
      <c r="F44" s="23">
        <v>30</v>
      </c>
      <c r="G44" s="23">
        <v>43</v>
      </c>
      <c r="H44" s="23">
        <v>19</v>
      </c>
      <c r="I44" s="23">
        <v>50</v>
      </c>
      <c r="J44" s="23">
        <v>16</v>
      </c>
      <c r="K44" s="23">
        <v>69</v>
      </c>
      <c r="L44" s="23">
        <v>11</v>
      </c>
      <c r="M44" s="23">
        <v>275</v>
      </c>
      <c r="N44" s="23">
        <v>48</v>
      </c>
      <c r="O44" s="23">
        <v>79</v>
      </c>
    </row>
    <row r="45" spans="2:15" ht="15" customHeight="1" x14ac:dyDescent="0.15">
      <c r="B45" s="24"/>
      <c r="C45" s="89"/>
      <c r="D45" s="25">
        <v>100</v>
      </c>
      <c r="E45" s="26">
        <v>7.6</v>
      </c>
      <c r="F45" s="27">
        <v>5.3</v>
      </c>
      <c r="G45" s="27">
        <v>7.6</v>
      </c>
      <c r="H45" s="27">
        <v>3.4</v>
      </c>
      <c r="I45" s="27">
        <v>8.8000000000000007</v>
      </c>
      <c r="J45" s="27">
        <v>2.8</v>
      </c>
      <c r="K45" s="27">
        <v>12.2</v>
      </c>
      <c r="L45" s="27">
        <v>1.9</v>
      </c>
      <c r="M45" s="27">
        <v>48.5</v>
      </c>
      <c r="N45" s="27">
        <v>8.5</v>
      </c>
      <c r="O45" s="27">
        <v>13.9</v>
      </c>
    </row>
    <row r="46" spans="2:15" ht="15" customHeight="1" x14ac:dyDescent="0.15">
      <c r="B46" s="24"/>
      <c r="C46" s="86" t="s">
        <v>449</v>
      </c>
      <c r="D46" s="14">
        <v>8280</v>
      </c>
      <c r="E46" s="15">
        <v>1000</v>
      </c>
      <c r="F46" s="16">
        <v>938</v>
      </c>
      <c r="G46" s="16">
        <v>1153</v>
      </c>
      <c r="H46" s="16">
        <v>375</v>
      </c>
      <c r="I46" s="16">
        <v>1146</v>
      </c>
      <c r="J46" s="16">
        <v>258</v>
      </c>
      <c r="K46" s="16">
        <v>1709</v>
      </c>
      <c r="L46" s="16">
        <v>131</v>
      </c>
      <c r="M46" s="16">
        <v>2882</v>
      </c>
      <c r="N46" s="16">
        <v>899</v>
      </c>
      <c r="O46" s="16">
        <v>944</v>
      </c>
    </row>
    <row r="47" spans="2:15" ht="15" customHeight="1" x14ac:dyDescent="0.15">
      <c r="B47" s="24"/>
      <c r="C47" s="89"/>
      <c r="D47" s="25">
        <v>100</v>
      </c>
      <c r="E47" s="26">
        <v>12.1</v>
      </c>
      <c r="F47" s="27">
        <v>11.3</v>
      </c>
      <c r="G47" s="27">
        <v>13.9</v>
      </c>
      <c r="H47" s="27">
        <v>4.5</v>
      </c>
      <c r="I47" s="27">
        <v>13.8</v>
      </c>
      <c r="J47" s="27">
        <v>3.1</v>
      </c>
      <c r="K47" s="27">
        <v>20.6</v>
      </c>
      <c r="L47" s="27">
        <v>1.6</v>
      </c>
      <c r="M47" s="27">
        <v>34.799999999999997</v>
      </c>
      <c r="N47" s="27">
        <v>10.9</v>
      </c>
      <c r="O47" s="27">
        <v>11.4</v>
      </c>
    </row>
    <row r="48" spans="2:15" ht="15" customHeight="1" x14ac:dyDescent="0.15">
      <c r="B48" s="24"/>
      <c r="C48" s="86" t="s">
        <v>484</v>
      </c>
      <c r="D48" s="14">
        <v>4863</v>
      </c>
      <c r="E48" s="15">
        <v>904</v>
      </c>
      <c r="F48" s="16">
        <v>911</v>
      </c>
      <c r="G48" s="16">
        <v>1006</v>
      </c>
      <c r="H48" s="16">
        <v>292</v>
      </c>
      <c r="I48" s="16">
        <v>870</v>
      </c>
      <c r="J48" s="16">
        <v>254</v>
      </c>
      <c r="K48" s="16">
        <v>1244</v>
      </c>
      <c r="L48" s="16">
        <v>116</v>
      </c>
      <c r="M48" s="16">
        <v>988</v>
      </c>
      <c r="N48" s="16">
        <v>547</v>
      </c>
      <c r="O48" s="16">
        <v>627</v>
      </c>
    </row>
    <row r="49" spans="2:15" ht="15" customHeight="1" x14ac:dyDescent="0.15">
      <c r="B49" s="24"/>
      <c r="C49" s="89"/>
      <c r="D49" s="25">
        <v>100</v>
      </c>
      <c r="E49" s="26">
        <v>18.600000000000001</v>
      </c>
      <c r="F49" s="27">
        <v>18.7</v>
      </c>
      <c r="G49" s="27">
        <v>20.7</v>
      </c>
      <c r="H49" s="27">
        <v>6</v>
      </c>
      <c r="I49" s="27">
        <v>17.899999999999999</v>
      </c>
      <c r="J49" s="27">
        <v>5.2</v>
      </c>
      <c r="K49" s="27">
        <v>25.6</v>
      </c>
      <c r="L49" s="27">
        <v>2.4</v>
      </c>
      <c r="M49" s="27">
        <v>20.3</v>
      </c>
      <c r="N49" s="27">
        <v>11.2</v>
      </c>
      <c r="O49" s="27">
        <v>12.9</v>
      </c>
    </row>
    <row r="50" spans="2:15" ht="15" customHeight="1" x14ac:dyDescent="0.15">
      <c r="B50" s="24"/>
      <c r="C50" s="86" t="s">
        <v>440</v>
      </c>
      <c r="D50" s="14">
        <v>1583</v>
      </c>
      <c r="E50" s="15">
        <v>356</v>
      </c>
      <c r="F50" s="16">
        <v>345</v>
      </c>
      <c r="G50" s="16">
        <v>393</v>
      </c>
      <c r="H50" s="16">
        <v>99</v>
      </c>
      <c r="I50" s="16">
        <v>326</v>
      </c>
      <c r="J50" s="16">
        <v>127</v>
      </c>
      <c r="K50" s="16">
        <v>470</v>
      </c>
      <c r="L50" s="16">
        <v>53</v>
      </c>
      <c r="M50" s="16">
        <v>220</v>
      </c>
      <c r="N50" s="16">
        <v>203</v>
      </c>
      <c r="O50" s="16">
        <v>225</v>
      </c>
    </row>
    <row r="51" spans="2:15" ht="15" customHeight="1" x14ac:dyDescent="0.15">
      <c r="B51" s="28"/>
      <c r="C51" s="91"/>
      <c r="D51" s="17">
        <v>100</v>
      </c>
      <c r="E51" s="18">
        <v>22.5</v>
      </c>
      <c r="F51" s="19">
        <v>21.8</v>
      </c>
      <c r="G51" s="19">
        <v>24.8</v>
      </c>
      <c r="H51" s="19">
        <v>6.3</v>
      </c>
      <c r="I51" s="19">
        <v>20.6</v>
      </c>
      <c r="J51" s="19">
        <v>8</v>
      </c>
      <c r="K51" s="19">
        <v>29.7</v>
      </c>
      <c r="L51" s="19">
        <v>3.3</v>
      </c>
      <c r="M51" s="19">
        <v>13.9</v>
      </c>
      <c r="N51" s="19">
        <v>12.8</v>
      </c>
      <c r="O51" s="19">
        <v>14.2</v>
      </c>
    </row>
    <row r="52" spans="2:15" ht="15" customHeight="1" x14ac:dyDescent="0.15">
      <c r="B52" s="20" t="s">
        <v>75</v>
      </c>
      <c r="C52" s="87" t="s">
        <v>76</v>
      </c>
      <c r="D52" s="21">
        <v>2981</v>
      </c>
      <c r="E52" s="22">
        <v>356</v>
      </c>
      <c r="F52" s="23">
        <v>343</v>
      </c>
      <c r="G52" s="23">
        <v>460</v>
      </c>
      <c r="H52" s="23">
        <v>127</v>
      </c>
      <c r="I52" s="23">
        <v>413</v>
      </c>
      <c r="J52" s="23">
        <v>113</v>
      </c>
      <c r="K52" s="23">
        <v>660</v>
      </c>
      <c r="L52" s="23">
        <v>67</v>
      </c>
      <c r="M52" s="23">
        <v>808</v>
      </c>
      <c r="N52" s="23">
        <v>305</v>
      </c>
      <c r="O52" s="23">
        <v>528</v>
      </c>
    </row>
    <row r="53" spans="2:15" ht="15" customHeight="1" x14ac:dyDescent="0.15">
      <c r="B53" s="24"/>
      <c r="C53" s="84"/>
      <c r="D53" s="25">
        <v>100</v>
      </c>
      <c r="E53" s="26">
        <v>11.9</v>
      </c>
      <c r="F53" s="27">
        <v>11.5</v>
      </c>
      <c r="G53" s="27">
        <v>15.4</v>
      </c>
      <c r="H53" s="27">
        <v>4.3</v>
      </c>
      <c r="I53" s="27">
        <v>13.9</v>
      </c>
      <c r="J53" s="27">
        <v>3.8</v>
      </c>
      <c r="K53" s="27">
        <v>22.1</v>
      </c>
      <c r="L53" s="27">
        <v>2.2000000000000002</v>
      </c>
      <c r="M53" s="27">
        <v>27.1</v>
      </c>
      <c r="N53" s="27">
        <v>10.199999999999999</v>
      </c>
      <c r="O53" s="27">
        <v>17.7</v>
      </c>
    </row>
    <row r="54" spans="2:15" ht="15" customHeight="1" x14ac:dyDescent="0.15">
      <c r="B54" s="24"/>
      <c r="C54" s="83" t="s">
        <v>77</v>
      </c>
      <c r="D54" s="29">
        <v>1946</v>
      </c>
      <c r="E54" s="30">
        <v>263</v>
      </c>
      <c r="F54" s="31">
        <v>244</v>
      </c>
      <c r="G54" s="31">
        <v>354</v>
      </c>
      <c r="H54" s="31">
        <v>102</v>
      </c>
      <c r="I54" s="31">
        <v>295</v>
      </c>
      <c r="J54" s="31">
        <v>65</v>
      </c>
      <c r="K54" s="31">
        <v>466</v>
      </c>
      <c r="L54" s="31">
        <v>41</v>
      </c>
      <c r="M54" s="31">
        <v>663</v>
      </c>
      <c r="N54" s="31">
        <v>195</v>
      </c>
      <c r="O54" s="31">
        <v>152</v>
      </c>
    </row>
    <row r="55" spans="2:15" ht="15" customHeight="1" x14ac:dyDescent="0.15">
      <c r="B55" s="24"/>
      <c r="C55" s="84"/>
      <c r="D55" s="25">
        <v>100</v>
      </c>
      <c r="E55" s="26">
        <v>13.5</v>
      </c>
      <c r="F55" s="27">
        <v>12.5</v>
      </c>
      <c r="G55" s="27">
        <v>18.2</v>
      </c>
      <c r="H55" s="27">
        <v>5.2</v>
      </c>
      <c r="I55" s="27">
        <v>15.2</v>
      </c>
      <c r="J55" s="27">
        <v>3.3</v>
      </c>
      <c r="K55" s="27">
        <v>23.9</v>
      </c>
      <c r="L55" s="27">
        <v>2.1</v>
      </c>
      <c r="M55" s="27">
        <v>34.1</v>
      </c>
      <c r="N55" s="27">
        <v>10</v>
      </c>
      <c r="O55" s="27">
        <v>7.8</v>
      </c>
    </row>
    <row r="56" spans="2:15" ht="15" customHeight="1" x14ac:dyDescent="0.15">
      <c r="B56" s="24"/>
      <c r="C56" s="82" t="s">
        <v>78</v>
      </c>
      <c r="D56" s="14">
        <v>854</v>
      </c>
      <c r="E56" s="15">
        <v>150</v>
      </c>
      <c r="F56" s="16">
        <v>142</v>
      </c>
      <c r="G56" s="16">
        <v>166</v>
      </c>
      <c r="H56" s="16">
        <v>58</v>
      </c>
      <c r="I56" s="16">
        <v>174</v>
      </c>
      <c r="J56" s="16">
        <v>44</v>
      </c>
      <c r="K56" s="16">
        <v>192</v>
      </c>
      <c r="L56" s="16">
        <v>15</v>
      </c>
      <c r="M56" s="16">
        <v>188</v>
      </c>
      <c r="N56" s="16">
        <v>80</v>
      </c>
      <c r="O56" s="16">
        <v>154</v>
      </c>
    </row>
    <row r="57" spans="2:15" ht="15" customHeight="1" x14ac:dyDescent="0.15">
      <c r="B57" s="24"/>
      <c r="C57" s="84"/>
      <c r="D57" s="25">
        <v>100</v>
      </c>
      <c r="E57" s="26">
        <v>17.600000000000001</v>
      </c>
      <c r="F57" s="27">
        <v>16.600000000000001</v>
      </c>
      <c r="G57" s="27">
        <v>19.399999999999999</v>
      </c>
      <c r="H57" s="27">
        <v>6.8</v>
      </c>
      <c r="I57" s="27">
        <v>20.399999999999999</v>
      </c>
      <c r="J57" s="27">
        <v>5.2</v>
      </c>
      <c r="K57" s="27">
        <v>22.5</v>
      </c>
      <c r="L57" s="27">
        <v>1.8</v>
      </c>
      <c r="M57" s="27">
        <v>22</v>
      </c>
      <c r="N57" s="27">
        <v>9.4</v>
      </c>
      <c r="O57" s="27">
        <v>18</v>
      </c>
    </row>
    <row r="58" spans="2:15" ht="15" customHeight="1" x14ac:dyDescent="0.15">
      <c r="B58" s="24"/>
      <c r="C58" s="82" t="s">
        <v>79</v>
      </c>
      <c r="D58" s="14">
        <v>1311</v>
      </c>
      <c r="E58" s="15">
        <v>210</v>
      </c>
      <c r="F58" s="16">
        <v>210</v>
      </c>
      <c r="G58" s="16">
        <v>239</v>
      </c>
      <c r="H58" s="16">
        <v>74</v>
      </c>
      <c r="I58" s="16">
        <v>207</v>
      </c>
      <c r="J58" s="16">
        <v>46</v>
      </c>
      <c r="K58" s="16">
        <v>319</v>
      </c>
      <c r="L58" s="16">
        <v>33</v>
      </c>
      <c r="M58" s="16">
        <v>355</v>
      </c>
      <c r="N58" s="16">
        <v>126</v>
      </c>
      <c r="O58" s="16">
        <v>177</v>
      </c>
    </row>
    <row r="59" spans="2:15" ht="15" customHeight="1" x14ac:dyDescent="0.15">
      <c r="B59" s="24"/>
      <c r="C59" s="84"/>
      <c r="D59" s="25">
        <v>100</v>
      </c>
      <c r="E59" s="26">
        <v>16</v>
      </c>
      <c r="F59" s="27">
        <v>16</v>
      </c>
      <c r="G59" s="27">
        <v>18.2</v>
      </c>
      <c r="H59" s="27">
        <v>5.6</v>
      </c>
      <c r="I59" s="27">
        <v>15.8</v>
      </c>
      <c r="J59" s="27">
        <v>3.5</v>
      </c>
      <c r="K59" s="27">
        <v>24.3</v>
      </c>
      <c r="L59" s="27">
        <v>2.5</v>
      </c>
      <c r="M59" s="27">
        <v>27.1</v>
      </c>
      <c r="N59" s="27">
        <v>9.6</v>
      </c>
      <c r="O59" s="27">
        <v>13.5</v>
      </c>
    </row>
    <row r="60" spans="2:15" ht="15" customHeight="1" x14ac:dyDescent="0.15">
      <c r="B60" s="24"/>
      <c r="C60" s="82" t="s">
        <v>80</v>
      </c>
      <c r="D60" s="14">
        <v>1783</v>
      </c>
      <c r="E60" s="15">
        <v>258</v>
      </c>
      <c r="F60" s="16">
        <v>249</v>
      </c>
      <c r="G60" s="16">
        <v>281</v>
      </c>
      <c r="H60" s="16">
        <v>76</v>
      </c>
      <c r="I60" s="16">
        <v>284</v>
      </c>
      <c r="J60" s="16">
        <v>101</v>
      </c>
      <c r="K60" s="16">
        <v>404</v>
      </c>
      <c r="L60" s="16">
        <v>31</v>
      </c>
      <c r="M60" s="16">
        <v>324</v>
      </c>
      <c r="N60" s="16">
        <v>169</v>
      </c>
      <c r="O60" s="16">
        <v>438</v>
      </c>
    </row>
    <row r="61" spans="2:15" ht="15" customHeight="1" x14ac:dyDescent="0.15">
      <c r="B61" s="24"/>
      <c r="C61" s="84"/>
      <c r="D61" s="25">
        <v>100</v>
      </c>
      <c r="E61" s="26">
        <v>14.5</v>
      </c>
      <c r="F61" s="27">
        <v>14</v>
      </c>
      <c r="G61" s="27">
        <v>15.8</v>
      </c>
      <c r="H61" s="27">
        <v>4.3</v>
      </c>
      <c r="I61" s="27">
        <v>15.9</v>
      </c>
      <c r="J61" s="27">
        <v>5.7</v>
      </c>
      <c r="K61" s="27">
        <v>22.7</v>
      </c>
      <c r="L61" s="27">
        <v>1.7</v>
      </c>
      <c r="M61" s="27">
        <v>18.2</v>
      </c>
      <c r="N61" s="27">
        <v>9.5</v>
      </c>
      <c r="O61" s="27">
        <v>24.6</v>
      </c>
    </row>
    <row r="62" spans="2:15" ht="15" customHeight="1" x14ac:dyDescent="0.15">
      <c r="B62" s="24"/>
      <c r="C62" s="82" t="s">
        <v>81</v>
      </c>
      <c r="D62" s="14">
        <v>1234</v>
      </c>
      <c r="E62" s="15">
        <v>176</v>
      </c>
      <c r="F62" s="16">
        <v>140</v>
      </c>
      <c r="G62" s="16">
        <v>167</v>
      </c>
      <c r="H62" s="16">
        <v>64</v>
      </c>
      <c r="I62" s="16">
        <v>136</v>
      </c>
      <c r="J62" s="16">
        <v>36</v>
      </c>
      <c r="K62" s="16">
        <v>200</v>
      </c>
      <c r="L62" s="16">
        <v>15</v>
      </c>
      <c r="M62" s="16">
        <v>468</v>
      </c>
      <c r="N62" s="16">
        <v>155</v>
      </c>
      <c r="O62" s="16">
        <v>126</v>
      </c>
    </row>
    <row r="63" spans="2:15" ht="15" customHeight="1" x14ac:dyDescent="0.15">
      <c r="B63" s="24"/>
      <c r="C63" s="84"/>
      <c r="D63" s="25">
        <v>100</v>
      </c>
      <c r="E63" s="26">
        <v>14.3</v>
      </c>
      <c r="F63" s="27">
        <v>11.3</v>
      </c>
      <c r="G63" s="27">
        <v>13.5</v>
      </c>
      <c r="H63" s="27">
        <v>5.2</v>
      </c>
      <c r="I63" s="27">
        <v>11</v>
      </c>
      <c r="J63" s="27">
        <v>2.9</v>
      </c>
      <c r="K63" s="27">
        <v>16.2</v>
      </c>
      <c r="L63" s="27">
        <v>1.2</v>
      </c>
      <c r="M63" s="27">
        <v>37.9</v>
      </c>
      <c r="N63" s="27">
        <v>12.6</v>
      </c>
      <c r="O63" s="27">
        <v>10.199999999999999</v>
      </c>
    </row>
    <row r="64" spans="2:15" ht="15" customHeight="1" x14ac:dyDescent="0.15">
      <c r="B64" s="24"/>
      <c r="C64" s="82" t="s">
        <v>82</v>
      </c>
      <c r="D64" s="14">
        <v>2253</v>
      </c>
      <c r="E64" s="15">
        <v>351</v>
      </c>
      <c r="F64" s="16">
        <v>346</v>
      </c>
      <c r="G64" s="16">
        <v>372</v>
      </c>
      <c r="H64" s="16">
        <v>109</v>
      </c>
      <c r="I64" s="16">
        <v>353</v>
      </c>
      <c r="J64" s="16">
        <v>96</v>
      </c>
      <c r="K64" s="16">
        <v>482</v>
      </c>
      <c r="L64" s="16">
        <v>38</v>
      </c>
      <c r="M64" s="16">
        <v>609</v>
      </c>
      <c r="N64" s="16">
        <v>267</v>
      </c>
      <c r="O64" s="16">
        <v>309</v>
      </c>
    </row>
    <row r="65" spans="2:15" ht="15" customHeight="1" x14ac:dyDescent="0.15">
      <c r="B65" s="24"/>
      <c r="C65" s="84"/>
      <c r="D65" s="25">
        <v>100</v>
      </c>
      <c r="E65" s="26">
        <v>15.6</v>
      </c>
      <c r="F65" s="27">
        <v>15.4</v>
      </c>
      <c r="G65" s="27">
        <v>16.5</v>
      </c>
      <c r="H65" s="27">
        <v>4.8</v>
      </c>
      <c r="I65" s="27">
        <v>15.7</v>
      </c>
      <c r="J65" s="27">
        <v>4.3</v>
      </c>
      <c r="K65" s="27">
        <v>21.4</v>
      </c>
      <c r="L65" s="27">
        <v>1.7</v>
      </c>
      <c r="M65" s="27">
        <v>27</v>
      </c>
      <c r="N65" s="27">
        <v>11.9</v>
      </c>
      <c r="O65" s="27">
        <v>13.7</v>
      </c>
    </row>
    <row r="66" spans="2:15" ht="15" customHeight="1" x14ac:dyDescent="0.15">
      <c r="B66" s="24"/>
      <c r="C66" s="82" t="s">
        <v>83</v>
      </c>
      <c r="D66" s="14">
        <v>1209</v>
      </c>
      <c r="E66" s="15">
        <v>197</v>
      </c>
      <c r="F66" s="16">
        <v>183</v>
      </c>
      <c r="G66" s="16">
        <v>175</v>
      </c>
      <c r="H66" s="16">
        <v>58</v>
      </c>
      <c r="I66" s="16">
        <v>173</v>
      </c>
      <c r="J66" s="16">
        <v>56</v>
      </c>
      <c r="K66" s="16">
        <v>256</v>
      </c>
      <c r="L66" s="16">
        <v>24</v>
      </c>
      <c r="M66" s="16">
        <v>371</v>
      </c>
      <c r="N66" s="16">
        <v>140</v>
      </c>
      <c r="O66" s="16">
        <v>137</v>
      </c>
    </row>
    <row r="67" spans="2:15" ht="15" customHeight="1" x14ac:dyDescent="0.15">
      <c r="B67" s="24"/>
      <c r="C67" s="84"/>
      <c r="D67" s="25">
        <v>100</v>
      </c>
      <c r="E67" s="26">
        <v>16.3</v>
      </c>
      <c r="F67" s="27">
        <v>15.1</v>
      </c>
      <c r="G67" s="27">
        <v>14.5</v>
      </c>
      <c r="H67" s="27">
        <v>4.8</v>
      </c>
      <c r="I67" s="27">
        <v>14.3</v>
      </c>
      <c r="J67" s="27">
        <v>4.5999999999999996</v>
      </c>
      <c r="K67" s="27">
        <v>21.2</v>
      </c>
      <c r="L67" s="27">
        <v>2</v>
      </c>
      <c r="M67" s="27">
        <v>30.7</v>
      </c>
      <c r="N67" s="27">
        <v>11.6</v>
      </c>
      <c r="O67" s="27">
        <v>11.3</v>
      </c>
    </row>
    <row r="68" spans="2:15" ht="15" customHeight="1" x14ac:dyDescent="0.15">
      <c r="B68" s="24"/>
      <c r="C68" s="82" t="s">
        <v>84</v>
      </c>
      <c r="D68" s="14">
        <v>2351</v>
      </c>
      <c r="E68" s="15">
        <v>386</v>
      </c>
      <c r="F68" s="16">
        <v>410</v>
      </c>
      <c r="G68" s="16">
        <v>425</v>
      </c>
      <c r="H68" s="16">
        <v>132</v>
      </c>
      <c r="I68" s="16">
        <v>402</v>
      </c>
      <c r="J68" s="16">
        <v>115</v>
      </c>
      <c r="K68" s="16">
        <v>578</v>
      </c>
      <c r="L68" s="16">
        <v>54</v>
      </c>
      <c r="M68" s="16">
        <v>648</v>
      </c>
      <c r="N68" s="16">
        <v>288</v>
      </c>
      <c r="O68" s="16">
        <v>240</v>
      </c>
    </row>
    <row r="69" spans="2:15" ht="15" customHeight="1" x14ac:dyDescent="0.15">
      <c r="B69" s="28"/>
      <c r="C69" s="85"/>
      <c r="D69" s="17">
        <v>100</v>
      </c>
      <c r="E69" s="18">
        <v>16.399999999999999</v>
      </c>
      <c r="F69" s="19">
        <v>17.399999999999999</v>
      </c>
      <c r="G69" s="19">
        <v>18.100000000000001</v>
      </c>
      <c r="H69" s="19">
        <v>5.6</v>
      </c>
      <c r="I69" s="19">
        <v>17.100000000000001</v>
      </c>
      <c r="J69" s="19">
        <v>4.9000000000000004</v>
      </c>
      <c r="K69" s="19">
        <v>24.6</v>
      </c>
      <c r="L69" s="19">
        <v>2.2999999999999998</v>
      </c>
      <c r="M69" s="19">
        <v>27.6</v>
      </c>
      <c r="N69" s="19">
        <v>12.3</v>
      </c>
      <c r="O69" s="19">
        <v>10.199999999999999</v>
      </c>
    </row>
    <row r="70" spans="2:15" ht="15" customHeight="1" x14ac:dyDescent="0.15">
      <c r="B70" s="20" t="s">
        <v>85</v>
      </c>
      <c r="C70" s="88" t="s">
        <v>86</v>
      </c>
      <c r="D70" s="21">
        <v>2750</v>
      </c>
      <c r="E70" s="22">
        <v>324</v>
      </c>
      <c r="F70" s="23">
        <v>425</v>
      </c>
      <c r="G70" s="23">
        <v>542</v>
      </c>
      <c r="H70" s="23">
        <v>151</v>
      </c>
      <c r="I70" s="23">
        <v>427</v>
      </c>
      <c r="J70" s="23">
        <v>106</v>
      </c>
      <c r="K70" s="23">
        <v>580</v>
      </c>
      <c r="L70" s="23">
        <v>61</v>
      </c>
      <c r="M70" s="23">
        <v>793</v>
      </c>
      <c r="N70" s="23">
        <v>168</v>
      </c>
      <c r="O70" s="23">
        <v>432</v>
      </c>
    </row>
    <row r="71" spans="2:15" ht="15" customHeight="1" x14ac:dyDescent="0.15">
      <c r="B71" s="24"/>
      <c r="C71" s="89"/>
      <c r="D71" s="25">
        <v>100</v>
      </c>
      <c r="E71" s="26">
        <v>11.8</v>
      </c>
      <c r="F71" s="27">
        <v>15.5</v>
      </c>
      <c r="G71" s="27">
        <v>19.7</v>
      </c>
      <c r="H71" s="27">
        <v>5.5</v>
      </c>
      <c r="I71" s="27">
        <v>15.5</v>
      </c>
      <c r="J71" s="27">
        <v>3.9</v>
      </c>
      <c r="K71" s="27">
        <v>21.1</v>
      </c>
      <c r="L71" s="27">
        <v>2.2000000000000002</v>
      </c>
      <c r="M71" s="27">
        <v>28.8</v>
      </c>
      <c r="N71" s="27">
        <v>6.1</v>
      </c>
      <c r="O71" s="27">
        <v>15.7</v>
      </c>
    </row>
    <row r="72" spans="2:15" ht="15" customHeight="1" x14ac:dyDescent="0.15">
      <c r="B72" s="24"/>
      <c r="C72" s="86" t="s">
        <v>87</v>
      </c>
      <c r="D72" s="14">
        <v>3000</v>
      </c>
      <c r="E72" s="15">
        <v>420</v>
      </c>
      <c r="F72" s="16">
        <v>588</v>
      </c>
      <c r="G72" s="16">
        <v>678</v>
      </c>
      <c r="H72" s="16">
        <v>183</v>
      </c>
      <c r="I72" s="16">
        <v>467</v>
      </c>
      <c r="J72" s="16">
        <v>118</v>
      </c>
      <c r="K72" s="16">
        <v>727</v>
      </c>
      <c r="L72" s="16">
        <v>50</v>
      </c>
      <c r="M72" s="16">
        <v>832</v>
      </c>
      <c r="N72" s="16">
        <v>200</v>
      </c>
      <c r="O72" s="16">
        <v>403</v>
      </c>
    </row>
    <row r="73" spans="2:15" ht="15" customHeight="1" x14ac:dyDescent="0.15">
      <c r="B73" s="24"/>
      <c r="C73" s="89"/>
      <c r="D73" s="25">
        <v>100</v>
      </c>
      <c r="E73" s="26">
        <v>14</v>
      </c>
      <c r="F73" s="27">
        <v>19.600000000000001</v>
      </c>
      <c r="G73" s="27">
        <v>22.6</v>
      </c>
      <c r="H73" s="27">
        <v>6.1</v>
      </c>
      <c r="I73" s="27">
        <v>15.6</v>
      </c>
      <c r="J73" s="27">
        <v>3.9</v>
      </c>
      <c r="K73" s="27">
        <v>24.2</v>
      </c>
      <c r="L73" s="27">
        <v>1.7</v>
      </c>
      <c r="M73" s="27">
        <v>27.7</v>
      </c>
      <c r="N73" s="27">
        <v>6.7</v>
      </c>
      <c r="O73" s="27">
        <v>13.4</v>
      </c>
    </row>
    <row r="74" spans="2:15" ht="15" customHeight="1" x14ac:dyDescent="0.15">
      <c r="B74" s="24"/>
      <c r="C74" s="86" t="s">
        <v>88</v>
      </c>
      <c r="D74" s="14">
        <v>3841</v>
      </c>
      <c r="E74" s="15">
        <v>649</v>
      </c>
      <c r="F74" s="16">
        <v>554</v>
      </c>
      <c r="G74" s="16">
        <v>612</v>
      </c>
      <c r="H74" s="16">
        <v>205</v>
      </c>
      <c r="I74" s="16">
        <v>602</v>
      </c>
      <c r="J74" s="16">
        <v>156</v>
      </c>
      <c r="K74" s="16">
        <v>780</v>
      </c>
      <c r="L74" s="16">
        <v>77</v>
      </c>
      <c r="M74" s="16">
        <v>1127</v>
      </c>
      <c r="N74" s="16">
        <v>475</v>
      </c>
      <c r="O74" s="16">
        <v>448</v>
      </c>
    </row>
    <row r="75" spans="2:15" ht="15" customHeight="1" x14ac:dyDescent="0.15">
      <c r="B75" s="24"/>
      <c r="C75" s="89"/>
      <c r="D75" s="25">
        <v>100</v>
      </c>
      <c r="E75" s="26">
        <v>16.899999999999999</v>
      </c>
      <c r="F75" s="27">
        <v>14.4</v>
      </c>
      <c r="G75" s="27">
        <v>15.9</v>
      </c>
      <c r="H75" s="27">
        <v>5.3</v>
      </c>
      <c r="I75" s="27">
        <v>15.7</v>
      </c>
      <c r="J75" s="27">
        <v>4.0999999999999996</v>
      </c>
      <c r="K75" s="27">
        <v>20.3</v>
      </c>
      <c r="L75" s="27">
        <v>2</v>
      </c>
      <c r="M75" s="27">
        <v>29.3</v>
      </c>
      <c r="N75" s="27">
        <v>12.4</v>
      </c>
      <c r="O75" s="27">
        <v>11.7</v>
      </c>
    </row>
    <row r="76" spans="2:15" ht="15" customHeight="1" x14ac:dyDescent="0.15">
      <c r="B76" s="24"/>
      <c r="C76" s="86" t="s">
        <v>89</v>
      </c>
      <c r="D76" s="14">
        <v>2817</v>
      </c>
      <c r="E76" s="15">
        <v>485</v>
      </c>
      <c r="F76" s="16">
        <v>378</v>
      </c>
      <c r="G76" s="16">
        <v>401</v>
      </c>
      <c r="H76" s="16">
        <v>134</v>
      </c>
      <c r="I76" s="16">
        <v>444</v>
      </c>
      <c r="J76" s="16">
        <v>123</v>
      </c>
      <c r="K76" s="16">
        <v>642</v>
      </c>
      <c r="L76" s="16">
        <v>50</v>
      </c>
      <c r="M76" s="16">
        <v>822</v>
      </c>
      <c r="N76" s="16">
        <v>335</v>
      </c>
      <c r="O76" s="16">
        <v>351</v>
      </c>
    </row>
    <row r="77" spans="2:15" ht="15" customHeight="1" x14ac:dyDescent="0.15">
      <c r="B77" s="24"/>
      <c r="C77" s="89"/>
      <c r="D77" s="25">
        <v>100</v>
      </c>
      <c r="E77" s="26">
        <v>17.2</v>
      </c>
      <c r="F77" s="27">
        <v>13.4</v>
      </c>
      <c r="G77" s="27">
        <v>14.2</v>
      </c>
      <c r="H77" s="27">
        <v>4.8</v>
      </c>
      <c r="I77" s="27">
        <v>15.8</v>
      </c>
      <c r="J77" s="27">
        <v>4.4000000000000004</v>
      </c>
      <c r="K77" s="27">
        <v>22.8</v>
      </c>
      <c r="L77" s="27">
        <v>1.8</v>
      </c>
      <c r="M77" s="27">
        <v>29.2</v>
      </c>
      <c r="N77" s="27">
        <v>11.9</v>
      </c>
      <c r="O77" s="27">
        <v>12.5</v>
      </c>
    </row>
    <row r="78" spans="2:15" ht="15" customHeight="1" x14ac:dyDescent="0.15">
      <c r="B78" s="24"/>
      <c r="C78" s="86" t="s">
        <v>90</v>
      </c>
      <c r="D78" s="14">
        <v>1623</v>
      </c>
      <c r="E78" s="15">
        <v>239</v>
      </c>
      <c r="F78" s="16">
        <v>179</v>
      </c>
      <c r="G78" s="16">
        <v>214</v>
      </c>
      <c r="H78" s="16">
        <v>63</v>
      </c>
      <c r="I78" s="16">
        <v>251</v>
      </c>
      <c r="J78" s="16">
        <v>74</v>
      </c>
      <c r="K78" s="16">
        <v>390</v>
      </c>
      <c r="L78" s="16">
        <v>35</v>
      </c>
      <c r="M78" s="16">
        <v>401</v>
      </c>
      <c r="N78" s="16">
        <v>261</v>
      </c>
      <c r="O78" s="16">
        <v>243</v>
      </c>
    </row>
    <row r="79" spans="2:15" ht="15" customHeight="1" x14ac:dyDescent="0.15">
      <c r="B79" s="24"/>
      <c r="C79" s="89"/>
      <c r="D79" s="25">
        <v>100</v>
      </c>
      <c r="E79" s="26">
        <v>14.7</v>
      </c>
      <c r="F79" s="27">
        <v>11</v>
      </c>
      <c r="G79" s="27">
        <v>13.2</v>
      </c>
      <c r="H79" s="27">
        <v>3.9</v>
      </c>
      <c r="I79" s="27">
        <v>15.5</v>
      </c>
      <c r="J79" s="27">
        <v>4.5999999999999996</v>
      </c>
      <c r="K79" s="27">
        <v>24</v>
      </c>
      <c r="L79" s="27">
        <v>2.2000000000000002</v>
      </c>
      <c r="M79" s="27">
        <v>24.7</v>
      </c>
      <c r="N79" s="27">
        <v>16.100000000000001</v>
      </c>
      <c r="O79" s="27">
        <v>15</v>
      </c>
    </row>
    <row r="80" spans="2:15" ht="15" customHeight="1" x14ac:dyDescent="0.15">
      <c r="B80" s="24"/>
      <c r="C80" s="86" t="s">
        <v>91</v>
      </c>
      <c r="D80" s="14">
        <v>1008</v>
      </c>
      <c r="E80" s="15">
        <v>124</v>
      </c>
      <c r="F80" s="16">
        <v>70</v>
      </c>
      <c r="G80" s="16">
        <v>102</v>
      </c>
      <c r="H80" s="16">
        <v>32</v>
      </c>
      <c r="I80" s="16">
        <v>132</v>
      </c>
      <c r="J80" s="16">
        <v>50</v>
      </c>
      <c r="K80" s="16">
        <v>240</v>
      </c>
      <c r="L80" s="16">
        <v>23</v>
      </c>
      <c r="M80" s="16">
        <v>262</v>
      </c>
      <c r="N80" s="16">
        <v>153</v>
      </c>
      <c r="O80" s="16">
        <v>186</v>
      </c>
    </row>
    <row r="81" spans="2:15" ht="15" customHeight="1" x14ac:dyDescent="0.15">
      <c r="B81" s="24"/>
      <c r="C81" s="89"/>
      <c r="D81" s="25">
        <v>100</v>
      </c>
      <c r="E81" s="26">
        <v>12.3</v>
      </c>
      <c r="F81" s="27">
        <v>6.9</v>
      </c>
      <c r="G81" s="27">
        <v>10.1</v>
      </c>
      <c r="H81" s="27">
        <v>3.2</v>
      </c>
      <c r="I81" s="27">
        <v>13.1</v>
      </c>
      <c r="J81" s="27">
        <v>5</v>
      </c>
      <c r="K81" s="27">
        <v>23.8</v>
      </c>
      <c r="L81" s="27">
        <v>2.2999999999999998</v>
      </c>
      <c r="M81" s="27">
        <v>26</v>
      </c>
      <c r="N81" s="27">
        <v>15.2</v>
      </c>
      <c r="O81" s="27">
        <v>18.5</v>
      </c>
    </row>
    <row r="82" spans="2:15" ht="15" customHeight="1" x14ac:dyDescent="0.15">
      <c r="B82" s="24"/>
      <c r="C82" s="86" t="s">
        <v>92</v>
      </c>
      <c r="D82" s="14">
        <v>602</v>
      </c>
      <c r="E82" s="15">
        <v>69</v>
      </c>
      <c r="F82" s="16">
        <v>35</v>
      </c>
      <c r="G82" s="16">
        <v>47</v>
      </c>
      <c r="H82" s="16">
        <v>17</v>
      </c>
      <c r="I82" s="16">
        <v>81</v>
      </c>
      <c r="J82" s="16">
        <v>27</v>
      </c>
      <c r="K82" s="16">
        <v>145</v>
      </c>
      <c r="L82" s="16">
        <v>19</v>
      </c>
      <c r="M82" s="16">
        <v>118</v>
      </c>
      <c r="N82" s="16">
        <v>104</v>
      </c>
      <c r="O82" s="16">
        <v>139</v>
      </c>
    </row>
    <row r="83" spans="2:15" ht="15" customHeight="1" x14ac:dyDescent="0.15">
      <c r="B83" s="24"/>
      <c r="C83" s="86"/>
      <c r="D83" s="34">
        <v>100</v>
      </c>
      <c r="E83" s="35">
        <v>11.5</v>
      </c>
      <c r="F83" s="36">
        <v>5.8</v>
      </c>
      <c r="G83" s="36">
        <v>7.8</v>
      </c>
      <c r="H83" s="36">
        <v>2.8</v>
      </c>
      <c r="I83" s="36">
        <v>13.5</v>
      </c>
      <c r="J83" s="36">
        <v>4.5</v>
      </c>
      <c r="K83" s="36">
        <v>24.1</v>
      </c>
      <c r="L83" s="36">
        <v>3.2</v>
      </c>
      <c r="M83" s="36">
        <v>19.600000000000001</v>
      </c>
      <c r="N83" s="36">
        <v>17.3</v>
      </c>
      <c r="O83" s="36">
        <v>23.1</v>
      </c>
    </row>
    <row r="84" spans="2:15" ht="15" customHeight="1" x14ac:dyDescent="0.15">
      <c r="B84" s="20" t="s">
        <v>93</v>
      </c>
      <c r="C84" s="87" t="s">
        <v>94</v>
      </c>
      <c r="D84" s="21">
        <v>3427</v>
      </c>
      <c r="E84" s="22">
        <v>472</v>
      </c>
      <c r="F84" s="23">
        <v>599</v>
      </c>
      <c r="G84" s="23">
        <v>689</v>
      </c>
      <c r="H84" s="23">
        <v>174</v>
      </c>
      <c r="I84" s="23">
        <v>577</v>
      </c>
      <c r="J84" s="23">
        <v>134</v>
      </c>
      <c r="K84" s="23">
        <v>901</v>
      </c>
      <c r="L84" s="23">
        <v>65</v>
      </c>
      <c r="M84" s="23">
        <v>925</v>
      </c>
      <c r="N84" s="23">
        <v>208</v>
      </c>
      <c r="O84" s="23">
        <v>484</v>
      </c>
    </row>
    <row r="85" spans="2:15" ht="15" customHeight="1" x14ac:dyDescent="0.15">
      <c r="B85" s="24" t="s">
        <v>430</v>
      </c>
      <c r="C85" s="84"/>
      <c r="D85" s="25">
        <v>100</v>
      </c>
      <c r="E85" s="26">
        <v>13.8</v>
      </c>
      <c r="F85" s="27">
        <v>17.5</v>
      </c>
      <c r="G85" s="27">
        <v>20.100000000000001</v>
      </c>
      <c r="H85" s="27">
        <v>5.0999999999999996</v>
      </c>
      <c r="I85" s="27">
        <v>16.8</v>
      </c>
      <c r="J85" s="27">
        <v>3.9</v>
      </c>
      <c r="K85" s="27">
        <v>26.3</v>
      </c>
      <c r="L85" s="27">
        <v>1.9</v>
      </c>
      <c r="M85" s="27">
        <v>27</v>
      </c>
      <c r="N85" s="27">
        <v>6.1</v>
      </c>
      <c r="O85" s="27">
        <v>14.1</v>
      </c>
    </row>
    <row r="86" spans="2:15" ht="15" customHeight="1" x14ac:dyDescent="0.15">
      <c r="B86" s="24" t="s">
        <v>452</v>
      </c>
      <c r="C86" s="82" t="s">
        <v>497</v>
      </c>
      <c r="D86" s="14">
        <v>3344</v>
      </c>
      <c r="E86" s="15">
        <v>540</v>
      </c>
      <c r="F86" s="16">
        <v>566</v>
      </c>
      <c r="G86" s="16">
        <v>658</v>
      </c>
      <c r="H86" s="16">
        <v>205</v>
      </c>
      <c r="I86" s="16">
        <v>526</v>
      </c>
      <c r="J86" s="16">
        <v>139</v>
      </c>
      <c r="K86" s="16">
        <v>777</v>
      </c>
      <c r="L86" s="16">
        <v>60</v>
      </c>
      <c r="M86" s="16">
        <v>959</v>
      </c>
      <c r="N86" s="16">
        <v>269</v>
      </c>
      <c r="O86" s="16">
        <v>456</v>
      </c>
    </row>
    <row r="87" spans="2:15" ht="15" customHeight="1" x14ac:dyDescent="0.15">
      <c r="B87" s="24"/>
      <c r="C87" s="84"/>
      <c r="D87" s="25">
        <v>100</v>
      </c>
      <c r="E87" s="26">
        <v>16.100000000000001</v>
      </c>
      <c r="F87" s="27">
        <v>16.899999999999999</v>
      </c>
      <c r="G87" s="27">
        <v>19.7</v>
      </c>
      <c r="H87" s="27">
        <v>6.1</v>
      </c>
      <c r="I87" s="27">
        <v>15.7</v>
      </c>
      <c r="J87" s="27">
        <v>4.2</v>
      </c>
      <c r="K87" s="27">
        <v>23.2</v>
      </c>
      <c r="L87" s="27">
        <v>1.8</v>
      </c>
      <c r="M87" s="27">
        <v>28.7</v>
      </c>
      <c r="N87" s="27">
        <v>8</v>
      </c>
      <c r="O87" s="27">
        <v>13.6</v>
      </c>
    </row>
    <row r="88" spans="2:15" ht="15" customHeight="1" x14ac:dyDescent="0.15">
      <c r="B88" s="24"/>
      <c r="C88" s="83" t="s">
        <v>106</v>
      </c>
      <c r="D88" s="29">
        <v>2063</v>
      </c>
      <c r="E88" s="30">
        <v>323</v>
      </c>
      <c r="F88" s="31">
        <v>296</v>
      </c>
      <c r="G88" s="31">
        <v>355</v>
      </c>
      <c r="H88" s="31">
        <v>108</v>
      </c>
      <c r="I88" s="31">
        <v>329</v>
      </c>
      <c r="J88" s="31">
        <v>84</v>
      </c>
      <c r="K88" s="31">
        <v>445</v>
      </c>
      <c r="L88" s="31">
        <v>41</v>
      </c>
      <c r="M88" s="31">
        <v>613</v>
      </c>
      <c r="N88" s="31">
        <v>214</v>
      </c>
      <c r="O88" s="31">
        <v>243</v>
      </c>
    </row>
    <row r="89" spans="2:15" ht="15" customHeight="1" x14ac:dyDescent="0.15">
      <c r="B89" s="24"/>
      <c r="C89" s="84"/>
      <c r="D89" s="25">
        <v>100</v>
      </c>
      <c r="E89" s="26">
        <v>15.7</v>
      </c>
      <c r="F89" s="27">
        <v>14.3</v>
      </c>
      <c r="G89" s="27">
        <v>17.2</v>
      </c>
      <c r="H89" s="27">
        <v>5.2</v>
      </c>
      <c r="I89" s="27">
        <v>15.9</v>
      </c>
      <c r="J89" s="27">
        <v>4.0999999999999996</v>
      </c>
      <c r="K89" s="27">
        <v>21.6</v>
      </c>
      <c r="L89" s="27">
        <v>2</v>
      </c>
      <c r="M89" s="27">
        <v>29.7</v>
      </c>
      <c r="N89" s="27">
        <v>10.4</v>
      </c>
      <c r="O89" s="27">
        <v>11.8</v>
      </c>
    </row>
    <row r="90" spans="2:15" ht="15" customHeight="1" x14ac:dyDescent="0.15">
      <c r="B90" s="24"/>
      <c r="C90" s="82" t="s">
        <v>525</v>
      </c>
      <c r="D90" s="14">
        <v>3201</v>
      </c>
      <c r="E90" s="15">
        <v>497</v>
      </c>
      <c r="F90" s="16">
        <v>386</v>
      </c>
      <c r="G90" s="16">
        <v>443</v>
      </c>
      <c r="H90" s="16">
        <v>149</v>
      </c>
      <c r="I90" s="16">
        <v>472</v>
      </c>
      <c r="J90" s="16">
        <v>123</v>
      </c>
      <c r="K90" s="16">
        <v>650</v>
      </c>
      <c r="L90" s="16">
        <v>51</v>
      </c>
      <c r="M90" s="16">
        <v>950</v>
      </c>
      <c r="N90" s="16">
        <v>449</v>
      </c>
      <c r="O90" s="16">
        <v>387</v>
      </c>
    </row>
    <row r="91" spans="2:15" ht="15" customHeight="1" x14ac:dyDescent="0.15">
      <c r="B91" s="24"/>
      <c r="C91" s="84"/>
      <c r="D91" s="25">
        <v>100</v>
      </c>
      <c r="E91" s="26">
        <v>15.5</v>
      </c>
      <c r="F91" s="27">
        <v>12.1</v>
      </c>
      <c r="G91" s="27">
        <v>13.8</v>
      </c>
      <c r="H91" s="27">
        <v>4.7</v>
      </c>
      <c r="I91" s="27">
        <v>14.7</v>
      </c>
      <c r="J91" s="27">
        <v>3.8</v>
      </c>
      <c r="K91" s="27">
        <v>20.3</v>
      </c>
      <c r="L91" s="27">
        <v>1.6</v>
      </c>
      <c r="M91" s="27">
        <v>29.7</v>
      </c>
      <c r="N91" s="27">
        <v>14</v>
      </c>
      <c r="O91" s="27">
        <v>12.1</v>
      </c>
    </row>
    <row r="92" spans="2:15" ht="15" customHeight="1" x14ac:dyDescent="0.15">
      <c r="B92" s="24"/>
      <c r="C92" s="82" t="s">
        <v>498</v>
      </c>
      <c r="D92" s="14">
        <v>1503</v>
      </c>
      <c r="E92" s="15">
        <v>242</v>
      </c>
      <c r="F92" s="16">
        <v>174</v>
      </c>
      <c r="G92" s="16">
        <v>182</v>
      </c>
      <c r="H92" s="16">
        <v>76</v>
      </c>
      <c r="I92" s="16">
        <v>212</v>
      </c>
      <c r="J92" s="16">
        <v>79</v>
      </c>
      <c r="K92" s="16">
        <v>316</v>
      </c>
      <c r="L92" s="16">
        <v>38</v>
      </c>
      <c r="M92" s="16">
        <v>378</v>
      </c>
      <c r="N92" s="16">
        <v>264</v>
      </c>
      <c r="O92" s="16">
        <v>207</v>
      </c>
    </row>
    <row r="93" spans="2:15" ht="15" customHeight="1" x14ac:dyDescent="0.15">
      <c r="B93" s="24"/>
      <c r="C93" s="84"/>
      <c r="D93" s="25">
        <v>100</v>
      </c>
      <c r="E93" s="26">
        <v>16.100000000000001</v>
      </c>
      <c r="F93" s="27">
        <v>11.6</v>
      </c>
      <c r="G93" s="27">
        <v>12.1</v>
      </c>
      <c r="H93" s="27">
        <v>5.0999999999999996</v>
      </c>
      <c r="I93" s="27">
        <v>14.1</v>
      </c>
      <c r="J93" s="27">
        <v>5.3</v>
      </c>
      <c r="K93" s="27">
        <v>21</v>
      </c>
      <c r="L93" s="27">
        <v>2.5</v>
      </c>
      <c r="M93" s="27">
        <v>25.1</v>
      </c>
      <c r="N93" s="27">
        <v>17.600000000000001</v>
      </c>
      <c r="O93" s="27">
        <v>13.8</v>
      </c>
    </row>
    <row r="94" spans="2:15" ht="15" customHeight="1" x14ac:dyDescent="0.15">
      <c r="B94" s="24"/>
      <c r="C94" s="82" t="s">
        <v>473</v>
      </c>
      <c r="D94" s="14">
        <v>330</v>
      </c>
      <c r="E94" s="15">
        <v>40</v>
      </c>
      <c r="F94" s="16">
        <v>25</v>
      </c>
      <c r="G94" s="16">
        <v>31</v>
      </c>
      <c r="H94" s="16">
        <v>7</v>
      </c>
      <c r="I94" s="16">
        <v>47</v>
      </c>
      <c r="J94" s="16">
        <v>16</v>
      </c>
      <c r="K94" s="16">
        <v>62</v>
      </c>
      <c r="L94" s="16">
        <v>7</v>
      </c>
      <c r="M94" s="16">
        <v>90</v>
      </c>
      <c r="N94" s="16">
        <v>66</v>
      </c>
      <c r="O94" s="16">
        <v>52</v>
      </c>
    </row>
    <row r="95" spans="2:15" ht="15" customHeight="1" x14ac:dyDescent="0.15">
      <c r="B95" s="24"/>
      <c r="C95" s="82"/>
      <c r="D95" s="34">
        <v>100</v>
      </c>
      <c r="E95" s="35">
        <v>12.1</v>
      </c>
      <c r="F95" s="36">
        <v>7.6</v>
      </c>
      <c r="G95" s="36">
        <v>9.4</v>
      </c>
      <c r="H95" s="36">
        <v>2.1</v>
      </c>
      <c r="I95" s="36">
        <v>14.2</v>
      </c>
      <c r="J95" s="36">
        <v>4.8</v>
      </c>
      <c r="K95" s="36">
        <v>18.8</v>
      </c>
      <c r="L95" s="36">
        <v>2.1</v>
      </c>
      <c r="M95" s="36">
        <v>27.3</v>
      </c>
      <c r="N95" s="36">
        <v>20</v>
      </c>
      <c r="O95" s="36">
        <v>15.8</v>
      </c>
    </row>
    <row r="96" spans="2:15" ht="15" customHeight="1" x14ac:dyDescent="0.15">
      <c r="B96" s="24"/>
      <c r="C96" s="83" t="s">
        <v>479</v>
      </c>
      <c r="D96" s="29">
        <v>359</v>
      </c>
      <c r="E96" s="30">
        <v>42</v>
      </c>
      <c r="F96" s="31">
        <v>24</v>
      </c>
      <c r="G96" s="31">
        <v>25</v>
      </c>
      <c r="H96" s="31">
        <v>8</v>
      </c>
      <c r="I96" s="31">
        <v>40</v>
      </c>
      <c r="J96" s="31">
        <v>15</v>
      </c>
      <c r="K96" s="31">
        <v>66</v>
      </c>
      <c r="L96" s="31">
        <v>9</v>
      </c>
      <c r="M96" s="31">
        <v>91</v>
      </c>
      <c r="N96" s="31">
        <v>66</v>
      </c>
      <c r="O96" s="31">
        <v>70</v>
      </c>
    </row>
    <row r="97" spans="2:15" ht="15" customHeight="1" x14ac:dyDescent="0.15">
      <c r="B97" s="24"/>
      <c r="C97" s="84"/>
      <c r="D97" s="25">
        <v>100</v>
      </c>
      <c r="E97" s="26">
        <v>11.7</v>
      </c>
      <c r="F97" s="27">
        <v>6.7</v>
      </c>
      <c r="G97" s="27">
        <v>7</v>
      </c>
      <c r="H97" s="27">
        <v>2.2000000000000002</v>
      </c>
      <c r="I97" s="27">
        <v>11.1</v>
      </c>
      <c r="J97" s="27">
        <v>4.2</v>
      </c>
      <c r="K97" s="27">
        <v>18.399999999999999</v>
      </c>
      <c r="L97" s="27">
        <v>2.5</v>
      </c>
      <c r="M97" s="27">
        <v>25.3</v>
      </c>
      <c r="N97" s="27">
        <v>18.399999999999999</v>
      </c>
      <c r="O97" s="27">
        <v>19.5</v>
      </c>
    </row>
    <row r="98" spans="2:15" ht="15" customHeight="1" x14ac:dyDescent="0.15">
      <c r="B98" s="24"/>
      <c r="C98" s="82" t="s">
        <v>563</v>
      </c>
      <c r="D98" s="14">
        <v>47</v>
      </c>
      <c r="E98" s="15">
        <v>3</v>
      </c>
      <c r="F98" s="16">
        <v>3</v>
      </c>
      <c r="G98" s="16">
        <v>1</v>
      </c>
      <c r="H98" s="16">
        <v>1</v>
      </c>
      <c r="I98" s="16">
        <v>3</v>
      </c>
      <c r="J98" s="16">
        <v>2</v>
      </c>
      <c r="K98" s="16">
        <v>4</v>
      </c>
      <c r="L98" s="16">
        <v>3</v>
      </c>
      <c r="M98" s="16">
        <v>9</v>
      </c>
      <c r="N98" s="16">
        <v>9</v>
      </c>
      <c r="O98" s="16">
        <v>16</v>
      </c>
    </row>
    <row r="99" spans="2:15" ht="15" customHeight="1" x14ac:dyDescent="0.15">
      <c r="B99" s="24"/>
      <c r="C99" s="84"/>
      <c r="D99" s="25">
        <v>100</v>
      </c>
      <c r="E99" s="26">
        <v>6.4</v>
      </c>
      <c r="F99" s="27">
        <v>6.4</v>
      </c>
      <c r="G99" s="27">
        <v>2.1</v>
      </c>
      <c r="H99" s="27">
        <v>2.1</v>
      </c>
      <c r="I99" s="27">
        <v>6.4</v>
      </c>
      <c r="J99" s="27">
        <v>4.3</v>
      </c>
      <c r="K99" s="27">
        <v>8.5</v>
      </c>
      <c r="L99" s="27">
        <v>6.4</v>
      </c>
      <c r="M99" s="27">
        <v>19.100000000000001</v>
      </c>
      <c r="N99" s="27">
        <v>19.100000000000001</v>
      </c>
      <c r="O99" s="27">
        <v>34</v>
      </c>
    </row>
    <row r="100" spans="2:15" ht="15" customHeight="1" x14ac:dyDescent="0.15">
      <c r="B100" s="24"/>
      <c r="C100" s="82" t="s">
        <v>96</v>
      </c>
      <c r="D100" s="14">
        <v>52</v>
      </c>
      <c r="E100" s="15">
        <v>5</v>
      </c>
      <c r="F100" s="16">
        <v>5</v>
      </c>
      <c r="G100" s="16">
        <v>8</v>
      </c>
      <c r="H100" s="16">
        <v>1</v>
      </c>
      <c r="I100" s="16">
        <v>7</v>
      </c>
      <c r="J100" s="16">
        <v>1</v>
      </c>
      <c r="K100" s="16">
        <v>15</v>
      </c>
      <c r="L100" s="16">
        <v>1</v>
      </c>
      <c r="M100" s="16">
        <v>20</v>
      </c>
      <c r="N100" s="16">
        <v>4</v>
      </c>
      <c r="O100" s="16">
        <v>3</v>
      </c>
    </row>
    <row r="101" spans="2:15" ht="15" customHeight="1" x14ac:dyDescent="0.15">
      <c r="B101" s="28"/>
      <c r="C101" s="85"/>
      <c r="D101" s="17">
        <v>100</v>
      </c>
      <c r="E101" s="18">
        <v>9.6</v>
      </c>
      <c r="F101" s="19">
        <v>9.6</v>
      </c>
      <c r="G101" s="19">
        <v>15.4</v>
      </c>
      <c r="H101" s="19">
        <v>1.9</v>
      </c>
      <c r="I101" s="19">
        <v>13.5</v>
      </c>
      <c r="J101" s="19">
        <v>1.9</v>
      </c>
      <c r="K101" s="19">
        <v>28.8</v>
      </c>
      <c r="L101" s="19">
        <v>1.9</v>
      </c>
      <c r="M101" s="19">
        <v>38.5</v>
      </c>
      <c r="N101" s="19">
        <v>7.7</v>
      </c>
      <c r="O101" s="19">
        <v>5.8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1127" priority="3667" rank="1"/>
  </conditionalFormatting>
  <conditionalFormatting sqref="E11:O11">
    <cfRule type="top10" dxfId="1126" priority="3668" rank="1"/>
  </conditionalFormatting>
  <conditionalFormatting sqref="E13:O13">
    <cfRule type="top10" dxfId="1125" priority="3669" rank="1"/>
  </conditionalFormatting>
  <conditionalFormatting sqref="E15:O15">
    <cfRule type="top10" dxfId="1124" priority="3670" rank="1"/>
  </conditionalFormatting>
  <conditionalFormatting sqref="E17:O17">
    <cfRule type="top10" dxfId="1123" priority="3671" rank="1"/>
  </conditionalFormatting>
  <conditionalFormatting sqref="E19:O19">
    <cfRule type="top10" dxfId="1122" priority="3672" rank="1"/>
  </conditionalFormatting>
  <conditionalFormatting sqref="E21:O21">
    <cfRule type="top10" dxfId="1121" priority="3673" rank="1"/>
  </conditionalFormatting>
  <conditionalFormatting sqref="E23:O23">
    <cfRule type="top10" dxfId="1120" priority="3674" rank="1"/>
  </conditionalFormatting>
  <conditionalFormatting sqref="E25:O25">
    <cfRule type="top10" dxfId="1119" priority="3675" rank="1"/>
  </conditionalFormatting>
  <conditionalFormatting sqref="E27:O27">
    <cfRule type="top10" dxfId="1118" priority="3676" rank="1"/>
  </conditionalFormatting>
  <conditionalFormatting sqref="E29:O29">
    <cfRule type="top10" dxfId="1117" priority="3677" rank="1"/>
  </conditionalFormatting>
  <conditionalFormatting sqref="E31:O31">
    <cfRule type="top10" dxfId="1116" priority="3678" rank="1"/>
  </conditionalFormatting>
  <conditionalFormatting sqref="E33:O33">
    <cfRule type="top10" dxfId="1115" priority="3679" rank="1"/>
  </conditionalFormatting>
  <conditionalFormatting sqref="E35:O35">
    <cfRule type="top10" dxfId="1114" priority="3680" rank="1"/>
  </conditionalFormatting>
  <conditionalFormatting sqref="E37:O37">
    <cfRule type="top10" dxfId="1113" priority="3681" rank="1"/>
  </conditionalFormatting>
  <conditionalFormatting sqref="E39:O39">
    <cfRule type="top10" dxfId="1112" priority="3682" rank="1"/>
  </conditionalFormatting>
  <conditionalFormatting sqref="E41:O41">
    <cfRule type="top10" dxfId="1111" priority="3683" rank="1"/>
  </conditionalFormatting>
  <conditionalFormatting sqref="E43:O43">
    <cfRule type="top10" dxfId="1110" priority="3684" rank="1"/>
  </conditionalFormatting>
  <conditionalFormatting sqref="E45:O45">
    <cfRule type="top10" dxfId="1109" priority="3685" rank="1"/>
  </conditionalFormatting>
  <conditionalFormatting sqref="E47:O47">
    <cfRule type="top10" dxfId="1108" priority="3686" rank="1"/>
  </conditionalFormatting>
  <conditionalFormatting sqref="E49:O49">
    <cfRule type="top10" dxfId="1107" priority="3687" rank="1"/>
  </conditionalFormatting>
  <conditionalFormatting sqref="E51:O51">
    <cfRule type="top10" dxfId="1106" priority="3688" rank="1"/>
  </conditionalFormatting>
  <conditionalFormatting sqref="E53:O53">
    <cfRule type="top10" dxfId="1105" priority="3689" rank="1"/>
  </conditionalFormatting>
  <conditionalFormatting sqref="E55:O55">
    <cfRule type="top10" dxfId="1104" priority="3690" rank="1"/>
  </conditionalFormatting>
  <conditionalFormatting sqref="E57:O57">
    <cfRule type="top10" dxfId="1103" priority="3691" rank="1"/>
  </conditionalFormatting>
  <conditionalFormatting sqref="E59:O59">
    <cfRule type="top10" dxfId="1102" priority="3692" rank="1"/>
  </conditionalFormatting>
  <conditionalFormatting sqref="E61:O61">
    <cfRule type="top10" dxfId="1101" priority="3693" rank="1"/>
  </conditionalFormatting>
  <conditionalFormatting sqref="E63:O63">
    <cfRule type="top10" dxfId="1100" priority="3694" rank="1"/>
  </conditionalFormatting>
  <conditionalFormatting sqref="E65:O65">
    <cfRule type="top10" dxfId="1099" priority="3695" rank="1"/>
  </conditionalFormatting>
  <conditionalFormatting sqref="E67:O67">
    <cfRule type="top10" dxfId="1098" priority="3696" rank="1"/>
  </conditionalFormatting>
  <conditionalFormatting sqref="E69:O69">
    <cfRule type="top10" dxfId="1097" priority="3697" rank="1"/>
  </conditionalFormatting>
  <conditionalFormatting sqref="E71:O71">
    <cfRule type="top10" dxfId="1096" priority="3698" rank="1"/>
  </conditionalFormatting>
  <conditionalFormatting sqref="E73:O73">
    <cfRule type="top10" dxfId="1095" priority="3699" rank="1"/>
  </conditionalFormatting>
  <conditionalFormatting sqref="E75:O75">
    <cfRule type="top10" dxfId="1094" priority="3700" rank="1"/>
  </conditionalFormatting>
  <conditionalFormatting sqref="E77:O77">
    <cfRule type="top10" dxfId="1093" priority="3701" rank="1"/>
  </conditionalFormatting>
  <conditionalFormatting sqref="E79:O79">
    <cfRule type="top10" dxfId="1092" priority="3702" rank="1"/>
  </conditionalFormatting>
  <conditionalFormatting sqref="E81:O81">
    <cfRule type="top10" dxfId="1091" priority="3703" rank="1"/>
  </conditionalFormatting>
  <conditionalFormatting sqref="E83:O83">
    <cfRule type="top10" dxfId="1090" priority="3704" rank="1"/>
  </conditionalFormatting>
  <conditionalFormatting sqref="E85:O85">
    <cfRule type="top10" dxfId="1089" priority="3705" rank="1"/>
  </conditionalFormatting>
  <conditionalFormatting sqref="E87:O87">
    <cfRule type="top10" dxfId="1088" priority="3706" rank="1"/>
  </conditionalFormatting>
  <conditionalFormatting sqref="E89:O89">
    <cfRule type="top10" dxfId="1087" priority="3707" rank="1"/>
  </conditionalFormatting>
  <conditionalFormatting sqref="E91:O91">
    <cfRule type="top10" dxfId="1086" priority="3708" rank="1"/>
  </conditionalFormatting>
  <conditionalFormatting sqref="E93:O93">
    <cfRule type="top10" dxfId="1085" priority="3709" rank="1"/>
  </conditionalFormatting>
  <conditionalFormatting sqref="E95:O95">
    <cfRule type="top10" dxfId="1084" priority="3710" rank="1"/>
  </conditionalFormatting>
  <conditionalFormatting sqref="E97:O97">
    <cfRule type="top10" dxfId="1083" priority="3711" rank="1"/>
  </conditionalFormatting>
  <conditionalFormatting sqref="E99:O99">
    <cfRule type="top10" dxfId="1082" priority="3712" rank="1"/>
  </conditionalFormatting>
  <conditionalFormatting sqref="E101:O101">
    <cfRule type="top10" dxfId="1081" priority="3713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223</v>
      </c>
      <c r="F7" s="69" t="s">
        <v>46</v>
      </c>
      <c r="G7" s="69" t="s">
        <v>47</v>
      </c>
      <c r="H7" s="68" t="s">
        <v>224</v>
      </c>
      <c r="I7" s="69" t="s">
        <v>48</v>
      </c>
      <c r="J7" s="69" t="s">
        <v>225</v>
      </c>
      <c r="K7" s="69" t="s">
        <v>226</v>
      </c>
      <c r="L7" s="69" t="s">
        <v>227</v>
      </c>
      <c r="M7" s="69" t="s">
        <v>4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11836</v>
      </c>
      <c r="F8" s="16">
        <v>165</v>
      </c>
      <c r="G8" s="16">
        <v>27</v>
      </c>
      <c r="H8" s="16">
        <v>146</v>
      </c>
      <c r="I8" s="16">
        <v>86</v>
      </c>
      <c r="J8" s="16">
        <v>196</v>
      </c>
      <c r="K8" s="16">
        <v>415</v>
      </c>
      <c r="L8" s="16">
        <v>840</v>
      </c>
      <c r="M8" s="16">
        <v>483</v>
      </c>
      <c r="N8" s="16">
        <v>1728</v>
      </c>
    </row>
    <row r="9" spans="2:24" ht="15" customHeight="1" x14ac:dyDescent="0.15">
      <c r="B9" s="93"/>
      <c r="C9" s="91"/>
      <c r="D9" s="17">
        <v>100</v>
      </c>
      <c r="E9" s="18">
        <v>74.3</v>
      </c>
      <c r="F9" s="19">
        <v>1</v>
      </c>
      <c r="G9" s="19">
        <v>0.2</v>
      </c>
      <c r="H9" s="19">
        <v>0.9</v>
      </c>
      <c r="I9" s="19">
        <v>0.5</v>
      </c>
      <c r="J9" s="19">
        <v>1.2</v>
      </c>
      <c r="K9" s="19">
        <v>2.6</v>
      </c>
      <c r="L9" s="19">
        <v>5.3</v>
      </c>
      <c r="M9" s="19">
        <v>3</v>
      </c>
      <c r="N9" s="19">
        <v>10.9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3688</v>
      </c>
      <c r="F10" s="23">
        <v>70</v>
      </c>
      <c r="G10" s="23">
        <v>9</v>
      </c>
      <c r="H10" s="23">
        <v>27</v>
      </c>
      <c r="I10" s="23">
        <v>25</v>
      </c>
      <c r="J10" s="23">
        <v>42</v>
      </c>
      <c r="K10" s="23">
        <v>109</v>
      </c>
      <c r="L10" s="23">
        <v>250</v>
      </c>
      <c r="M10" s="23">
        <v>158</v>
      </c>
      <c r="N10" s="23">
        <v>567</v>
      </c>
    </row>
    <row r="11" spans="2:24" ht="15" customHeight="1" x14ac:dyDescent="0.15">
      <c r="B11" s="24"/>
      <c r="C11" s="89"/>
      <c r="D11" s="25">
        <v>100</v>
      </c>
      <c r="E11" s="26">
        <v>74.599999999999994</v>
      </c>
      <c r="F11" s="27">
        <v>1.4</v>
      </c>
      <c r="G11" s="27">
        <v>0.2</v>
      </c>
      <c r="H11" s="27">
        <v>0.5</v>
      </c>
      <c r="I11" s="27">
        <v>0.5</v>
      </c>
      <c r="J11" s="27">
        <v>0.8</v>
      </c>
      <c r="K11" s="27">
        <v>2.2000000000000002</v>
      </c>
      <c r="L11" s="27">
        <v>5.0999999999999996</v>
      </c>
      <c r="M11" s="27">
        <v>3.2</v>
      </c>
      <c r="N11" s="27">
        <v>11.5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8057</v>
      </c>
      <c r="F12" s="16">
        <v>94</v>
      </c>
      <c r="G12" s="16">
        <v>18</v>
      </c>
      <c r="H12" s="16">
        <v>116</v>
      </c>
      <c r="I12" s="16">
        <v>61</v>
      </c>
      <c r="J12" s="16">
        <v>150</v>
      </c>
      <c r="K12" s="16">
        <v>304</v>
      </c>
      <c r="L12" s="16">
        <v>582</v>
      </c>
      <c r="M12" s="16">
        <v>322</v>
      </c>
      <c r="N12" s="16">
        <v>1138</v>
      </c>
    </row>
    <row r="13" spans="2:24" ht="15" customHeight="1" x14ac:dyDescent="0.15">
      <c r="B13" s="28"/>
      <c r="C13" s="91"/>
      <c r="D13" s="17">
        <v>100</v>
      </c>
      <c r="E13" s="18">
        <v>74.3</v>
      </c>
      <c r="F13" s="19">
        <v>0.9</v>
      </c>
      <c r="G13" s="19">
        <v>0.2</v>
      </c>
      <c r="H13" s="19">
        <v>1.1000000000000001</v>
      </c>
      <c r="I13" s="19">
        <v>0.6</v>
      </c>
      <c r="J13" s="19">
        <v>1.4</v>
      </c>
      <c r="K13" s="19">
        <v>2.8</v>
      </c>
      <c r="L13" s="19">
        <v>5.4</v>
      </c>
      <c r="M13" s="19">
        <v>3</v>
      </c>
      <c r="N13" s="19">
        <v>10.5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251</v>
      </c>
      <c r="F14" s="23">
        <v>15</v>
      </c>
      <c r="G14" s="23">
        <v>5</v>
      </c>
      <c r="H14" s="23">
        <v>5</v>
      </c>
      <c r="I14" s="23">
        <v>1</v>
      </c>
      <c r="J14" s="23">
        <v>1</v>
      </c>
      <c r="K14" s="23">
        <v>0</v>
      </c>
      <c r="L14" s="23">
        <v>13</v>
      </c>
      <c r="M14" s="23">
        <v>14</v>
      </c>
      <c r="N14" s="23">
        <v>48</v>
      </c>
    </row>
    <row r="15" spans="2:24" ht="15" customHeight="1" x14ac:dyDescent="0.15">
      <c r="B15" s="24"/>
      <c r="C15" s="84"/>
      <c r="D15" s="25">
        <v>100</v>
      </c>
      <c r="E15" s="26">
        <v>71.099999999999994</v>
      </c>
      <c r="F15" s="27">
        <v>4.2</v>
      </c>
      <c r="G15" s="27">
        <v>1.4</v>
      </c>
      <c r="H15" s="27">
        <v>1.4</v>
      </c>
      <c r="I15" s="27">
        <v>0.3</v>
      </c>
      <c r="J15" s="27">
        <v>0.3</v>
      </c>
      <c r="K15" s="27">
        <v>0</v>
      </c>
      <c r="L15" s="27">
        <v>3.7</v>
      </c>
      <c r="M15" s="27">
        <v>4</v>
      </c>
      <c r="N15" s="27">
        <v>13.6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440</v>
      </c>
      <c r="F16" s="31">
        <v>23</v>
      </c>
      <c r="G16" s="31">
        <v>6</v>
      </c>
      <c r="H16" s="31">
        <v>8</v>
      </c>
      <c r="I16" s="31">
        <v>12</v>
      </c>
      <c r="J16" s="31">
        <v>4</v>
      </c>
      <c r="K16" s="31">
        <v>12</v>
      </c>
      <c r="L16" s="31">
        <v>23</v>
      </c>
      <c r="M16" s="31">
        <v>22</v>
      </c>
      <c r="N16" s="31">
        <v>70</v>
      </c>
    </row>
    <row r="17" spans="2:14" ht="15" customHeight="1" x14ac:dyDescent="0.15">
      <c r="B17" s="24"/>
      <c r="C17" s="84"/>
      <c r="D17" s="25">
        <v>100</v>
      </c>
      <c r="E17" s="26">
        <v>71</v>
      </c>
      <c r="F17" s="27">
        <v>3.7</v>
      </c>
      <c r="G17" s="27">
        <v>1</v>
      </c>
      <c r="H17" s="27">
        <v>1.3</v>
      </c>
      <c r="I17" s="27">
        <v>1.9</v>
      </c>
      <c r="J17" s="27">
        <v>0.6</v>
      </c>
      <c r="K17" s="27">
        <v>1.9</v>
      </c>
      <c r="L17" s="27">
        <v>3.7</v>
      </c>
      <c r="M17" s="27">
        <v>3.5</v>
      </c>
      <c r="N17" s="27">
        <v>11.3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680</v>
      </c>
      <c r="F18" s="16">
        <v>17</v>
      </c>
      <c r="G18" s="16">
        <v>2</v>
      </c>
      <c r="H18" s="16">
        <v>8</v>
      </c>
      <c r="I18" s="16">
        <v>10</v>
      </c>
      <c r="J18" s="16">
        <v>9</v>
      </c>
      <c r="K18" s="16">
        <v>15</v>
      </c>
      <c r="L18" s="16">
        <v>51</v>
      </c>
      <c r="M18" s="16">
        <v>30</v>
      </c>
      <c r="N18" s="16">
        <v>100</v>
      </c>
    </row>
    <row r="19" spans="2:14" ht="15" customHeight="1" x14ac:dyDescent="0.15">
      <c r="B19" s="24"/>
      <c r="C19" s="84"/>
      <c r="D19" s="25">
        <v>100</v>
      </c>
      <c r="E19" s="26">
        <v>73.8</v>
      </c>
      <c r="F19" s="27">
        <v>1.8</v>
      </c>
      <c r="G19" s="27">
        <v>0.2</v>
      </c>
      <c r="H19" s="27">
        <v>0.9</v>
      </c>
      <c r="I19" s="27">
        <v>1.1000000000000001</v>
      </c>
      <c r="J19" s="27">
        <v>1</v>
      </c>
      <c r="K19" s="27">
        <v>1.6</v>
      </c>
      <c r="L19" s="27">
        <v>5.5</v>
      </c>
      <c r="M19" s="27">
        <v>3.3</v>
      </c>
      <c r="N19" s="27">
        <v>10.8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1186</v>
      </c>
      <c r="F20" s="16">
        <v>22</v>
      </c>
      <c r="G20" s="16">
        <v>3</v>
      </c>
      <c r="H20" s="16">
        <v>10</v>
      </c>
      <c r="I20" s="16">
        <v>15</v>
      </c>
      <c r="J20" s="16">
        <v>11</v>
      </c>
      <c r="K20" s="16">
        <v>36</v>
      </c>
      <c r="L20" s="16">
        <v>85</v>
      </c>
      <c r="M20" s="16">
        <v>54</v>
      </c>
      <c r="N20" s="16">
        <v>194</v>
      </c>
    </row>
    <row r="21" spans="2:14" ht="15" customHeight="1" x14ac:dyDescent="0.15">
      <c r="B21" s="24"/>
      <c r="C21" s="84"/>
      <c r="D21" s="25">
        <v>100</v>
      </c>
      <c r="E21" s="26">
        <v>73.400000000000006</v>
      </c>
      <c r="F21" s="27">
        <v>1.4</v>
      </c>
      <c r="G21" s="27">
        <v>0.2</v>
      </c>
      <c r="H21" s="27">
        <v>0.6</v>
      </c>
      <c r="I21" s="27">
        <v>0.9</v>
      </c>
      <c r="J21" s="27">
        <v>0.7</v>
      </c>
      <c r="K21" s="27">
        <v>2.2000000000000002</v>
      </c>
      <c r="L21" s="27">
        <v>5.3</v>
      </c>
      <c r="M21" s="27">
        <v>3.3</v>
      </c>
      <c r="N21" s="27">
        <v>12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2400</v>
      </c>
      <c r="F22" s="16">
        <v>44</v>
      </c>
      <c r="G22" s="16">
        <v>5</v>
      </c>
      <c r="H22" s="16">
        <v>29</v>
      </c>
      <c r="I22" s="16">
        <v>14</v>
      </c>
      <c r="J22" s="16">
        <v>37</v>
      </c>
      <c r="K22" s="16">
        <v>73</v>
      </c>
      <c r="L22" s="16">
        <v>136</v>
      </c>
      <c r="M22" s="16">
        <v>66</v>
      </c>
      <c r="N22" s="16">
        <v>336</v>
      </c>
    </row>
    <row r="23" spans="2:14" ht="15" customHeight="1" x14ac:dyDescent="0.15">
      <c r="B23" s="24"/>
      <c r="C23" s="84"/>
      <c r="D23" s="25">
        <v>100</v>
      </c>
      <c r="E23" s="26">
        <v>76.400000000000006</v>
      </c>
      <c r="F23" s="27">
        <v>1.4</v>
      </c>
      <c r="G23" s="27">
        <v>0.2</v>
      </c>
      <c r="H23" s="27">
        <v>0.9</v>
      </c>
      <c r="I23" s="27">
        <v>0.4</v>
      </c>
      <c r="J23" s="27">
        <v>1.2</v>
      </c>
      <c r="K23" s="27">
        <v>2.2999999999999998</v>
      </c>
      <c r="L23" s="27">
        <v>4.3</v>
      </c>
      <c r="M23" s="27">
        <v>2.1</v>
      </c>
      <c r="N23" s="27">
        <v>10.7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3384</v>
      </c>
      <c r="F24" s="16">
        <v>30</v>
      </c>
      <c r="G24" s="16">
        <v>4</v>
      </c>
      <c r="H24" s="16">
        <v>47</v>
      </c>
      <c r="I24" s="16">
        <v>18</v>
      </c>
      <c r="J24" s="16">
        <v>65</v>
      </c>
      <c r="K24" s="16">
        <v>137</v>
      </c>
      <c r="L24" s="16">
        <v>244</v>
      </c>
      <c r="M24" s="16">
        <v>135</v>
      </c>
      <c r="N24" s="16">
        <v>442</v>
      </c>
    </row>
    <row r="25" spans="2:14" ht="15" customHeight="1" x14ac:dyDescent="0.15">
      <c r="B25" s="24"/>
      <c r="C25" s="84"/>
      <c r="D25" s="25">
        <v>100</v>
      </c>
      <c r="E25" s="26">
        <v>75.099999999999994</v>
      </c>
      <c r="F25" s="27">
        <v>0.7</v>
      </c>
      <c r="G25" s="27">
        <v>0.1</v>
      </c>
      <c r="H25" s="27">
        <v>1</v>
      </c>
      <c r="I25" s="27">
        <v>0.4</v>
      </c>
      <c r="J25" s="27">
        <v>1.4</v>
      </c>
      <c r="K25" s="27">
        <v>3</v>
      </c>
      <c r="L25" s="27">
        <v>5.4</v>
      </c>
      <c r="M25" s="27">
        <v>3</v>
      </c>
      <c r="N25" s="27">
        <v>9.8000000000000007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3277</v>
      </c>
      <c r="F26" s="16">
        <v>9</v>
      </c>
      <c r="G26" s="16">
        <v>2</v>
      </c>
      <c r="H26" s="16">
        <v>35</v>
      </c>
      <c r="I26" s="16">
        <v>16</v>
      </c>
      <c r="J26" s="16">
        <v>60</v>
      </c>
      <c r="K26" s="16">
        <v>132</v>
      </c>
      <c r="L26" s="16">
        <v>266</v>
      </c>
      <c r="M26" s="16">
        <v>153</v>
      </c>
      <c r="N26" s="16">
        <v>488</v>
      </c>
    </row>
    <row r="27" spans="2:14" ht="15" customHeight="1" x14ac:dyDescent="0.15">
      <c r="B27" s="28"/>
      <c r="C27" s="85"/>
      <c r="D27" s="17">
        <v>100</v>
      </c>
      <c r="E27" s="18">
        <v>73.8</v>
      </c>
      <c r="F27" s="19">
        <v>0.2</v>
      </c>
      <c r="G27" s="19">
        <v>0</v>
      </c>
      <c r="H27" s="19">
        <v>0.8</v>
      </c>
      <c r="I27" s="19">
        <v>0.4</v>
      </c>
      <c r="J27" s="19">
        <v>1.4</v>
      </c>
      <c r="K27" s="19">
        <v>3</v>
      </c>
      <c r="L27" s="19">
        <v>6</v>
      </c>
      <c r="M27" s="19">
        <v>3.4</v>
      </c>
      <c r="N27" s="19">
        <v>11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4173</v>
      </c>
      <c r="F28" s="16">
        <v>67</v>
      </c>
      <c r="G28" s="16">
        <v>8</v>
      </c>
      <c r="H28" s="16">
        <v>75</v>
      </c>
      <c r="I28" s="16">
        <v>35</v>
      </c>
      <c r="J28" s="16">
        <v>83</v>
      </c>
      <c r="K28" s="16">
        <v>200</v>
      </c>
      <c r="L28" s="16">
        <v>350</v>
      </c>
      <c r="M28" s="16">
        <v>142</v>
      </c>
      <c r="N28" s="16">
        <v>533</v>
      </c>
    </row>
    <row r="29" spans="2:14" ht="15" customHeight="1" x14ac:dyDescent="0.15">
      <c r="B29" s="24"/>
      <c r="C29" s="84"/>
      <c r="D29" s="25">
        <v>100</v>
      </c>
      <c r="E29" s="26">
        <v>73.599999999999994</v>
      </c>
      <c r="F29" s="27">
        <v>1.2</v>
      </c>
      <c r="G29" s="27">
        <v>0.1</v>
      </c>
      <c r="H29" s="27">
        <v>1.3</v>
      </c>
      <c r="I29" s="27">
        <v>0.6</v>
      </c>
      <c r="J29" s="27">
        <v>1.5</v>
      </c>
      <c r="K29" s="27">
        <v>3.5</v>
      </c>
      <c r="L29" s="27">
        <v>6.2</v>
      </c>
      <c r="M29" s="27">
        <v>2.5</v>
      </c>
      <c r="N29" s="27">
        <v>9.4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3050</v>
      </c>
      <c r="F30" s="16">
        <v>37</v>
      </c>
      <c r="G30" s="16">
        <v>6</v>
      </c>
      <c r="H30" s="16">
        <v>26</v>
      </c>
      <c r="I30" s="16">
        <v>23</v>
      </c>
      <c r="J30" s="16">
        <v>39</v>
      </c>
      <c r="K30" s="16">
        <v>79</v>
      </c>
      <c r="L30" s="16">
        <v>188</v>
      </c>
      <c r="M30" s="16">
        <v>76</v>
      </c>
      <c r="N30" s="16">
        <v>400</v>
      </c>
    </row>
    <row r="31" spans="2:14" ht="15" customHeight="1" x14ac:dyDescent="0.15">
      <c r="B31" s="24"/>
      <c r="C31" s="84"/>
      <c r="D31" s="25">
        <v>100</v>
      </c>
      <c r="E31" s="26">
        <v>77.7</v>
      </c>
      <c r="F31" s="27">
        <v>0.9</v>
      </c>
      <c r="G31" s="27">
        <v>0.2</v>
      </c>
      <c r="H31" s="27">
        <v>0.7</v>
      </c>
      <c r="I31" s="27">
        <v>0.6</v>
      </c>
      <c r="J31" s="27">
        <v>1</v>
      </c>
      <c r="K31" s="27">
        <v>2</v>
      </c>
      <c r="L31" s="27">
        <v>4.8</v>
      </c>
      <c r="M31" s="27">
        <v>1.9</v>
      </c>
      <c r="N31" s="27">
        <v>10.199999999999999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226</v>
      </c>
      <c r="F32" s="31">
        <v>10</v>
      </c>
      <c r="G32" s="31">
        <v>5</v>
      </c>
      <c r="H32" s="31">
        <v>2</v>
      </c>
      <c r="I32" s="31">
        <v>5</v>
      </c>
      <c r="J32" s="31">
        <v>2</v>
      </c>
      <c r="K32" s="31">
        <v>1</v>
      </c>
      <c r="L32" s="31">
        <v>11</v>
      </c>
      <c r="M32" s="31">
        <v>8</v>
      </c>
      <c r="N32" s="31">
        <v>36</v>
      </c>
    </row>
    <row r="33" spans="2:14" ht="15" customHeight="1" x14ac:dyDescent="0.15">
      <c r="B33" s="24"/>
      <c r="C33" s="84"/>
      <c r="D33" s="25">
        <v>100</v>
      </c>
      <c r="E33" s="26">
        <v>73.900000000000006</v>
      </c>
      <c r="F33" s="27">
        <v>3.3</v>
      </c>
      <c r="G33" s="27">
        <v>1.6</v>
      </c>
      <c r="H33" s="27">
        <v>0.7</v>
      </c>
      <c r="I33" s="27">
        <v>1.6</v>
      </c>
      <c r="J33" s="27">
        <v>0.7</v>
      </c>
      <c r="K33" s="27">
        <v>0.3</v>
      </c>
      <c r="L33" s="27">
        <v>3.6</v>
      </c>
      <c r="M33" s="27">
        <v>2.6</v>
      </c>
      <c r="N33" s="27">
        <v>11.8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2474</v>
      </c>
      <c r="F34" s="16">
        <v>19</v>
      </c>
      <c r="G34" s="16">
        <v>2</v>
      </c>
      <c r="H34" s="16">
        <v>19</v>
      </c>
      <c r="I34" s="16">
        <v>9</v>
      </c>
      <c r="J34" s="16">
        <v>31</v>
      </c>
      <c r="K34" s="16">
        <v>53</v>
      </c>
      <c r="L34" s="16">
        <v>144</v>
      </c>
      <c r="M34" s="16">
        <v>68</v>
      </c>
      <c r="N34" s="16">
        <v>223</v>
      </c>
    </row>
    <row r="35" spans="2:14" ht="15" customHeight="1" x14ac:dyDescent="0.15">
      <c r="B35" s="24"/>
      <c r="C35" s="84"/>
      <c r="D35" s="25">
        <v>100</v>
      </c>
      <c r="E35" s="26">
        <v>81.3</v>
      </c>
      <c r="F35" s="27">
        <v>0.6</v>
      </c>
      <c r="G35" s="27">
        <v>0.1</v>
      </c>
      <c r="H35" s="27">
        <v>0.6</v>
      </c>
      <c r="I35" s="27">
        <v>0.3</v>
      </c>
      <c r="J35" s="27">
        <v>1</v>
      </c>
      <c r="K35" s="27">
        <v>1.7</v>
      </c>
      <c r="L35" s="27">
        <v>4.7</v>
      </c>
      <c r="M35" s="27">
        <v>2.2000000000000002</v>
      </c>
      <c r="N35" s="27">
        <v>7.3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1686</v>
      </c>
      <c r="F36" s="16">
        <v>26</v>
      </c>
      <c r="G36" s="16">
        <v>4</v>
      </c>
      <c r="H36" s="16">
        <v>19</v>
      </c>
      <c r="I36" s="16">
        <v>14</v>
      </c>
      <c r="J36" s="16">
        <v>37</v>
      </c>
      <c r="K36" s="16">
        <v>63</v>
      </c>
      <c r="L36" s="16">
        <v>131</v>
      </c>
      <c r="M36" s="16">
        <v>181</v>
      </c>
      <c r="N36" s="16">
        <v>248</v>
      </c>
    </row>
    <row r="37" spans="2:14" ht="15" customHeight="1" x14ac:dyDescent="0.15">
      <c r="B37" s="33"/>
      <c r="C37" s="82"/>
      <c r="D37" s="34">
        <v>100</v>
      </c>
      <c r="E37" s="35">
        <v>70</v>
      </c>
      <c r="F37" s="36">
        <v>1.1000000000000001</v>
      </c>
      <c r="G37" s="36">
        <v>0.2</v>
      </c>
      <c r="H37" s="36">
        <v>0.8</v>
      </c>
      <c r="I37" s="36">
        <v>0.6</v>
      </c>
      <c r="J37" s="36">
        <v>1.5</v>
      </c>
      <c r="K37" s="36">
        <v>2.6</v>
      </c>
      <c r="L37" s="36">
        <v>5.4</v>
      </c>
      <c r="M37" s="36">
        <v>7.5</v>
      </c>
      <c r="N37" s="36">
        <v>10.3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941</v>
      </c>
      <c r="F38" s="23">
        <v>24</v>
      </c>
      <c r="G38" s="23">
        <v>2</v>
      </c>
      <c r="H38" s="23">
        <v>9</v>
      </c>
      <c r="I38" s="23">
        <v>7</v>
      </c>
      <c r="J38" s="23">
        <v>7</v>
      </c>
      <c r="K38" s="23">
        <v>34</v>
      </c>
      <c r="L38" s="23">
        <v>43</v>
      </c>
      <c r="M38" s="23">
        <v>29</v>
      </c>
      <c r="N38" s="23">
        <v>162</v>
      </c>
    </row>
    <row r="39" spans="2:14" ht="15" customHeight="1" x14ac:dyDescent="0.15">
      <c r="B39" s="24"/>
      <c r="C39" s="89"/>
      <c r="D39" s="25">
        <v>100</v>
      </c>
      <c r="E39" s="26">
        <v>74.8</v>
      </c>
      <c r="F39" s="27">
        <v>1.9</v>
      </c>
      <c r="G39" s="27">
        <v>0.2</v>
      </c>
      <c r="H39" s="27">
        <v>0.7</v>
      </c>
      <c r="I39" s="27">
        <v>0.6</v>
      </c>
      <c r="J39" s="27">
        <v>0.6</v>
      </c>
      <c r="K39" s="27">
        <v>2.7</v>
      </c>
      <c r="L39" s="27">
        <v>3.4</v>
      </c>
      <c r="M39" s="27">
        <v>2.2999999999999998</v>
      </c>
      <c r="N39" s="27">
        <v>12.9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976</v>
      </c>
      <c r="F40" s="16">
        <v>16</v>
      </c>
      <c r="G40" s="16">
        <v>4</v>
      </c>
      <c r="H40" s="16">
        <v>15</v>
      </c>
      <c r="I40" s="16">
        <v>14</v>
      </c>
      <c r="J40" s="16">
        <v>14</v>
      </c>
      <c r="K40" s="16">
        <v>30</v>
      </c>
      <c r="L40" s="16">
        <v>68</v>
      </c>
      <c r="M40" s="16">
        <v>26</v>
      </c>
      <c r="N40" s="16">
        <v>196</v>
      </c>
    </row>
    <row r="41" spans="2:14" ht="15" customHeight="1" x14ac:dyDescent="0.15">
      <c r="B41" s="24"/>
      <c r="C41" s="89"/>
      <c r="D41" s="25">
        <v>100</v>
      </c>
      <c r="E41" s="26">
        <v>71.8</v>
      </c>
      <c r="F41" s="27">
        <v>1.2</v>
      </c>
      <c r="G41" s="27">
        <v>0.3</v>
      </c>
      <c r="H41" s="27">
        <v>1.1000000000000001</v>
      </c>
      <c r="I41" s="27">
        <v>1</v>
      </c>
      <c r="J41" s="27">
        <v>1</v>
      </c>
      <c r="K41" s="27">
        <v>2.2000000000000002</v>
      </c>
      <c r="L41" s="27">
        <v>5</v>
      </c>
      <c r="M41" s="27">
        <v>1.9</v>
      </c>
      <c r="N41" s="27">
        <v>14.4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9631</v>
      </c>
      <c r="F42" s="16">
        <v>117</v>
      </c>
      <c r="G42" s="16">
        <v>21</v>
      </c>
      <c r="H42" s="16">
        <v>118</v>
      </c>
      <c r="I42" s="16">
        <v>65</v>
      </c>
      <c r="J42" s="16">
        <v>171</v>
      </c>
      <c r="K42" s="16">
        <v>336</v>
      </c>
      <c r="L42" s="16">
        <v>710</v>
      </c>
      <c r="M42" s="16">
        <v>412</v>
      </c>
      <c r="N42" s="16">
        <v>1055</v>
      </c>
    </row>
    <row r="43" spans="2:14" ht="15" customHeight="1" x14ac:dyDescent="0.15">
      <c r="B43" s="28"/>
      <c r="C43" s="91"/>
      <c r="D43" s="17">
        <v>100</v>
      </c>
      <c r="E43" s="18">
        <v>76.2</v>
      </c>
      <c r="F43" s="19">
        <v>0.9</v>
      </c>
      <c r="G43" s="19">
        <v>0.2</v>
      </c>
      <c r="H43" s="19">
        <v>0.9</v>
      </c>
      <c r="I43" s="19">
        <v>0.5</v>
      </c>
      <c r="J43" s="19">
        <v>1.4</v>
      </c>
      <c r="K43" s="19">
        <v>2.7</v>
      </c>
      <c r="L43" s="19">
        <v>5.6</v>
      </c>
      <c r="M43" s="19">
        <v>3.3</v>
      </c>
      <c r="N43" s="19">
        <v>8.3000000000000007</v>
      </c>
    </row>
    <row r="44" spans="2:14" ht="15" customHeight="1" x14ac:dyDescent="0.15">
      <c r="B44" s="20" t="s">
        <v>70</v>
      </c>
      <c r="C44" s="88" t="s">
        <v>467</v>
      </c>
      <c r="D44" s="21">
        <v>567</v>
      </c>
      <c r="E44" s="22">
        <v>446</v>
      </c>
      <c r="F44" s="23">
        <v>8</v>
      </c>
      <c r="G44" s="23">
        <v>1</v>
      </c>
      <c r="H44" s="23">
        <v>5</v>
      </c>
      <c r="I44" s="23">
        <v>1</v>
      </c>
      <c r="J44" s="23">
        <v>6</v>
      </c>
      <c r="K44" s="23">
        <v>13</v>
      </c>
      <c r="L44" s="23">
        <v>18</v>
      </c>
      <c r="M44" s="23">
        <v>25</v>
      </c>
      <c r="N44" s="23">
        <v>44</v>
      </c>
    </row>
    <row r="45" spans="2:14" ht="15" customHeight="1" x14ac:dyDescent="0.15">
      <c r="B45" s="24"/>
      <c r="C45" s="89"/>
      <c r="D45" s="25">
        <v>100</v>
      </c>
      <c r="E45" s="26">
        <v>78.7</v>
      </c>
      <c r="F45" s="27">
        <v>1.4</v>
      </c>
      <c r="G45" s="27">
        <v>0.2</v>
      </c>
      <c r="H45" s="27">
        <v>0.9</v>
      </c>
      <c r="I45" s="27">
        <v>0.2</v>
      </c>
      <c r="J45" s="27">
        <v>1.1000000000000001</v>
      </c>
      <c r="K45" s="27">
        <v>2.2999999999999998</v>
      </c>
      <c r="L45" s="27">
        <v>3.2</v>
      </c>
      <c r="M45" s="27">
        <v>4.4000000000000004</v>
      </c>
      <c r="N45" s="27">
        <v>7.8</v>
      </c>
    </row>
    <row r="46" spans="2:14" ht="15" customHeight="1" x14ac:dyDescent="0.15">
      <c r="B46" s="24"/>
      <c r="C46" s="86" t="s">
        <v>427</v>
      </c>
      <c r="D46" s="14">
        <v>8280</v>
      </c>
      <c r="E46" s="15">
        <v>6528</v>
      </c>
      <c r="F46" s="16">
        <v>71</v>
      </c>
      <c r="G46" s="16">
        <v>13</v>
      </c>
      <c r="H46" s="16">
        <v>65</v>
      </c>
      <c r="I46" s="16">
        <v>29</v>
      </c>
      <c r="J46" s="16">
        <v>110</v>
      </c>
      <c r="K46" s="16">
        <v>200</v>
      </c>
      <c r="L46" s="16">
        <v>356</v>
      </c>
      <c r="M46" s="16">
        <v>239</v>
      </c>
      <c r="N46" s="16">
        <v>669</v>
      </c>
    </row>
    <row r="47" spans="2:14" ht="15" customHeight="1" x14ac:dyDescent="0.15">
      <c r="B47" s="24"/>
      <c r="C47" s="89"/>
      <c r="D47" s="25">
        <v>100</v>
      </c>
      <c r="E47" s="26">
        <v>78.8</v>
      </c>
      <c r="F47" s="27">
        <v>0.9</v>
      </c>
      <c r="G47" s="27">
        <v>0.2</v>
      </c>
      <c r="H47" s="27">
        <v>0.8</v>
      </c>
      <c r="I47" s="27">
        <v>0.4</v>
      </c>
      <c r="J47" s="27">
        <v>1.3</v>
      </c>
      <c r="K47" s="27">
        <v>2.4</v>
      </c>
      <c r="L47" s="27">
        <v>4.3</v>
      </c>
      <c r="M47" s="27">
        <v>2.9</v>
      </c>
      <c r="N47" s="27">
        <v>8.1</v>
      </c>
    </row>
    <row r="48" spans="2:14" ht="15" customHeight="1" x14ac:dyDescent="0.15">
      <c r="B48" s="24"/>
      <c r="C48" s="86" t="s">
        <v>450</v>
      </c>
      <c r="D48" s="14">
        <v>4863</v>
      </c>
      <c r="E48" s="15">
        <v>3637</v>
      </c>
      <c r="F48" s="16">
        <v>58</v>
      </c>
      <c r="G48" s="16">
        <v>6</v>
      </c>
      <c r="H48" s="16">
        <v>50</v>
      </c>
      <c r="I48" s="16">
        <v>38</v>
      </c>
      <c r="J48" s="16">
        <v>50</v>
      </c>
      <c r="K48" s="16">
        <v>137</v>
      </c>
      <c r="L48" s="16">
        <v>292</v>
      </c>
      <c r="M48" s="16">
        <v>161</v>
      </c>
      <c r="N48" s="16">
        <v>434</v>
      </c>
    </row>
    <row r="49" spans="2:14" ht="15" customHeight="1" x14ac:dyDescent="0.15">
      <c r="B49" s="24"/>
      <c r="C49" s="89"/>
      <c r="D49" s="25">
        <v>100</v>
      </c>
      <c r="E49" s="26">
        <v>74.8</v>
      </c>
      <c r="F49" s="27">
        <v>1.2</v>
      </c>
      <c r="G49" s="27">
        <v>0.1</v>
      </c>
      <c r="H49" s="27">
        <v>1</v>
      </c>
      <c r="I49" s="27">
        <v>0.8</v>
      </c>
      <c r="J49" s="27">
        <v>1</v>
      </c>
      <c r="K49" s="27">
        <v>2.8</v>
      </c>
      <c r="L49" s="27">
        <v>6</v>
      </c>
      <c r="M49" s="27">
        <v>3.3</v>
      </c>
      <c r="N49" s="27">
        <v>8.9</v>
      </c>
    </row>
    <row r="50" spans="2:14" ht="15" customHeight="1" x14ac:dyDescent="0.15">
      <c r="B50" s="24"/>
      <c r="C50" s="86" t="s">
        <v>554</v>
      </c>
      <c r="D50" s="14">
        <v>1583</v>
      </c>
      <c r="E50" s="15">
        <v>1026</v>
      </c>
      <c r="F50" s="16">
        <v>25</v>
      </c>
      <c r="G50" s="16">
        <v>5</v>
      </c>
      <c r="H50" s="16">
        <v>21</v>
      </c>
      <c r="I50" s="16">
        <v>17</v>
      </c>
      <c r="J50" s="16">
        <v>27</v>
      </c>
      <c r="K50" s="16">
        <v>56</v>
      </c>
      <c r="L50" s="16">
        <v>148</v>
      </c>
      <c r="M50" s="16">
        <v>51</v>
      </c>
      <c r="N50" s="16">
        <v>207</v>
      </c>
    </row>
    <row r="51" spans="2:14" ht="15" customHeight="1" x14ac:dyDescent="0.15">
      <c r="B51" s="28"/>
      <c r="C51" s="91"/>
      <c r="D51" s="17">
        <v>100</v>
      </c>
      <c r="E51" s="18">
        <v>64.8</v>
      </c>
      <c r="F51" s="19">
        <v>1.6</v>
      </c>
      <c r="G51" s="19">
        <v>0.3</v>
      </c>
      <c r="H51" s="19">
        <v>1.3</v>
      </c>
      <c r="I51" s="19">
        <v>1.1000000000000001</v>
      </c>
      <c r="J51" s="19">
        <v>1.7</v>
      </c>
      <c r="K51" s="19">
        <v>3.5</v>
      </c>
      <c r="L51" s="19">
        <v>9.3000000000000007</v>
      </c>
      <c r="M51" s="19">
        <v>3.2</v>
      </c>
      <c r="N51" s="19">
        <v>13.1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2159</v>
      </c>
      <c r="F52" s="23">
        <v>45</v>
      </c>
      <c r="G52" s="23">
        <v>12</v>
      </c>
      <c r="H52" s="23">
        <v>33</v>
      </c>
      <c r="I52" s="23">
        <v>18</v>
      </c>
      <c r="J52" s="23">
        <v>27</v>
      </c>
      <c r="K52" s="23">
        <v>67</v>
      </c>
      <c r="L52" s="23">
        <v>105</v>
      </c>
      <c r="M52" s="23">
        <v>104</v>
      </c>
      <c r="N52" s="23">
        <v>411</v>
      </c>
    </row>
    <row r="53" spans="2:14" ht="15" customHeight="1" x14ac:dyDescent="0.15">
      <c r="B53" s="24"/>
      <c r="C53" s="84"/>
      <c r="D53" s="25">
        <v>100</v>
      </c>
      <c r="E53" s="26">
        <v>72.400000000000006</v>
      </c>
      <c r="F53" s="27">
        <v>1.5</v>
      </c>
      <c r="G53" s="27">
        <v>0.4</v>
      </c>
      <c r="H53" s="27">
        <v>1.1000000000000001</v>
      </c>
      <c r="I53" s="27">
        <v>0.6</v>
      </c>
      <c r="J53" s="27">
        <v>0.9</v>
      </c>
      <c r="K53" s="27">
        <v>2.2000000000000002</v>
      </c>
      <c r="L53" s="27">
        <v>3.5</v>
      </c>
      <c r="M53" s="27">
        <v>3.5</v>
      </c>
      <c r="N53" s="27">
        <v>13.8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1597</v>
      </c>
      <c r="F54" s="31">
        <v>15</v>
      </c>
      <c r="G54" s="31">
        <v>2</v>
      </c>
      <c r="H54" s="31">
        <v>26</v>
      </c>
      <c r="I54" s="31">
        <v>6</v>
      </c>
      <c r="J54" s="31">
        <v>15</v>
      </c>
      <c r="K54" s="31">
        <v>44</v>
      </c>
      <c r="L54" s="31">
        <v>100</v>
      </c>
      <c r="M54" s="31">
        <v>43</v>
      </c>
      <c r="N54" s="31">
        <v>98</v>
      </c>
    </row>
    <row r="55" spans="2:14" ht="15" customHeight="1" x14ac:dyDescent="0.15">
      <c r="B55" s="24"/>
      <c r="C55" s="84"/>
      <c r="D55" s="25">
        <v>100</v>
      </c>
      <c r="E55" s="26">
        <v>82.1</v>
      </c>
      <c r="F55" s="27">
        <v>0.8</v>
      </c>
      <c r="G55" s="27">
        <v>0.1</v>
      </c>
      <c r="H55" s="27">
        <v>1.3</v>
      </c>
      <c r="I55" s="27">
        <v>0.3</v>
      </c>
      <c r="J55" s="27">
        <v>0.8</v>
      </c>
      <c r="K55" s="27">
        <v>2.2999999999999998</v>
      </c>
      <c r="L55" s="27">
        <v>5.0999999999999996</v>
      </c>
      <c r="M55" s="27">
        <v>2.2000000000000002</v>
      </c>
      <c r="N55" s="27">
        <v>5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592</v>
      </c>
      <c r="F56" s="16">
        <v>7</v>
      </c>
      <c r="G56" s="16">
        <v>0</v>
      </c>
      <c r="H56" s="16">
        <v>6</v>
      </c>
      <c r="I56" s="16">
        <v>6</v>
      </c>
      <c r="J56" s="16">
        <v>15</v>
      </c>
      <c r="K56" s="16">
        <v>24</v>
      </c>
      <c r="L56" s="16">
        <v>56</v>
      </c>
      <c r="M56" s="16">
        <v>18</v>
      </c>
      <c r="N56" s="16">
        <v>130</v>
      </c>
    </row>
    <row r="57" spans="2:14" ht="15" customHeight="1" x14ac:dyDescent="0.15">
      <c r="B57" s="24"/>
      <c r="C57" s="84"/>
      <c r="D57" s="25">
        <v>100</v>
      </c>
      <c r="E57" s="26">
        <v>69.3</v>
      </c>
      <c r="F57" s="27">
        <v>0.8</v>
      </c>
      <c r="G57" s="27">
        <v>0</v>
      </c>
      <c r="H57" s="27">
        <v>0.7</v>
      </c>
      <c r="I57" s="27">
        <v>0.7</v>
      </c>
      <c r="J57" s="27">
        <v>1.8</v>
      </c>
      <c r="K57" s="27">
        <v>2.8</v>
      </c>
      <c r="L57" s="27">
        <v>6.6</v>
      </c>
      <c r="M57" s="27">
        <v>2.1</v>
      </c>
      <c r="N57" s="27">
        <v>15.2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1024</v>
      </c>
      <c r="F58" s="16">
        <v>16</v>
      </c>
      <c r="G58" s="16">
        <v>2</v>
      </c>
      <c r="H58" s="16">
        <v>2</v>
      </c>
      <c r="I58" s="16">
        <v>7</v>
      </c>
      <c r="J58" s="16">
        <v>12</v>
      </c>
      <c r="K58" s="16">
        <v>27</v>
      </c>
      <c r="L58" s="16">
        <v>78</v>
      </c>
      <c r="M58" s="16">
        <v>33</v>
      </c>
      <c r="N58" s="16">
        <v>110</v>
      </c>
    </row>
    <row r="59" spans="2:14" ht="15" customHeight="1" x14ac:dyDescent="0.15">
      <c r="B59" s="24"/>
      <c r="C59" s="84"/>
      <c r="D59" s="25">
        <v>100</v>
      </c>
      <c r="E59" s="26">
        <v>78.099999999999994</v>
      </c>
      <c r="F59" s="27">
        <v>1.2</v>
      </c>
      <c r="G59" s="27">
        <v>0.2</v>
      </c>
      <c r="H59" s="27">
        <v>0.2</v>
      </c>
      <c r="I59" s="27">
        <v>0.5</v>
      </c>
      <c r="J59" s="27">
        <v>0.9</v>
      </c>
      <c r="K59" s="27">
        <v>2.1</v>
      </c>
      <c r="L59" s="27">
        <v>5.9</v>
      </c>
      <c r="M59" s="27">
        <v>2.5</v>
      </c>
      <c r="N59" s="27">
        <v>8.4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1193</v>
      </c>
      <c r="F60" s="16">
        <v>24</v>
      </c>
      <c r="G60" s="16">
        <v>6</v>
      </c>
      <c r="H60" s="16">
        <v>25</v>
      </c>
      <c r="I60" s="16">
        <v>15</v>
      </c>
      <c r="J60" s="16">
        <v>25</v>
      </c>
      <c r="K60" s="16">
        <v>49</v>
      </c>
      <c r="L60" s="16">
        <v>67</v>
      </c>
      <c r="M60" s="16">
        <v>59</v>
      </c>
      <c r="N60" s="16">
        <v>320</v>
      </c>
    </row>
    <row r="61" spans="2:14" ht="15" customHeight="1" x14ac:dyDescent="0.15">
      <c r="B61" s="24"/>
      <c r="C61" s="84"/>
      <c r="D61" s="25">
        <v>100</v>
      </c>
      <c r="E61" s="26">
        <v>66.900000000000006</v>
      </c>
      <c r="F61" s="27">
        <v>1.3</v>
      </c>
      <c r="G61" s="27">
        <v>0.3</v>
      </c>
      <c r="H61" s="27">
        <v>1.4</v>
      </c>
      <c r="I61" s="27">
        <v>0.8</v>
      </c>
      <c r="J61" s="27">
        <v>1.4</v>
      </c>
      <c r="K61" s="27">
        <v>2.7</v>
      </c>
      <c r="L61" s="27">
        <v>3.8</v>
      </c>
      <c r="M61" s="27">
        <v>3.3</v>
      </c>
      <c r="N61" s="27">
        <v>17.899999999999999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991</v>
      </c>
      <c r="F62" s="16">
        <v>8</v>
      </c>
      <c r="G62" s="16">
        <v>0</v>
      </c>
      <c r="H62" s="16">
        <v>8</v>
      </c>
      <c r="I62" s="16">
        <v>4</v>
      </c>
      <c r="J62" s="16">
        <v>8</v>
      </c>
      <c r="K62" s="16">
        <v>24</v>
      </c>
      <c r="L62" s="16">
        <v>71</v>
      </c>
      <c r="M62" s="16">
        <v>25</v>
      </c>
      <c r="N62" s="16">
        <v>95</v>
      </c>
    </row>
    <row r="63" spans="2:14" ht="15" customHeight="1" x14ac:dyDescent="0.15">
      <c r="B63" s="24"/>
      <c r="C63" s="84"/>
      <c r="D63" s="25">
        <v>100</v>
      </c>
      <c r="E63" s="26">
        <v>80.3</v>
      </c>
      <c r="F63" s="27">
        <v>0.6</v>
      </c>
      <c r="G63" s="27">
        <v>0</v>
      </c>
      <c r="H63" s="27">
        <v>0.6</v>
      </c>
      <c r="I63" s="27">
        <v>0.3</v>
      </c>
      <c r="J63" s="27">
        <v>0.6</v>
      </c>
      <c r="K63" s="27">
        <v>1.9</v>
      </c>
      <c r="L63" s="27">
        <v>5.8</v>
      </c>
      <c r="M63" s="27">
        <v>2</v>
      </c>
      <c r="N63" s="27">
        <v>7.7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1635</v>
      </c>
      <c r="F64" s="16">
        <v>17</v>
      </c>
      <c r="G64" s="16">
        <v>1</v>
      </c>
      <c r="H64" s="16">
        <v>15</v>
      </c>
      <c r="I64" s="16">
        <v>12</v>
      </c>
      <c r="J64" s="16">
        <v>32</v>
      </c>
      <c r="K64" s="16">
        <v>86</v>
      </c>
      <c r="L64" s="16">
        <v>144</v>
      </c>
      <c r="M64" s="16">
        <v>45</v>
      </c>
      <c r="N64" s="16">
        <v>266</v>
      </c>
    </row>
    <row r="65" spans="2:14" ht="15" customHeight="1" x14ac:dyDescent="0.15">
      <c r="B65" s="24"/>
      <c r="C65" s="84"/>
      <c r="D65" s="25">
        <v>100</v>
      </c>
      <c r="E65" s="26">
        <v>72.599999999999994</v>
      </c>
      <c r="F65" s="27">
        <v>0.8</v>
      </c>
      <c r="G65" s="27">
        <v>0</v>
      </c>
      <c r="H65" s="27">
        <v>0.7</v>
      </c>
      <c r="I65" s="27">
        <v>0.5</v>
      </c>
      <c r="J65" s="27">
        <v>1.4</v>
      </c>
      <c r="K65" s="27">
        <v>3.8</v>
      </c>
      <c r="L65" s="27">
        <v>6.4</v>
      </c>
      <c r="M65" s="27">
        <v>2</v>
      </c>
      <c r="N65" s="27">
        <v>11.8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862</v>
      </c>
      <c r="F66" s="16">
        <v>12</v>
      </c>
      <c r="G66" s="16">
        <v>1</v>
      </c>
      <c r="H66" s="16">
        <v>16</v>
      </c>
      <c r="I66" s="16">
        <v>2</v>
      </c>
      <c r="J66" s="16">
        <v>17</v>
      </c>
      <c r="K66" s="16">
        <v>38</v>
      </c>
      <c r="L66" s="16">
        <v>94</v>
      </c>
      <c r="M66" s="16">
        <v>43</v>
      </c>
      <c r="N66" s="16">
        <v>124</v>
      </c>
    </row>
    <row r="67" spans="2:14" ht="15" customHeight="1" x14ac:dyDescent="0.15">
      <c r="B67" s="24"/>
      <c r="C67" s="84"/>
      <c r="D67" s="25">
        <v>100</v>
      </c>
      <c r="E67" s="26">
        <v>71.3</v>
      </c>
      <c r="F67" s="27">
        <v>1</v>
      </c>
      <c r="G67" s="27">
        <v>0.1</v>
      </c>
      <c r="H67" s="27">
        <v>1.3</v>
      </c>
      <c r="I67" s="27">
        <v>0.2</v>
      </c>
      <c r="J67" s="27">
        <v>1.4</v>
      </c>
      <c r="K67" s="27">
        <v>3.1</v>
      </c>
      <c r="L67" s="27">
        <v>7.8</v>
      </c>
      <c r="M67" s="27">
        <v>3.6</v>
      </c>
      <c r="N67" s="27">
        <v>10.3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1783</v>
      </c>
      <c r="F68" s="16">
        <v>21</v>
      </c>
      <c r="G68" s="16">
        <v>3</v>
      </c>
      <c r="H68" s="16">
        <v>15</v>
      </c>
      <c r="I68" s="16">
        <v>16</v>
      </c>
      <c r="J68" s="16">
        <v>45</v>
      </c>
      <c r="K68" s="16">
        <v>56</v>
      </c>
      <c r="L68" s="16">
        <v>125</v>
      </c>
      <c r="M68" s="16">
        <v>113</v>
      </c>
      <c r="N68" s="16">
        <v>174</v>
      </c>
    </row>
    <row r="69" spans="2:14" ht="15" customHeight="1" x14ac:dyDescent="0.15">
      <c r="B69" s="28"/>
      <c r="C69" s="85"/>
      <c r="D69" s="17">
        <v>100</v>
      </c>
      <c r="E69" s="18">
        <v>75.8</v>
      </c>
      <c r="F69" s="19">
        <v>0.9</v>
      </c>
      <c r="G69" s="19">
        <v>0.1</v>
      </c>
      <c r="H69" s="19">
        <v>0.6</v>
      </c>
      <c r="I69" s="19">
        <v>0.7</v>
      </c>
      <c r="J69" s="19">
        <v>1.9</v>
      </c>
      <c r="K69" s="19">
        <v>2.4</v>
      </c>
      <c r="L69" s="19">
        <v>5.3</v>
      </c>
      <c r="M69" s="19">
        <v>4.8</v>
      </c>
      <c r="N69" s="19">
        <v>7.4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2075</v>
      </c>
      <c r="F70" s="23">
        <v>42</v>
      </c>
      <c r="G70" s="23">
        <v>5</v>
      </c>
      <c r="H70" s="23">
        <v>25</v>
      </c>
      <c r="I70" s="23">
        <v>25</v>
      </c>
      <c r="J70" s="23">
        <v>24</v>
      </c>
      <c r="K70" s="23">
        <v>80</v>
      </c>
      <c r="L70" s="23">
        <v>102</v>
      </c>
      <c r="M70" s="23">
        <v>61</v>
      </c>
      <c r="N70" s="23">
        <v>311</v>
      </c>
    </row>
    <row r="71" spans="2:14" ht="15" customHeight="1" x14ac:dyDescent="0.15">
      <c r="B71" s="24"/>
      <c r="C71" s="89"/>
      <c r="D71" s="25">
        <v>100</v>
      </c>
      <c r="E71" s="26">
        <v>75.5</v>
      </c>
      <c r="F71" s="27">
        <v>1.5</v>
      </c>
      <c r="G71" s="27">
        <v>0.2</v>
      </c>
      <c r="H71" s="27">
        <v>0.9</v>
      </c>
      <c r="I71" s="27">
        <v>0.9</v>
      </c>
      <c r="J71" s="27">
        <v>0.9</v>
      </c>
      <c r="K71" s="27">
        <v>2.9</v>
      </c>
      <c r="L71" s="27">
        <v>3.7</v>
      </c>
      <c r="M71" s="27">
        <v>2.2000000000000002</v>
      </c>
      <c r="N71" s="27">
        <v>11.3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2345</v>
      </c>
      <c r="F72" s="16">
        <v>45</v>
      </c>
      <c r="G72" s="16">
        <v>10</v>
      </c>
      <c r="H72" s="16">
        <v>35</v>
      </c>
      <c r="I72" s="16">
        <v>27</v>
      </c>
      <c r="J72" s="16">
        <v>15</v>
      </c>
      <c r="K72" s="16">
        <v>63</v>
      </c>
      <c r="L72" s="16">
        <v>136</v>
      </c>
      <c r="M72" s="16">
        <v>47</v>
      </c>
      <c r="N72" s="16">
        <v>277</v>
      </c>
    </row>
    <row r="73" spans="2:14" ht="15" customHeight="1" x14ac:dyDescent="0.15">
      <c r="B73" s="24"/>
      <c r="C73" s="89"/>
      <c r="D73" s="25">
        <v>100</v>
      </c>
      <c r="E73" s="26">
        <v>78.2</v>
      </c>
      <c r="F73" s="27">
        <v>1.5</v>
      </c>
      <c r="G73" s="27">
        <v>0.3</v>
      </c>
      <c r="H73" s="27">
        <v>1.2</v>
      </c>
      <c r="I73" s="27">
        <v>0.9</v>
      </c>
      <c r="J73" s="27">
        <v>0.5</v>
      </c>
      <c r="K73" s="27">
        <v>2.1</v>
      </c>
      <c r="L73" s="27">
        <v>4.5</v>
      </c>
      <c r="M73" s="27">
        <v>1.6</v>
      </c>
      <c r="N73" s="27">
        <v>9.1999999999999993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2994</v>
      </c>
      <c r="F74" s="16">
        <v>30</v>
      </c>
      <c r="G74" s="16">
        <v>2</v>
      </c>
      <c r="H74" s="16">
        <v>29</v>
      </c>
      <c r="I74" s="16">
        <v>12</v>
      </c>
      <c r="J74" s="16">
        <v>58</v>
      </c>
      <c r="K74" s="16">
        <v>101</v>
      </c>
      <c r="L74" s="16">
        <v>175</v>
      </c>
      <c r="M74" s="16">
        <v>103</v>
      </c>
      <c r="N74" s="16">
        <v>337</v>
      </c>
    </row>
    <row r="75" spans="2:14" ht="15" customHeight="1" x14ac:dyDescent="0.15">
      <c r="B75" s="24"/>
      <c r="C75" s="89"/>
      <c r="D75" s="25">
        <v>100</v>
      </c>
      <c r="E75" s="26">
        <v>77.900000000000006</v>
      </c>
      <c r="F75" s="27">
        <v>0.8</v>
      </c>
      <c r="G75" s="27">
        <v>0.1</v>
      </c>
      <c r="H75" s="27">
        <v>0.8</v>
      </c>
      <c r="I75" s="27">
        <v>0.3</v>
      </c>
      <c r="J75" s="27">
        <v>1.5</v>
      </c>
      <c r="K75" s="27">
        <v>2.6</v>
      </c>
      <c r="L75" s="27">
        <v>4.5999999999999996</v>
      </c>
      <c r="M75" s="27">
        <v>2.7</v>
      </c>
      <c r="N75" s="27">
        <v>8.8000000000000007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2134</v>
      </c>
      <c r="F76" s="16">
        <v>23</v>
      </c>
      <c r="G76" s="16">
        <v>2</v>
      </c>
      <c r="H76" s="16">
        <v>30</v>
      </c>
      <c r="I76" s="16">
        <v>12</v>
      </c>
      <c r="J76" s="16">
        <v>42</v>
      </c>
      <c r="K76" s="16">
        <v>73</v>
      </c>
      <c r="L76" s="16">
        <v>159</v>
      </c>
      <c r="M76" s="16">
        <v>86</v>
      </c>
      <c r="N76" s="16">
        <v>256</v>
      </c>
    </row>
    <row r="77" spans="2:14" ht="15" customHeight="1" x14ac:dyDescent="0.15">
      <c r="B77" s="24"/>
      <c r="C77" s="89"/>
      <c r="D77" s="25">
        <v>100</v>
      </c>
      <c r="E77" s="26">
        <v>75.8</v>
      </c>
      <c r="F77" s="27">
        <v>0.8</v>
      </c>
      <c r="G77" s="27">
        <v>0.1</v>
      </c>
      <c r="H77" s="27">
        <v>1.1000000000000001</v>
      </c>
      <c r="I77" s="27">
        <v>0.4</v>
      </c>
      <c r="J77" s="27">
        <v>1.5</v>
      </c>
      <c r="K77" s="27">
        <v>2.6</v>
      </c>
      <c r="L77" s="27">
        <v>5.6</v>
      </c>
      <c r="M77" s="27">
        <v>3.1</v>
      </c>
      <c r="N77" s="27">
        <v>9.1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1124</v>
      </c>
      <c r="F78" s="16">
        <v>18</v>
      </c>
      <c r="G78" s="16">
        <v>4</v>
      </c>
      <c r="H78" s="16">
        <v>12</v>
      </c>
      <c r="I78" s="16">
        <v>4</v>
      </c>
      <c r="J78" s="16">
        <v>29</v>
      </c>
      <c r="K78" s="16">
        <v>41</v>
      </c>
      <c r="L78" s="16">
        <v>118</v>
      </c>
      <c r="M78" s="16">
        <v>80</v>
      </c>
      <c r="N78" s="16">
        <v>193</v>
      </c>
    </row>
    <row r="79" spans="2:14" ht="15" customHeight="1" x14ac:dyDescent="0.15">
      <c r="B79" s="24"/>
      <c r="C79" s="89"/>
      <c r="D79" s="25">
        <v>100</v>
      </c>
      <c r="E79" s="26">
        <v>69.3</v>
      </c>
      <c r="F79" s="27">
        <v>1.1000000000000001</v>
      </c>
      <c r="G79" s="27">
        <v>0.2</v>
      </c>
      <c r="H79" s="27">
        <v>0.7</v>
      </c>
      <c r="I79" s="27">
        <v>0.2</v>
      </c>
      <c r="J79" s="27">
        <v>1.8</v>
      </c>
      <c r="K79" s="27">
        <v>2.5</v>
      </c>
      <c r="L79" s="27">
        <v>7.3</v>
      </c>
      <c r="M79" s="27">
        <v>4.9000000000000004</v>
      </c>
      <c r="N79" s="27">
        <v>11.9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611</v>
      </c>
      <c r="F80" s="16">
        <v>3</v>
      </c>
      <c r="G80" s="16">
        <v>1</v>
      </c>
      <c r="H80" s="16">
        <v>9</v>
      </c>
      <c r="I80" s="16">
        <v>4</v>
      </c>
      <c r="J80" s="16">
        <v>14</v>
      </c>
      <c r="K80" s="16">
        <v>36</v>
      </c>
      <c r="L80" s="16">
        <v>96</v>
      </c>
      <c r="M80" s="16">
        <v>55</v>
      </c>
      <c r="N80" s="16">
        <v>179</v>
      </c>
    </row>
    <row r="81" spans="2:14" ht="15" customHeight="1" x14ac:dyDescent="0.15">
      <c r="B81" s="24"/>
      <c r="C81" s="89"/>
      <c r="D81" s="25">
        <v>100</v>
      </c>
      <c r="E81" s="26">
        <v>60.6</v>
      </c>
      <c r="F81" s="27">
        <v>0.3</v>
      </c>
      <c r="G81" s="27">
        <v>0.1</v>
      </c>
      <c r="H81" s="27">
        <v>0.9</v>
      </c>
      <c r="I81" s="27">
        <v>0.4</v>
      </c>
      <c r="J81" s="27">
        <v>1.4</v>
      </c>
      <c r="K81" s="27">
        <v>3.6</v>
      </c>
      <c r="L81" s="27">
        <v>9.5</v>
      </c>
      <c r="M81" s="27">
        <v>5.5</v>
      </c>
      <c r="N81" s="27">
        <v>17.8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362</v>
      </c>
      <c r="F82" s="16">
        <v>2</v>
      </c>
      <c r="G82" s="16">
        <v>1</v>
      </c>
      <c r="H82" s="16">
        <v>3</v>
      </c>
      <c r="I82" s="16">
        <v>1</v>
      </c>
      <c r="J82" s="16">
        <v>10</v>
      </c>
      <c r="K82" s="16">
        <v>14</v>
      </c>
      <c r="L82" s="16">
        <v>45</v>
      </c>
      <c r="M82" s="16">
        <v>43</v>
      </c>
      <c r="N82" s="16">
        <v>121</v>
      </c>
    </row>
    <row r="83" spans="2:14" ht="15" customHeight="1" x14ac:dyDescent="0.15">
      <c r="B83" s="24"/>
      <c r="C83" s="86"/>
      <c r="D83" s="34">
        <v>100</v>
      </c>
      <c r="E83" s="35">
        <v>60.1</v>
      </c>
      <c r="F83" s="36">
        <v>0.3</v>
      </c>
      <c r="G83" s="36">
        <v>0.2</v>
      </c>
      <c r="H83" s="36">
        <v>0.5</v>
      </c>
      <c r="I83" s="36">
        <v>0.2</v>
      </c>
      <c r="J83" s="36">
        <v>1.7</v>
      </c>
      <c r="K83" s="36">
        <v>2.2999999999999998</v>
      </c>
      <c r="L83" s="36">
        <v>7.5</v>
      </c>
      <c r="M83" s="36">
        <v>7.1</v>
      </c>
      <c r="N83" s="36">
        <v>20.100000000000001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2677</v>
      </c>
      <c r="F84" s="23">
        <v>42</v>
      </c>
      <c r="G84" s="23">
        <v>7</v>
      </c>
      <c r="H84" s="23">
        <v>34</v>
      </c>
      <c r="I84" s="23">
        <v>34</v>
      </c>
      <c r="J84" s="23">
        <v>22</v>
      </c>
      <c r="K84" s="23">
        <v>84</v>
      </c>
      <c r="L84" s="23">
        <v>133</v>
      </c>
      <c r="M84" s="23">
        <v>57</v>
      </c>
      <c r="N84" s="23">
        <v>337</v>
      </c>
    </row>
    <row r="85" spans="2:14" ht="15" customHeight="1" x14ac:dyDescent="0.15">
      <c r="B85" s="24" t="s">
        <v>537</v>
      </c>
      <c r="C85" s="84"/>
      <c r="D85" s="25">
        <v>100</v>
      </c>
      <c r="E85" s="26">
        <v>78.099999999999994</v>
      </c>
      <c r="F85" s="27">
        <v>1.2</v>
      </c>
      <c r="G85" s="27">
        <v>0.2</v>
      </c>
      <c r="H85" s="27">
        <v>1</v>
      </c>
      <c r="I85" s="27">
        <v>1</v>
      </c>
      <c r="J85" s="27">
        <v>0.6</v>
      </c>
      <c r="K85" s="27">
        <v>2.5</v>
      </c>
      <c r="L85" s="27">
        <v>3.9</v>
      </c>
      <c r="M85" s="27">
        <v>1.7</v>
      </c>
      <c r="N85" s="27">
        <v>9.8000000000000007</v>
      </c>
    </row>
    <row r="86" spans="2:14" ht="15" customHeight="1" x14ac:dyDescent="0.15">
      <c r="B86" s="24" t="s">
        <v>110</v>
      </c>
      <c r="C86" s="82" t="s">
        <v>432</v>
      </c>
      <c r="D86" s="14">
        <v>3344</v>
      </c>
      <c r="E86" s="15">
        <v>2616</v>
      </c>
      <c r="F86" s="16">
        <v>38</v>
      </c>
      <c r="G86" s="16">
        <v>6</v>
      </c>
      <c r="H86" s="16">
        <v>34</v>
      </c>
      <c r="I86" s="16">
        <v>13</v>
      </c>
      <c r="J86" s="16">
        <v>23</v>
      </c>
      <c r="K86" s="16">
        <v>80</v>
      </c>
      <c r="L86" s="16">
        <v>149</v>
      </c>
      <c r="M86" s="16">
        <v>72</v>
      </c>
      <c r="N86" s="16">
        <v>313</v>
      </c>
    </row>
    <row r="87" spans="2:14" ht="15" customHeight="1" x14ac:dyDescent="0.15">
      <c r="B87" s="24"/>
      <c r="C87" s="84"/>
      <c r="D87" s="25">
        <v>100</v>
      </c>
      <c r="E87" s="26">
        <v>78.2</v>
      </c>
      <c r="F87" s="27">
        <v>1.1000000000000001</v>
      </c>
      <c r="G87" s="27">
        <v>0.2</v>
      </c>
      <c r="H87" s="27">
        <v>1</v>
      </c>
      <c r="I87" s="27">
        <v>0.4</v>
      </c>
      <c r="J87" s="27">
        <v>0.7</v>
      </c>
      <c r="K87" s="27">
        <v>2.4</v>
      </c>
      <c r="L87" s="27">
        <v>4.5</v>
      </c>
      <c r="M87" s="27">
        <v>2.2000000000000002</v>
      </c>
      <c r="N87" s="27">
        <v>9.4</v>
      </c>
    </row>
    <row r="88" spans="2:14" ht="15" customHeight="1" x14ac:dyDescent="0.15">
      <c r="B88" s="24"/>
      <c r="C88" s="83" t="s">
        <v>513</v>
      </c>
      <c r="D88" s="29">
        <v>2063</v>
      </c>
      <c r="E88" s="30">
        <v>1604</v>
      </c>
      <c r="F88" s="31">
        <v>27</v>
      </c>
      <c r="G88" s="31">
        <v>1</v>
      </c>
      <c r="H88" s="31">
        <v>19</v>
      </c>
      <c r="I88" s="31">
        <v>8</v>
      </c>
      <c r="J88" s="31">
        <v>22</v>
      </c>
      <c r="K88" s="31">
        <v>50</v>
      </c>
      <c r="L88" s="31">
        <v>107</v>
      </c>
      <c r="M88" s="31">
        <v>51</v>
      </c>
      <c r="N88" s="31">
        <v>174</v>
      </c>
    </row>
    <row r="89" spans="2:14" ht="15" customHeight="1" x14ac:dyDescent="0.15">
      <c r="B89" s="24"/>
      <c r="C89" s="84"/>
      <c r="D89" s="25">
        <v>100</v>
      </c>
      <c r="E89" s="26">
        <v>77.8</v>
      </c>
      <c r="F89" s="27">
        <v>1.3</v>
      </c>
      <c r="G89" s="27">
        <v>0</v>
      </c>
      <c r="H89" s="27">
        <v>0.9</v>
      </c>
      <c r="I89" s="27">
        <v>0.4</v>
      </c>
      <c r="J89" s="27">
        <v>1.1000000000000001</v>
      </c>
      <c r="K89" s="27">
        <v>2.4</v>
      </c>
      <c r="L89" s="27">
        <v>5.2</v>
      </c>
      <c r="M89" s="27">
        <v>2.5</v>
      </c>
      <c r="N89" s="27">
        <v>8.4</v>
      </c>
    </row>
    <row r="90" spans="2:14" ht="15" customHeight="1" x14ac:dyDescent="0.15">
      <c r="B90" s="24"/>
      <c r="C90" s="82" t="s">
        <v>489</v>
      </c>
      <c r="D90" s="14">
        <v>3201</v>
      </c>
      <c r="E90" s="15">
        <v>2424</v>
      </c>
      <c r="F90" s="16">
        <v>13</v>
      </c>
      <c r="G90" s="16">
        <v>3</v>
      </c>
      <c r="H90" s="16">
        <v>24</v>
      </c>
      <c r="I90" s="16">
        <v>9</v>
      </c>
      <c r="J90" s="16">
        <v>54</v>
      </c>
      <c r="K90" s="16">
        <v>92</v>
      </c>
      <c r="L90" s="16">
        <v>172</v>
      </c>
      <c r="M90" s="16">
        <v>109</v>
      </c>
      <c r="N90" s="16">
        <v>301</v>
      </c>
    </row>
    <row r="91" spans="2:14" ht="15" customHeight="1" x14ac:dyDescent="0.15">
      <c r="B91" s="24"/>
      <c r="C91" s="84"/>
      <c r="D91" s="25">
        <v>100</v>
      </c>
      <c r="E91" s="26">
        <v>75.7</v>
      </c>
      <c r="F91" s="27">
        <v>0.4</v>
      </c>
      <c r="G91" s="27">
        <v>0.1</v>
      </c>
      <c r="H91" s="27">
        <v>0.7</v>
      </c>
      <c r="I91" s="27">
        <v>0.3</v>
      </c>
      <c r="J91" s="27">
        <v>1.7</v>
      </c>
      <c r="K91" s="27">
        <v>2.9</v>
      </c>
      <c r="L91" s="27">
        <v>5.4</v>
      </c>
      <c r="M91" s="27">
        <v>3.4</v>
      </c>
      <c r="N91" s="27">
        <v>9.4</v>
      </c>
    </row>
    <row r="92" spans="2:14" ht="15" customHeight="1" x14ac:dyDescent="0.15">
      <c r="B92" s="24"/>
      <c r="C92" s="82" t="s">
        <v>488</v>
      </c>
      <c r="D92" s="14">
        <v>1503</v>
      </c>
      <c r="E92" s="15">
        <v>1003</v>
      </c>
      <c r="F92" s="16">
        <v>10</v>
      </c>
      <c r="G92" s="16">
        <v>0</v>
      </c>
      <c r="H92" s="16">
        <v>14</v>
      </c>
      <c r="I92" s="16">
        <v>6</v>
      </c>
      <c r="J92" s="16">
        <v>40</v>
      </c>
      <c r="K92" s="16">
        <v>52</v>
      </c>
      <c r="L92" s="16">
        <v>140</v>
      </c>
      <c r="M92" s="16">
        <v>69</v>
      </c>
      <c r="N92" s="16">
        <v>169</v>
      </c>
    </row>
    <row r="93" spans="2:14" ht="15" customHeight="1" x14ac:dyDescent="0.15">
      <c r="B93" s="24"/>
      <c r="C93" s="84"/>
      <c r="D93" s="25">
        <v>100</v>
      </c>
      <c r="E93" s="26">
        <v>66.7</v>
      </c>
      <c r="F93" s="27">
        <v>0.7</v>
      </c>
      <c r="G93" s="27">
        <v>0</v>
      </c>
      <c r="H93" s="27">
        <v>0.9</v>
      </c>
      <c r="I93" s="27">
        <v>0.4</v>
      </c>
      <c r="J93" s="27">
        <v>2.7</v>
      </c>
      <c r="K93" s="27">
        <v>3.5</v>
      </c>
      <c r="L93" s="27">
        <v>9.3000000000000007</v>
      </c>
      <c r="M93" s="27">
        <v>4.5999999999999996</v>
      </c>
      <c r="N93" s="27">
        <v>11.2</v>
      </c>
    </row>
    <row r="94" spans="2:14" ht="15" customHeight="1" x14ac:dyDescent="0.15">
      <c r="B94" s="24"/>
      <c r="C94" s="82" t="s">
        <v>108</v>
      </c>
      <c r="D94" s="14">
        <v>330</v>
      </c>
      <c r="E94" s="15">
        <v>204</v>
      </c>
      <c r="F94" s="16">
        <v>2</v>
      </c>
      <c r="G94" s="16">
        <v>0</v>
      </c>
      <c r="H94" s="16">
        <v>2</v>
      </c>
      <c r="I94" s="16">
        <v>0</v>
      </c>
      <c r="J94" s="16">
        <v>8</v>
      </c>
      <c r="K94" s="16">
        <v>9</v>
      </c>
      <c r="L94" s="16">
        <v>34</v>
      </c>
      <c r="M94" s="16">
        <v>26</v>
      </c>
      <c r="N94" s="16">
        <v>45</v>
      </c>
    </row>
    <row r="95" spans="2:14" ht="15" customHeight="1" x14ac:dyDescent="0.15">
      <c r="B95" s="24"/>
      <c r="C95" s="82"/>
      <c r="D95" s="34">
        <v>100</v>
      </c>
      <c r="E95" s="35">
        <v>61.8</v>
      </c>
      <c r="F95" s="36">
        <v>0.6</v>
      </c>
      <c r="G95" s="36">
        <v>0</v>
      </c>
      <c r="H95" s="36">
        <v>0.6</v>
      </c>
      <c r="I95" s="36">
        <v>0</v>
      </c>
      <c r="J95" s="36">
        <v>2.4</v>
      </c>
      <c r="K95" s="36">
        <v>2.7</v>
      </c>
      <c r="L95" s="36">
        <v>10.3</v>
      </c>
      <c r="M95" s="36">
        <v>7.9</v>
      </c>
      <c r="N95" s="36">
        <v>13.6</v>
      </c>
    </row>
    <row r="96" spans="2:14" ht="15" customHeight="1" x14ac:dyDescent="0.15">
      <c r="B96" s="24"/>
      <c r="C96" s="83" t="s">
        <v>490</v>
      </c>
      <c r="D96" s="29">
        <v>359</v>
      </c>
      <c r="E96" s="30">
        <v>215</v>
      </c>
      <c r="F96" s="31">
        <v>3</v>
      </c>
      <c r="G96" s="31">
        <v>1</v>
      </c>
      <c r="H96" s="31">
        <v>1</v>
      </c>
      <c r="I96" s="31">
        <v>1</v>
      </c>
      <c r="J96" s="31">
        <v>5</v>
      </c>
      <c r="K96" s="31">
        <v>9</v>
      </c>
      <c r="L96" s="31">
        <v>29</v>
      </c>
      <c r="M96" s="31">
        <v>31</v>
      </c>
      <c r="N96" s="31">
        <v>64</v>
      </c>
    </row>
    <row r="97" spans="2:14" ht="15" customHeight="1" x14ac:dyDescent="0.15">
      <c r="B97" s="24"/>
      <c r="C97" s="84"/>
      <c r="D97" s="25">
        <v>100</v>
      </c>
      <c r="E97" s="26">
        <v>59.9</v>
      </c>
      <c r="F97" s="27">
        <v>0.8</v>
      </c>
      <c r="G97" s="27">
        <v>0.3</v>
      </c>
      <c r="H97" s="27">
        <v>0.3</v>
      </c>
      <c r="I97" s="27">
        <v>0.3</v>
      </c>
      <c r="J97" s="27">
        <v>1.4</v>
      </c>
      <c r="K97" s="27">
        <v>2.5</v>
      </c>
      <c r="L97" s="27">
        <v>8.1</v>
      </c>
      <c r="M97" s="27">
        <v>8.6</v>
      </c>
      <c r="N97" s="27">
        <v>17.8</v>
      </c>
    </row>
    <row r="98" spans="2:14" ht="15" customHeight="1" x14ac:dyDescent="0.15">
      <c r="B98" s="24"/>
      <c r="C98" s="82" t="s">
        <v>474</v>
      </c>
      <c r="D98" s="14">
        <v>47</v>
      </c>
      <c r="E98" s="15">
        <v>22</v>
      </c>
      <c r="F98" s="16">
        <v>1</v>
      </c>
      <c r="G98" s="16">
        <v>0</v>
      </c>
      <c r="H98" s="16">
        <v>0</v>
      </c>
      <c r="I98" s="16">
        <v>0</v>
      </c>
      <c r="J98" s="16">
        <v>3</v>
      </c>
      <c r="K98" s="16">
        <v>0</v>
      </c>
      <c r="L98" s="16">
        <v>3</v>
      </c>
      <c r="M98" s="16">
        <v>3</v>
      </c>
      <c r="N98" s="16">
        <v>15</v>
      </c>
    </row>
    <row r="99" spans="2:14" ht="15" customHeight="1" x14ac:dyDescent="0.15">
      <c r="B99" s="24"/>
      <c r="C99" s="84"/>
      <c r="D99" s="25">
        <v>100</v>
      </c>
      <c r="E99" s="26">
        <v>46.8</v>
      </c>
      <c r="F99" s="27">
        <v>2.1</v>
      </c>
      <c r="G99" s="27">
        <v>0</v>
      </c>
      <c r="H99" s="27">
        <v>0</v>
      </c>
      <c r="I99" s="27">
        <v>0</v>
      </c>
      <c r="J99" s="27">
        <v>6.4</v>
      </c>
      <c r="K99" s="27">
        <v>0</v>
      </c>
      <c r="L99" s="27">
        <v>6.4</v>
      </c>
      <c r="M99" s="27">
        <v>6.4</v>
      </c>
      <c r="N99" s="27">
        <v>31.9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45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2</v>
      </c>
      <c r="L100" s="16">
        <v>2</v>
      </c>
      <c r="M100" s="16">
        <v>1</v>
      </c>
      <c r="N100" s="16">
        <v>0</v>
      </c>
    </row>
    <row r="101" spans="2:14" ht="15" customHeight="1" x14ac:dyDescent="0.15">
      <c r="B101" s="28"/>
      <c r="C101" s="85"/>
      <c r="D101" s="17">
        <v>100</v>
      </c>
      <c r="E101" s="18">
        <v>86.5</v>
      </c>
      <c r="F101" s="19">
        <v>0</v>
      </c>
      <c r="G101" s="19">
        <v>0</v>
      </c>
      <c r="H101" s="19">
        <v>0</v>
      </c>
      <c r="I101" s="19">
        <v>1.9</v>
      </c>
      <c r="J101" s="19">
        <v>1.9</v>
      </c>
      <c r="K101" s="19">
        <v>3.8</v>
      </c>
      <c r="L101" s="19">
        <v>3.8</v>
      </c>
      <c r="M101" s="19">
        <v>1.9</v>
      </c>
      <c r="N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1080" priority="3714" rank="1"/>
  </conditionalFormatting>
  <conditionalFormatting sqref="E11:N11">
    <cfRule type="top10" dxfId="1079" priority="3715" rank="1"/>
  </conditionalFormatting>
  <conditionalFormatting sqref="E13:N13">
    <cfRule type="top10" dxfId="1078" priority="3716" rank="1"/>
  </conditionalFormatting>
  <conditionalFormatting sqref="E15:N15">
    <cfRule type="top10" dxfId="1077" priority="3717" rank="1"/>
  </conditionalFormatting>
  <conditionalFormatting sqref="E17:N17">
    <cfRule type="top10" dxfId="1076" priority="3718" rank="1"/>
  </conditionalFormatting>
  <conditionalFormatting sqref="E19:N19">
    <cfRule type="top10" dxfId="1075" priority="3719" rank="1"/>
  </conditionalFormatting>
  <conditionalFormatting sqref="E21:N21">
    <cfRule type="top10" dxfId="1074" priority="3720" rank="1"/>
  </conditionalFormatting>
  <conditionalFormatting sqref="E23:N23">
    <cfRule type="top10" dxfId="1073" priority="3721" rank="1"/>
  </conditionalFormatting>
  <conditionalFormatting sqref="E25:N25">
    <cfRule type="top10" dxfId="1072" priority="3722" rank="1"/>
  </conditionalFormatting>
  <conditionalFormatting sqref="E27:N27">
    <cfRule type="top10" dxfId="1071" priority="3723" rank="1"/>
  </conditionalFormatting>
  <conditionalFormatting sqref="E29:N29">
    <cfRule type="top10" dxfId="1070" priority="3724" rank="1"/>
  </conditionalFormatting>
  <conditionalFormatting sqref="E31:N31">
    <cfRule type="top10" dxfId="1069" priority="3725" rank="1"/>
  </conditionalFormatting>
  <conditionalFormatting sqref="E33:N33">
    <cfRule type="top10" dxfId="1068" priority="3726" rank="1"/>
  </conditionalFormatting>
  <conditionalFormatting sqref="E35:N35">
    <cfRule type="top10" dxfId="1067" priority="3727" rank="1"/>
  </conditionalFormatting>
  <conditionalFormatting sqref="E37:N37">
    <cfRule type="top10" dxfId="1066" priority="3728" rank="1"/>
  </conditionalFormatting>
  <conditionalFormatting sqref="E39:N39">
    <cfRule type="top10" dxfId="1065" priority="3729" rank="1"/>
  </conditionalFormatting>
  <conditionalFormatting sqref="E41:N41">
    <cfRule type="top10" dxfId="1064" priority="3730" rank="1"/>
  </conditionalFormatting>
  <conditionalFormatting sqref="E43:N43">
    <cfRule type="top10" dxfId="1063" priority="3731" rank="1"/>
  </conditionalFormatting>
  <conditionalFormatting sqref="E45:N45">
    <cfRule type="top10" dxfId="1062" priority="3732" rank="1"/>
  </conditionalFormatting>
  <conditionalFormatting sqref="E47:N47">
    <cfRule type="top10" dxfId="1061" priority="3733" rank="1"/>
  </conditionalFormatting>
  <conditionalFormatting sqref="E49:N49">
    <cfRule type="top10" dxfId="1060" priority="3734" rank="1"/>
  </conditionalFormatting>
  <conditionalFormatting sqref="E51:N51">
    <cfRule type="top10" dxfId="1059" priority="3735" rank="1"/>
  </conditionalFormatting>
  <conditionalFormatting sqref="E53:N53">
    <cfRule type="top10" dxfId="1058" priority="3736" rank="1"/>
  </conditionalFormatting>
  <conditionalFormatting sqref="E55:N55">
    <cfRule type="top10" dxfId="1057" priority="3737" rank="1"/>
  </conditionalFormatting>
  <conditionalFormatting sqref="E57:N57">
    <cfRule type="top10" dxfId="1056" priority="3738" rank="1"/>
  </conditionalFormatting>
  <conditionalFormatting sqref="E59:N59">
    <cfRule type="top10" dxfId="1055" priority="3739" rank="1"/>
  </conditionalFormatting>
  <conditionalFormatting sqref="E61:N61">
    <cfRule type="top10" dxfId="1054" priority="3740" rank="1"/>
  </conditionalFormatting>
  <conditionalFormatting sqref="E63:N63">
    <cfRule type="top10" dxfId="1053" priority="3741" rank="1"/>
  </conditionalFormatting>
  <conditionalFormatting sqref="E65:N65">
    <cfRule type="top10" dxfId="1052" priority="3742" rank="1"/>
  </conditionalFormatting>
  <conditionalFormatting sqref="E67:N67">
    <cfRule type="top10" dxfId="1051" priority="3743" rank="1"/>
  </conditionalFormatting>
  <conditionalFormatting sqref="E69:N69">
    <cfRule type="top10" dxfId="1050" priority="3744" rank="1"/>
  </conditionalFormatting>
  <conditionalFormatting sqref="E71:N71">
    <cfRule type="top10" dxfId="1049" priority="3745" rank="1"/>
  </conditionalFormatting>
  <conditionalFormatting sqref="E73:N73">
    <cfRule type="top10" dxfId="1048" priority="3746" rank="1"/>
  </conditionalFormatting>
  <conditionalFormatting sqref="E75:N75">
    <cfRule type="top10" dxfId="1047" priority="3747" rank="1"/>
  </conditionalFormatting>
  <conditionalFormatting sqref="E77:N77">
    <cfRule type="top10" dxfId="1046" priority="3748" rank="1"/>
  </conditionalFormatting>
  <conditionalFormatting sqref="E79:N79">
    <cfRule type="top10" dxfId="1045" priority="3749" rank="1"/>
  </conditionalFormatting>
  <conditionalFormatting sqref="E81:N81">
    <cfRule type="top10" dxfId="1044" priority="3750" rank="1"/>
  </conditionalFormatting>
  <conditionalFormatting sqref="E83:N83">
    <cfRule type="top10" dxfId="1043" priority="3751" rank="1"/>
  </conditionalFormatting>
  <conditionalFormatting sqref="E85:N85">
    <cfRule type="top10" dxfId="1042" priority="3752" rank="1"/>
  </conditionalFormatting>
  <conditionalFormatting sqref="E87:N87">
    <cfRule type="top10" dxfId="1041" priority="3753" rank="1"/>
  </conditionalFormatting>
  <conditionalFormatting sqref="E89:N89">
    <cfRule type="top10" dxfId="1040" priority="3754" rank="1"/>
  </conditionalFormatting>
  <conditionalFormatting sqref="E91:N91">
    <cfRule type="top10" dxfId="1039" priority="3755" rank="1"/>
  </conditionalFormatting>
  <conditionalFormatting sqref="E93:N93">
    <cfRule type="top10" dxfId="1038" priority="3756" rank="1"/>
  </conditionalFormatting>
  <conditionalFormatting sqref="E95:N95">
    <cfRule type="top10" dxfId="1037" priority="3757" rank="1"/>
  </conditionalFormatting>
  <conditionalFormatting sqref="E97:N97">
    <cfRule type="top10" dxfId="1036" priority="3758" rank="1"/>
  </conditionalFormatting>
  <conditionalFormatting sqref="E99:N99">
    <cfRule type="top10" dxfId="1035" priority="3759" rank="1"/>
  </conditionalFormatting>
  <conditionalFormatting sqref="E101:N101">
    <cfRule type="top10" dxfId="1034" priority="376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851</v>
      </c>
    </row>
    <row r="4" spans="2:24" x14ac:dyDescent="0.15">
      <c r="B4" s="1" t="s">
        <v>710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213</v>
      </c>
      <c r="F7" s="69" t="s">
        <v>214</v>
      </c>
      <c r="G7" s="69" t="s">
        <v>215</v>
      </c>
      <c r="H7" s="68" t="s">
        <v>216</v>
      </c>
      <c r="I7" s="69" t="s">
        <v>217</v>
      </c>
      <c r="J7" s="69" t="s">
        <v>711</v>
      </c>
      <c r="K7" s="69" t="s">
        <v>218</v>
      </c>
      <c r="L7" s="69" t="s">
        <v>219</v>
      </c>
      <c r="M7" s="69" t="s">
        <v>220</v>
      </c>
      <c r="N7" s="69" t="s">
        <v>221</v>
      </c>
      <c r="O7" s="69" t="s">
        <v>222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1206</v>
      </c>
      <c r="F8" s="16">
        <v>780</v>
      </c>
      <c r="G8" s="16">
        <v>734</v>
      </c>
      <c r="H8" s="16">
        <v>165</v>
      </c>
      <c r="I8" s="16">
        <v>308</v>
      </c>
      <c r="J8" s="16">
        <v>193</v>
      </c>
      <c r="K8" s="16">
        <v>344</v>
      </c>
      <c r="L8" s="16">
        <v>107</v>
      </c>
      <c r="M8" s="16">
        <v>226</v>
      </c>
      <c r="N8" s="16">
        <v>533</v>
      </c>
      <c r="O8" s="16">
        <v>10722</v>
      </c>
      <c r="P8" s="16">
        <v>3114</v>
      </c>
    </row>
    <row r="9" spans="2:24" ht="15" customHeight="1" x14ac:dyDescent="0.15">
      <c r="B9" s="93"/>
      <c r="C9" s="91"/>
      <c r="D9" s="17">
        <v>100</v>
      </c>
      <c r="E9" s="18">
        <v>7.6</v>
      </c>
      <c r="F9" s="19">
        <v>4.9000000000000004</v>
      </c>
      <c r="G9" s="19">
        <v>4.5999999999999996</v>
      </c>
      <c r="H9" s="19">
        <v>1</v>
      </c>
      <c r="I9" s="19">
        <v>1.9</v>
      </c>
      <c r="J9" s="19">
        <v>1.2</v>
      </c>
      <c r="K9" s="19">
        <v>2.2000000000000002</v>
      </c>
      <c r="L9" s="19">
        <v>0.7</v>
      </c>
      <c r="M9" s="19">
        <v>1.4</v>
      </c>
      <c r="N9" s="19">
        <v>3.3</v>
      </c>
      <c r="O9" s="19">
        <v>67.3</v>
      </c>
      <c r="P9" s="19">
        <v>19.600000000000001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401</v>
      </c>
      <c r="F10" s="23">
        <v>219</v>
      </c>
      <c r="G10" s="23">
        <v>232</v>
      </c>
      <c r="H10" s="23">
        <v>54</v>
      </c>
      <c r="I10" s="23">
        <v>148</v>
      </c>
      <c r="J10" s="23">
        <v>64</v>
      </c>
      <c r="K10" s="23">
        <v>92</v>
      </c>
      <c r="L10" s="23">
        <v>34</v>
      </c>
      <c r="M10" s="23">
        <v>76</v>
      </c>
      <c r="N10" s="23">
        <v>164</v>
      </c>
      <c r="O10" s="23">
        <v>3293</v>
      </c>
      <c r="P10" s="23">
        <v>969</v>
      </c>
    </row>
    <row r="11" spans="2:24" ht="15" customHeight="1" x14ac:dyDescent="0.15">
      <c r="B11" s="24"/>
      <c r="C11" s="89"/>
      <c r="D11" s="25">
        <v>100</v>
      </c>
      <c r="E11" s="26">
        <v>8.1</v>
      </c>
      <c r="F11" s="27">
        <v>4.4000000000000004</v>
      </c>
      <c r="G11" s="27">
        <v>4.7</v>
      </c>
      <c r="H11" s="27">
        <v>1.1000000000000001</v>
      </c>
      <c r="I11" s="27">
        <v>3</v>
      </c>
      <c r="J11" s="27">
        <v>1.3</v>
      </c>
      <c r="K11" s="27">
        <v>1.9</v>
      </c>
      <c r="L11" s="27">
        <v>0.7</v>
      </c>
      <c r="M11" s="27">
        <v>1.5</v>
      </c>
      <c r="N11" s="27">
        <v>3.3</v>
      </c>
      <c r="O11" s="27">
        <v>66.599999999999994</v>
      </c>
      <c r="P11" s="27">
        <v>19.600000000000001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796</v>
      </c>
      <c r="F12" s="16">
        <v>557</v>
      </c>
      <c r="G12" s="16">
        <v>497</v>
      </c>
      <c r="H12" s="16">
        <v>109</v>
      </c>
      <c r="I12" s="16">
        <v>159</v>
      </c>
      <c r="J12" s="16">
        <v>128</v>
      </c>
      <c r="K12" s="16">
        <v>251</v>
      </c>
      <c r="L12" s="16">
        <v>73</v>
      </c>
      <c r="M12" s="16">
        <v>149</v>
      </c>
      <c r="N12" s="16">
        <v>363</v>
      </c>
      <c r="O12" s="16">
        <v>7341</v>
      </c>
      <c r="P12" s="16">
        <v>2114</v>
      </c>
    </row>
    <row r="13" spans="2:24" ht="15" customHeight="1" x14ac:dyDescent="0.15">
      <c r="B13" s="28"/>
      <c r="C13" s="91"/>
      <c r="D13" s="17">
        <v>100</v>
      </c>
      <c r="E13" s="18">
        <v>7.3</v>
      </c>
      <c r="F13" s="19">
        <v>5.0999999999999996</v>
      </c>
      <c r="G13" s="19">
        <v>4.5999999999999996</v>
      </c>
      <c r="H13" s="19">
        <v>1</v>
      </c>
      <c r="I13" s="19">
        <v>1.5</v>
      </c>
      <c r="J13" s="19">
        <v>1.2</v>
      </c>
      <c r="K13" s="19">
        <v>2.2999999999999998</v>
      </c>
      <c r="L13" s="19">
        <v>0.7</v>
      </c>
      <c r="M13" s="19">
        <v>1.4</v>
      </c>
      <c r="N13" s="19">
        <v>3.3</v>
      </c>
      <c r="O13" s="19">
        <v>67.7</v>
      </c>
      <c r="P13" s="19">
        <v>19.5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18</v>
      </c>
      <c r="F14" s="23">
        <v>9</v>
      </c>
      <c r="G14" s="23">
        <v>11</v>
      </c>
      <c r="H14" s="23">
        <v>4</v>
      </c>
      <c r="I14" s="23">
        <v>5</v>
      </c>
      <c r="J14" s="23">
        <v>4</v>
      </c>
      <c r="K14" s="23">
        <v>7</v>
      </c>
      <c r="L14" s="23">
        <v>3</v>
      </c>
      <c r="M14" s="23">
        <v>3</v>
      </c>
      <c r="N14" s="23">
        <v>6</v>
      </c>
      <c r="O14" s="23">
        <v>256</v>
      </c>
      <c r="P14" s="23">
        <v>64</v>
      </c>
    </row>
    <row r="15" spans="2:24" ht="15" customHeight="1" x14ac:dyDescent="0.15">
      <c r="B15" s="24"/>
      <c r="C15" s="84"/>
      <c r="D15" s="25">
        <v>100</v>
      </c>
      <c r="E15" s="26">
        <v>5.0999999999999996</v>
      </c>
      <c r="F15" s="27">
        <v>2.5</v>
      </c>
      <c r="G15" s="27">
        <v>3.1</v>
      </c>
      <c r="H15" s="27">
        <v>1.1000000000000001</v>
      </c>
      <c r="I15" s="27">
        <v>1.4</v>
      </c>
      <c r="J15" s="27">
        <v>1.1000000000000001</v>
      </c>
      <c r="K15" s="27">
        <v>2</v>
      </c>
      <c r="L15" s="27">
        <v>0.8</v>
      </c>
      <c r="M15" s="27">
        <v>0.8</v>
      </c>
      <c r="N15" s="27">
        <v>1.7</v>
      </c>
      <c r="O15" s="27">
        <v>72.5</v>
      </c>
      <c r="P15" s="27">
        <v>18.100000000000001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41</v>
      </c>
      <c r="F16" s="31">
        <v>13</v>
      </c>
      <c r="G16" s="31">
        <v>16</v>
      </c>
      <c r="H16" s="31">
        <v>11</v>
      </c>
      <c r="I16" s="31">
        <v>7</v>
      </c>
      <c r="J16" s="31">
        <v>5</v>
      </c>
      <c r="K16" s="31">
        <v>11</v>
      </c>
      <c r="L16" s="31">
        <v>3</v>
      </c>
      <c r="M16" s="31">
        <v>8</v>
      </c>
      <c r="N16" s="31">
        <v>12</v>
      </c>
      <c r="O16" s="31">
        <v>438</v>
      </c>
      <c r="P16" s="31">
        <v>118</v>
      </c>
    </row>
    <row r="17" spans="2:16" ht="15" customHeight="1" x14ac:dyDescent="0.15">
      <c r="B17" s="24"/>
      <c r="C17" s="84"/>
      <c r="D17" s="25">
        <v>100</v>
      </c>
      <c r="E17" s="26">
        <v>6.6</v>
      </c>
      <c r="F17" s="27">
        <v>2.1</v>
      </c>
      <c r="G17" s="27">
        <v>2.6</v>
      </c>
      <c r="H17" s="27">
        <v>1.8</v>
      </c>
      <c r="I17" s="27">
        <v>1.1000000000000001</v>
      </c>
      <c r="J17" s="27">
        <v>0.8</v>
      </c>
      <c r="K17" s="27">
        <v>1.8</v>
      </c>
      <c r="L17" s="27">
        <v>0.5</v>
      </c>
      <c r="M17" s="27">
        <v>1.3</v>
      </c>
      <c r="N17" s="27">
        <v>1.9</v>
      </c>
      <c r="O17" s="27">
        <v>70.599999999999994</v>
      </c>
      <c r="P17" s="27">
        <v>19</v>
      </c>
    </row>
    <row r="18" spans="2:16" ht="15" customHeight="1" x14ac:dyDescent="0.15">
      <c r="B18" s="24"/>
      <c r="C18" s="82" t="s">
        <v>411</v>
      </c>
      <c r="D18" s="14">
        <v>922</v>
      </c>
      <c r="E18" s="15">
        <v>55</v>
      </c>
      <c r="F18" s="16">
        <v>25</v>
      </c>
      <c r="G18" s="16">
        <v>30</v>
      </c>
      <c r="H18" s="16">
        <v>5</v>
      </c>
      <c r="I18" s="16">
        <v>13</v>
      </c>
      <c r="J18" s="16">
        <v>8</v>
      </c>
      <c r="K18" s="16">
        <v>8</v>
      </c>
      <c r="L18" s="16">
        <v>8</v>
      </c>
      <c r="M18" s="16">
        <v>17</v>
      </c>
      <c r="N18" s="16">
        <v>21</v>
      </c>
      <c r="O18" s="16">
        <v>617</v>
      </c>
      <c r="P18" s="16">
        <v>215</v>
      </c>
    </row>
    <row r="19" spans="2:16" ht="15" customHeight="1" x14ac:dyDescent="0.15">
      <c r="B19" s="24"/>
      <c r="C19" s="84"/>
      <c r="D19" s="25">
        <v>100</v>
      </c>
      <c r="E19" s="26">
        <v>6</v>
      </c>
      <c r="F19" s="27">
        <v>2.7</v>
      </c>
      <c r="G19" s="27">
        <v>3.3</v>
      </c>
      <c r="H19" s="27">
        <v>0.5</v>
      </c>
      <c r="I19" s="27">
        <v>1.4</v>
      </c>
      <c r="J19" s="27">
        <v>0.9</v>
      </c>
      <c r="K19" s="27">
        <v>0.9</v>
      </c>
      <c r="L19" s="27">
        <v>0.9</v>
      </c>
      <c r="M19" s="27">
        <v>1.8</v>
      </c>
      <c r="N19" s="27">
        <v>2.2999999999999998</v>
      </c>
      <c r="O19" s="27">
        <v>66.900000000000006</v>
      </c>
      <c r="P19" s="27">
        <v>23.3</v>
      </c>
    </row>
    <row r="20" spans="2:16" ht="15" customHeight="1" x14ac:dyDescent="0.15">
      <c r="B20" s="24"/>
      <c r="C20" s="82" t="s">
        <v>412</v>
      </c>
      <c r="D20" s="14">
        <v>1616</v>
      </c>
      <c r="E20" s="15">
        <v>108</v>
      </c>
      <c r="F20" s="16">
        <v>58</v>
      </c>
      <c r="G20" s="16">
        <v>58</v>
      </c>
      <c r="H20" s="16">
        <v>24</v>
      </c>
      <c r="I20" s="16">
        <v>40</v>
      </c>
      <c r="J20" s="16">
        <v>22</v>
      </c>
      <c r="K20" s="16">
        <v>34</v>
      </c>
      <c r="L20" s="16">
        <v>14</v>
      </c>
      <c r="M20" s="16">
        <v>30</v>
      </c>
      <c r="N20" s="16">
        <v>58</v>
      </c>
      <c r="O20" s="16">
        <v>1076</v>
      </c>
      <c r="P20" s="16">
        <v>341</v>
      </c>
    </row>
    <row r="21" spans="2:16" ht="15" customHeight="1" x14ac:dyDescent="0.15">
      <c r="B21" s="24"/>
      <c r="C21" s="84"/>
      <c r="D21" s="25">
        <v>100</v>
      </c>
      <c r="E21" s="26">
        <v>6.7</v>
      </c>
      <c r="F21" s="27">
        <v>3.6</v>
      </c>
      <c r="G21" s="27">
        <v>3.6</v>
      </c>
      <c r="H21" s="27">
        <v>1.5</v>
      </c>
      <c r="I21" s="27">
        <v>2.5</v>
      </c>
      <c r="J21" s="27">
        <v>1.4</v>
      </c>
      <c r="K21" s="27">
        <v>2.1</v>
      </c>
      <c r="L21" s="27">
        <v>0.9</v>
      </c>
      <c r="M21" s="27">
        <v>1.9</v>
      </c>
      <c r="N21" s="27">
        <v>3.6</v>
      </c>
      <c r="O21" s="27">
        <v>66.599999999999994</v>
      </c>
      <c r="P21" s="27">
        <v>21.1</v>
      </c>
    </row>
    <row r="22" spans="2:16" ht="15" customHeight="1" x14ac:dyDescent="0.15">
      <c r="B22" s="24"/>
      <c r="C22" s="82" t="s">
        <v>413</v>
      </c>
      <c r="D22" s="14">
        <v>3140</v>
      </c>
      <c r="E22" s="15">
        <v>220</v>
      </c>
      <c r="F22" s="16">
        <v>153</v>
      </c>
      <c r="G22" s="16">
        <v>148</v>
      </c>
      <c r="H22" s="16">
        <v>27</v>
      </c>
      <c r="I22" s="16">
        <v>76</v>
      </c>
      <c r="J22" s="16">
        <v>38</v>
      </c>
      <c r="K22" s="16">
        <v>53</v>
      </c>
      <c r="L22" s="16">
        <v>18</v>
      </c>
      <c r="M22" s="16">
        <v>34</v>
      </c>
      <c r="N22" s="16">
        <v>83</v>
      </c>
      <c r="O22" s="16">
        <v>2121</v>
      </c>
      <c r="P22" s="16">
        <v>627</v>
      </c>
    </row>
    <row r="23" spans="2:16" ht="15" customHeight="1" x14ac:dyDescent="0.15">
      <c r="B23" s="24"/>
      <c r="C23" s="84"/>
      <c r="D23" s="25">
        <v>100</v>
      </c>
      <c r="E23" s="26">
        <v>7</v>
      </c>
      <c r="F23" s="27">
        <v>4.9000000000000004</v>
      </c>
      <c r="G23" s="27">
        <v>4.7</v>
      </c>
      <c r="H23" s="27">
        <v>0.9</v>
      </c>
      <c r="I23" s="27">
        <v>2.4</v>
      </c>
      <c r="J23" s="27">
        <v>1.2</v>
      </c>
      <c r="K23" s="27">
        <v>1.7</v>
      </c>
      <c r="L23" s="27">
        <v>0.6</v>
      </c>
      <c r="M23" s="27">
        <v>1.1000000000000001</v>
      </c>
      <c r="N23" s="27">
        <v>2.6</v>
      </c>
      <c r="O23" s="27">
        <v>67.5</v>
      </c>
      <c r="P23" s="27">
        <v>20</v>
      </c>
    </row>
    <row r="24" spans="2:16" ht="15" customHeight="1" x14ac:dyDescent="0.15">
      <c r="B24" s="24"/>
      <c r="C24" s="82" t="s">
        <v>414</v>
      </c>
      <c r="D24" s="14">
        <v>4506</v>
      </c>
      <c r="E24" s="15">
        <v>358</v>
      </c>
      <c r="F24" s="16">
        <v>248</v>
      </c>
      <c r="G24" s="16">
        <v>235</v>
      </c>
      <c r="H24" s="16">
        <v>45</v>
      </c>
      <c r="I24" s="16">
        <v>84</v>
      </c>
      <c r="J24" s="16">
        <v>45</v>
      </c>
      <c r="K24" s="16">
        <v>105</v>
      </c>
      <c r="L24" s="16">
        <v>32</v>
      </c>
      <c r="M24" s="16">
        <v>61</v>
      </c>
      <c r="N24" s="16">
        <v>162</v>
      </c>
      <c r="O24" s="16">
        <v>3062</v>
      </c>
      <c r="P24" s="16">
        <v>823</v>
      </c>
    </row>
    <row r="25" spans="2:16" ht="15" customHeight="1" x14ac:dyDescent="0.15">
      <c r="B25" s="24"/>
      <c r="C25" s="84"/>
      <c r="D25" s="25">
        <v>100</v>
      </c>
      <c r="E25" s="26">
        <v>7.9</v>
      </c>
      <c r="F25" s="27">
        <v>5.5</v>
      </c>
      <c r="G25" s="27">
        <v>5.2</v>
      </c>
      <c r="H25" s="27">
        <v>1</v>
      </c>
      <c r="I25" s="27">
        <v>1.9</v>
      </c>
      <c r="J25" s="27">
        <v>1</v>
      </c>
      <c r="K25" s="27">
        <v>2.2999999999999998</v>
      </c>
      <c r="L25" s="27">
        <v>0.7</v>
      </c>
      <c r="M25" s="27">
        <v>1.4</v>
      </c>
      <c r="N25" s="27">
        <v>3.6</v>
      </c>
      <c r="O25" s="27">
        <v>68</v>
      </c>
      <c r="P25" s="27">
        <v>18.3</v>
      </c>
    </row>
    <row r="26" spans="2:16" ht="15" customHeight="1" x14ac:dyDescent="0.15">
      <c r="B26" s="24"/>
      <c r="C26" s="82" t="s">
        <v>415</v>
      </c>
      <c r="D26" s="14">
        <v>4438</v>
      </c>
      <c r="E26" s="15">
        <v>380</v>
      </c>
      <c r="F26" s="16">
        <v>262</v>
      </c>
      <c r="G26" s="16">
        <v>223</v>
      </c>
      <c r="H26" s="16">
        <v>40</v>
      </c>
      <c r="I26" s="16">
        <v>77</v>
      </c>
      <c r="J26" s="16">
        <v>65</v>
      </c>
      <c r="K26" s="16">
        <v>117</v>
      </c>
      <c r="L26" s="16">
        <v>28</v>
      </c>
      <c r="M26" s="16">
        <v>72</v>
      </c>
      <c r="N26" s="16">
        <v>177</v>
      </c>
      <c r="O26" s="16">
        <v>2940</v>
      </c>
      <c r="P26" s="16">
        <v>860</v>
      </c>
    </row>
    <row r="27" spans="2:16" ht="15" customHeight="1" x14ac:dyDescent="0.15">
      <c r="B27" s="28"/>
      <c r="C27" s="85"/>
      <c r="D27" s="17">
        <v>100</v>
      </c>
      <c r="E27" s="18">
        <v>8.6</v>
      </c>
      <c r="F27" s="19">
        <v>5.9</v>
      </c>
      <c r="G27" s="19">
        <v>5</v>
      </c>
      <c r="H27" s="19">
        <v>0.9</v>
      </c>
      <c r="I27" s="19">
        <v>1.7</v>
      </c>
      <c r="J27" s="19">
        <v>1.5</v>
      </c>
      <c r="K27" s="19">
        <v>2.6</v>
      </c>
      <c r="L27" s="19">
        <v>0.6</v>
      </c>
      <c r="M27" s="19">
        <v>1.6</v>
      </c>
      <c r="N27" s="19">
        <v>4</v>
      </c>
      <c r="O27" s="19">
        <v>66.2</v>
      </c>
      <c r="P27" s="19">
        <v>19.399999999999999</v>
      </c>
    </row>
    <row r="28" spans="2:16" ht="15" customHeight="1" x14ac:dyDescent="0.15">
      <c r="B28" s="20" t="s">
        <v>61</v>
      </c>
      <c r="C28" s="82" t="s">
        <v>62</v>
      </c>
      <c r="D28" s="14">
        <v>5666</v>
      </c>
      <c r="E28" s="15">
        <v>448</v>
      </c>
      <c r="F28" s="16">
        <v>274</v>
      </c>
      <c r="G28" s="16">
        <v>259</v>
      </c>
      <c r="H28" s="16">
        <v>114</v>
      </c>
      <c r="I28" s="16">
        <v>47</v>
      </c>
      <c r="J28" s="16">
        <v>52</v>
      </c>
      <c r="K28" s="16">
        <v>130</v>
      </c>
      <c r="L28" s="16">
        <v>41</v>
      </c>
      <c r="M28" s="16">
        <v>77</v>
      </c>
      <c r="N28" s="16">
        <v>207</v>
      </c>
      <c r="O28" s="16">
        <v>3916</v>
      </c>
      <c r="P28" s="16">
        <v>980</v>
      </c>
    </row>
    <row r="29" spans="2:16" ht="15" customHeight="1" x14ac:dyDescent="0.15">
      <c r="B29" s="24"/>
      <c r="C29" s="84"/>
      <c r="D29" s="25">
        <v>100</v>
      </c>
      <c r="E29" s="26">
        <v>7.9</v>
      </c>
      <c r="F29" s="27">
        <v>4.8</v>
      </c>
      <c r="G29" s="27">
        <v>4.5999999999999996</v>
      </c>
      <c r="H29" s="27">
        <v>2</v>
      </c>
      <c r="I29" s="27">
        <v>0.8</v>
      </c>
      <c r="J29" s="27">
        <v>0.9</v>
      </c>
      <c r="K29" s="27">
        <v>2.2999999999999998</v>
      </c>
      <c r="L29" s="27">
        <v>0.7</v>
      </c>
      <c r="M29" s="27">
        <v>1.4</v>
      </c>
      <c r="N29" s="27">
        <v>3.7</v>
      </c>
      <c r="O29" s="27">
        <v>69.099999999999994</v>
      </c>
      <c r="P29" s="27">
        <v>17.3</v>
      </c>
    </row>
    <row r="30" spans="2:16" ht="15" customHeight="1" x14ac:dyDescent="0.15">
      <c r="B30" s="24"/>
      <c r="C30" s="82" t="s">
        <v>63</v>
      </c>
      <c r="D30" s="14">
        <v>3924</v>
      </c>
      <c r="E30" s="15">
        <v>294</v>
      </c>
      <c r="F30" s="16">
        <v>182</v>
      </c>
      <c r="G30" s="16">
        <v>186</v>
      </c>
      <c r="H30" s="16">
        <v>21</v>
      </c>
      <c r="I30" s="16">
        <v>168</v>
      </c>
      <c r="J30" s="16">
        <v>55</v>
      </c>
      <c r="K30" s="16">
        <v>46</v>
      </c>
      <c r="L30" s="16">
        <v>20</v>
      </c>
      <c r="M30" s="16">
        <v>47</v>
      </c>
      <c r="N30" s="16">
        <v>125</v>
      </c>
      <c r="O30" s="16">
        <v>2626</v>
      </c>
      <c r="P30" s="16">
        <v>777</v>
      </c>
    </row>
    <row r="31" spans="2:16" ht="15" customHeight="1" x14ac:dyDescent="0.15">
      <c r="B31" s="24"/>
      <c r="C31" s="84"/>
      <c r="D31" s="25">
        <v>100</v>
      </c>
      <c r="E31" s="26">
        <v>7.5</v>
      </c>
      <c r="F31" s="27">
        <v>4.5999999999999996</v>
      </c>
      <c r="G31" s="27">
        <v>4.7</v>
      </c>
      <c r="H31" s="27">
        <v>0.5</v>
      </c>
      <c r="I31" s="27">
        <v>4.3</v>
      </c>
      <c r="J31" s="27">
        <v>1.4</v>
      </c>
      <c r="K31" s="27">
        <v>1.2</v>
      </c>
      <c r="L31" s="27">
        <v>0.5</v>
      </c>
      <c r="M31" s="27">
        <v>1.2</v>
      </c>
      <c r="N31" s="27">
        <v>3.2</v>
      </c>
      <c r="O31" s="27">
        <v>66.900000000000006</v>
      </c>
      <c r="P31" s="27">
        <v>19.8</v>
      </c>
    </row>
    <row r="32" spans="2:16" ht="15" customHeight="1" x14ac:dyDescent="0.15">
      <c r="B32" s="24"/>
      <c r="C32" s="83" t="s">
        <v>64</v>
      </c>
      <c r="D32" s="29">
        <v>306</v>
      </c>
      <c r="E32" s="30">
        <v>24</v>
      </c>
      <c r="F32" s="31">
        <v>18</v>
      </c>
      <c r="G32" s="31">
        <v>19</v>
      </c>
      <c r="H32" s="31">
        <v>3</v>
      </c>
      <c r="I32" s="31">
        <v>10</v>
      </c>
      <c r="J32" s="31">
        <v>5</v>
      </c>
      <c r="K32" s="31">
        <v>8</v>
      </c>
      <c r="L32" s="31">
        <v>2</v>
      </c>
      <c r="M32" s="31">
        <v>7</v>
      </c>
      <c r="N32" s="31">
        <v>9</v>
      </c>
      <c r="O32" s="31">
        <v>195</v>
      </c>
      <c r="P32" s="31">
        <v>65</v>
      </c>
    </row>
    <row r="33" spans="2:16" ht="15" customHeight="1" x14ac:dyDescent="0.15">
      <c r="B33" s="24"/>
      <c r="C33" s="84"/>
      <c r="D33" s="25">
        <v>100</v>
      </c>
      <c r="E33" s="26">
        <v>7.8</v>
      </c>
      <c r="F33" s="27">
        <v>5.9</v>
      </c>
      <c r="G33" s="27">
        <v>6.2</v>
      </c>
      <c r="H33" s="27">
        <v>1</v>
      </c>
      <c r="I33" s="27">
        <v>3.3</v>
      </c>
      <c r="J33" s="27">
        <v>1.6</v>
      </c>
      <c r="K33" s="27">
        <v>2.6</v>
      </c>
      <c r="L33" s="27">
        <v>0.7</v>
      </c>
      <c r="M33" s="27">
        <v>2.2999999999999998</v>
      </c>
      <c r="N33" s="27">
        <v>2.9</v>
      </c>
      <c r="O33" s="27">
        <v>63.7</v>
      </c>
      <c r="P33" s="27">
        <v>21.2</v>
      </c>
    </row>
    <row r="34" spans="2:16" ht="15" customHeight="1" x14ac:dyDescent="0.15">
      <c r="B34" s="24"/>
      <c r="C34" s="82" t="s">
        <v>65</v>
      </c>
      <c r="D34" s="14">
        <v>3042</v>
      </c>
      <c r="E34" s="15">
        <v>210</v>
      </c>
      <c r="F34" s="16">
        <v>144</v>
      </c>
      <c r="G34" s="16">
        <v>131</v>
      </c>
      <c r="H34" s="16">
        <v>7</v>
      </c>
      <c r="I34" s="16">
        <v>35</v>
      </c>
      <c r="J34" s="16">
        <v>33</v>
      </c>
      <c r="K34" s="16">
        <v>92</v>
      </c>
      <c r="L34" s="16">
        <v>17</v>
      </c>
      <c r="M34" s="16">
        <v>45</v>
      </c>
      <c r="N34" s="16">
        <v>93</v>
      </c>
      <c r="O34" s="16">
        <v>2227</v>
      </c>
      <c r="P34" s="16">
        <v>461</v>
      </c>
    </row>
    <row r="35" spans="2:16" ht="15" customHeight="1" x14ac:dyDescent="0.15">
      <c r="B35" s="24"/>
      <c r="C35" s="84"/>
      <c r="D35" s="25">
        <v>100</v>
      </c>
      <c r="E35" s="26">
        <v>6.9</v>
      </c>
      <c r="F35" s="27">
        <v>4.7</v>
      </c>
      <c r="G35" s="27">
        <v>4.3</v>
      </c>
      <c r="H35" s="27">
        <v>0.2</v>
      </c>
      <c r="I35" s="27">
        <v>1.2</v>
      </c>
      <c r="J35" s="27">
        <v>1.1000000000000001</v>
      </c>
      <c r="K35" s="27">
        <v>3</v>
      </c>
      <c r="L35" s="27">
        <v>0.6</v>
      </c>
      <c r="M35" s="27">
        <v>1.5</v>
      </c>
      <c r="N35" s="27">
        <v>3.1</v>
      </c>
      <c r="O35" s="27">
        <v>73.2</v>
      </c>
      <c r="P35" s="27">
        <v>15.2</v>
      </c>
    </row>
    <row r="36" spans="2:16" ht="15" customHeight="1" x14ac:dyDescent="0.15">
      <c r="B36" s="32"/>
      <c r="C36" s="82" t="s">
        <v>408</v>
      </c>
      <c r="D36" s="14">
        <v>2409</v>
      </c>
      <c r="E36" s="15">
        <v>193</v>
      </c>
      <c r="F36" s="16">
        <v>141</v>
      </c>
      <c r="G36" s="16">
        <v>117</v>
      </c>
      <c r="H36" s="16">
        <v>14</v>
      </c>
      <c r="I36" s="16">
        <v>37</v>
      </c>
      <c r="J36" s="16">
        <v>35</v>
      </c>
      <c r="K36" s="16">
        <v>51</v>
      </c>
      <c r="L36" s="16">
        <v>21</v>
      </c>
      <c r="M36" s="16">
        <v>39</v>
      </c>
      <c r="N36" s="16">
        <v>86</v>
      </c>
      <c r="O36" s="16">
        <v>1582</v>
      </c>
      <c r="P36" s="16">
        <v>503</v>
      </c>
    </row>
    <row r="37" spans="2:16" ht="15" customHeight="1" x14ac:dyDescent="0.15">
      <c r="B37" s="33"/>
      <c r="C37" s="82"/>
      <c r="D37" s="34">
        <v>100</v>
      </c>
      <c r="E37" s="35">
        <v>8</v>
      </c>
      <c r="F37" s="36">
        <v>5.9</v>
      </c>
      <c r="G37" s="36">
        <v>4.9000000000000004</v>
      </c>
      <c r="H37" s="36">
        <v>0.6</v>
      </c>
      <c r="I37" s="36">
        <v>1.5</v>
      </c>
      <c r="J37" s="36">
        <v>1.5</v>
      </c>
      <c r="K37" s="36">
        <v>2.1</v>
      </c>
      <c r="L37" s="36">
        <v>0.9</v>
      </c>
      <c r="M37" s="36">
        <v>1.6</v>
      </c>
      <c r="N37" s="36">
        <v>3.6</v>
      </c>
      <c r="O37" s="36">
        <v>65.7</v>
      </c>
      <c r="P37" s="36">
        <v>20.9</v>
      </c>
    </row>
    <row r="38" spans="2:16" ht="15" customHeight="1" x14ac:dyDescent="0.15">
      <c r="B38" s="20" t="s">
        <v>66</v>
      </c>
      <c r="C38" s="88" t="s">
        <v>67</v>
      </c>
      <c r="D38" s="21">
        <v>1258</v>
      </c>
      <c r="E38" s="22">
        <v>49</v>
      </c>
      <c r="F38" s="23">
        <v>19</v>
      </c>
      <c r="G38" s="23">
        <v>33</v>
      </c>
      <c r="H38" s="23">
        <v>14</v>
      </c>
      <c r="I38" s="23">
        <v>4</v>
      </c>
      <c r="J38" s="23">
        <v>5</v>
      </c>
      <c r="K38" s="23">
        <v>9</v>
      </c>
      <c r="L38" s="23">
        <v>2</v>
      </c>
      <c r="M38" s="23">
        <v>1</v>
      </c>
      <c r="N38" s="23">
        <v>18</v>
      </c>
      <c r="O38" s="23">
        <v>872</v>
      </c>
      <c r="P38" s="23">
        <v>299</v>
      </c>
    </row>
    <row r="39" spans="2:16" ht="15" customHeight="1" x14ac:dyDescent="0.15">
      <c r="B39" s="24"/>
      <c r="C39" s="89"/>
      <c r="D39" s="25">
        <v>100</v>
      </c>
      <c r="E39" s="26">
        <v>3.9</v>
      </c>
      <c r="F39" s="27">
        <v>1.5</v>
      </c>
      <c r="G39" s="27">
        <v>2.6</v>
      </c>
      <c r="H39" s="27">
        <v>1.1000000000000001</v>
      </c>
      <c r="I39" s="27">
        <v>0.3</v>
      </c>
      <c r="J39" s="27">
        <v>0.4</v>
      </c>
      <c r="K39" s="27">
        <v>0.7</v>
      </c>
      <c r="L39" s="27">
        <v>0.2</v>
      </c>
      <c r="M39" s="27">
        <v>0.1</v>
      </c>
      <c r="N39" s="27">
        <v>1.4</v>
      </c>
      <c r="O39" s="27">
        <v>69.3</v>
      </c>
      <c r="P39" s="27">
        <v>23.8</v>
      </c>
    </row>
    <row r="40" spans="2:16" ht="15" customHeight="1" x14ac:dyDescent="0.15">
      <c r="B40" s="24"/>
      <c r="C40" s="90" t="s">
        <v>68</v>
      </c>
      <c r="D40" s="14">
        <v>1359</v>
      </c>
      <c r="E40" s="15">
        <v>113</v>
      </c>
      <c r="F40" s="16">
        <v>47</v>
      </c>
      <c r="G40" s="16">
        <v>69</v>
      </c>
      <c r="H40" s="16">
        <v>23</v>
      </c>
      <c r="I40" s="16">
        <v>17</v>
      </c>
      <c r="J40" s="16">
        <v>9</v>
      </c>
      <c r="K40" s="16">
        <v>13</v>
      </c>
      <c r="L40" s="16">
        <v>6</v>
      </c>
      <c r="M40" s="16">
        <v>11</v>
      </c>
      <c r="N40" s="16">
        <v>32</v>
      </c>
      <c r="O40" s="16">
        <v>812</v>
      </c>
      <c r="P40" s="16">
        <v>362</v>
      </c>
    </row>
    <row r="41" spans="2:16" ht="15" customHeight="1" x14ac:dyDescent="0.15">
      <c r="B41" s="24"/>
      <c r="C41" s="89"/>
      <c r="D41" s="25">
        <v>100</v>
      </c>
      <c r="E41" s="26">
        <v>8.3000000000000007</v>
      </c>
      <c r="F41" s="27">
        <v>3.5</v>
      </c>
      <c r="G41" s="27">
        <v>5.0999999999999996</v>
      </c>
      <c r="H41" s="27">
        <v>1.7</v>
      </c>
      <c r="I41" s="27">
        <v>1.3</v>
      </c>
      <c r="J41" s="27">
        <v>0.7</v>
      </c>
      <c r="K41" s="27">
        <v>1</v>
      </c>
      <c r="L41" s="27">
        <v>0.4</v>
      </c>
      <c r="M41" s="27">
        <v>0.8</v>
      </c>
      <c r="N41" s="27">
        <v>2.4</v>
      </c>
      <c r="O41" s="27">
        <v>59.7</v>
      </c>
      <c r="P41" s="27">
        <v>26.6</v>
      </c>
    </row>
    <row r="42" spans="2:16" ht="15" customHeight="1" x14ac:dyDescent="0.15">
      <c r="B42" s="24"/>
      <c r="C42" s="86" t="s">
        <v>69</v>
      </c>
      <c r="D42" s="14">
        <v>12636</v>
      </c>
      <c r="E42" s="15">
        <v>1003</v>
      </c>
      <c r="F42" s="16">
        <v>694</v>
      </c>
      <c r="G42" s="16">
        <v>606</v>
      </c>
      <c r="H42" s="16">
        <v>123</v>
      </c>
      <c r="I42" s="16">
        <v>278</v>
      </c>
      <c r="J42" s="16">
        <v>170</v>
      </c>
      <c r="K42" s="16">
        <v>308</v>
      </c>
      <c r="L42" s="16">
        <v>96</v>
      </c>
      <c r="M42" s="16">
        <v>208</v>
      </c>
      <c r="N42" s="16">
        <v>475</v>
      </c>
      <c r="O42" s="16">
        <v>8815</v>
      </c>
      <c r="P42" s="16">
        <v>2081</v>
      </c>
    </row>
    <row r="43" spans="2:16" ht="15" customHeight="1" x14ac:dyDescent="0.15">
      <c r="B43" s="28"/>
      <c r="C43" s="91"/>
      <c r="D43" s="17">
        <v>100</v>
      </c>
      <c r="E43" s="18">
        <v>7.9</v>
      </c>
      <c r="F43" s="19">
        <v>5.5</v>
      </c>
      <c r="G43" s="19">
        <v>4.8</v>
      </c>
      <c r="H43" s="19">
        <v>1</v>
      </c>
      <c r="I43" s="19">
        <v>2.2000000000000002</v>
      </c>
      <c r="J43" s="19">
        <v>1.3</v>
      </c>
      <c r="K43" s="19">
        <v>2.4</v>
      </c>
      <c r="L43" s="19">
        <v>0.8</v>
      </c>
      <c r="M43" s="19">
        <v>1.6</v>
      </c>
      <c r="N43" s="19">
        <v>3.8</v>
      </c>
      <c r="O43" s="19">
        <v>69.8</v>
      </c>
      <c r="P43" s="19">
        <v>16.5</v>
      </c>
    </row>
    <row r="44" spans="2:16" ht="15" customHeight="1" x14ac:dyDescent="0.15">
      <c r="B44" s="20" t="s">
        <v>70</v>
      </c>
      <c r="C44" s="88" t="s">
        <v>532</v>
      </c>
      <c r="D44" s="21">
        <v>567</v>
      </c>
      <c r="E44" s="22">
        <v>28</v>
      </c>
      <c r="F44" s="23">
        <v>26</v>
      </c>
      <c r="G44" s="23">
        <v>21</v>
      </c>
      <c r="H44" s="23">
        <v>1</v>
      </c>
      <c r="I44" s="23">
        <v>3</v>
      </c>
      <c r="J44" s="23">
        <v>4</v>
      </c>
      <c r="K44" s="23">
        <v>6</v>
      </c>
      <c r="L44" s="23">
        <v>0</v>
      </c>
      <c r="M44" s="23">
        <v>6</v>
      </c>
      <c r="N44" s="23">
        <v>17</v>
      </c>
      <c r="O44" s="23">
        <v>425</v>
      </c>
      <c r="P44" s="23">
        <v>82</v>
      </c>
    </row>
    <row r="45" spans="2:16" ht="15" customHeight="1" x14ac:dyDescent="0.15">
      <c r="B45" s="24"/>
      <c r="C45" s="89"/>
      <c r="D45" s="25">
        <v>100</v>
      </c>
      <c r="E45" s="26">
        <v>4.9000000000000004</v>
      </c>
      <c r="F45" s="27">
        <v>4.5999999999999996</v>
      </c>
      <c r="G45" s="27">
        <v>3.7</v>
      </c>
      <c r="H45" s="27">
        <v>0.2</v>
      </c>
      <c r="I45" s="27">
        <v>0.5</v>
      </c>
      <c r="J45" s="27">
        <v>0.7</v>
      </c>
      <c r="K45" s="27">
        <v>1.1000000000000001</v>
      </c>
      <c r="L45" s="27">
        <v>0</v>
      </c>
      <c r="M45" s="27">
        <v>1.1000000000000001</v>
      </c>
      <c r="N45" s="27">
        <v>3</v>
      </c>
      <c r="O45" s="27">
        <v>75</v>
      </c>
      <c r="P45" s="27">
        <v>14.5</v>
      </c>
    </row>
    <row r="46" spans="2:16" ht="15" customHeight="1" x14ac:dyDescent="0.15">
      <c r="B46" s="24"/>
      <c r="C46" s="86" t="s">
        <v>468</v>
      </c>
      <c r="D46" s="14">
        <v>8280</v>
      </c>
      <c r="E46" s="15">
        <v>504</v>
      </c>
      <c r="F46" s="16">
        <v>359</v>
      </c>
      <c r="G46" s="16">
        <v>313</v>
      </c>
      <c r="H46" s="16">
        <v>72</v>
      </c>
      <c r="I46" s="16">
        <v>104</v>
      </c>
      <c r="J46" s="16">
        <v>72</v>
      </c>
      <c r="K46" s="16">
        <v>142</v>
      </c>
      <c r="L46" s="16">
        <v>33</v>
      </c>
      <c r="M46" s="16">
        <v>88</v>
      </c>
      <c r="N46" s="16">
        <v>240</v>
      </c>
      <c r="O46" s="16">
        <v>5924</v>
      </c>
      <c r="P46" s="16">
        <v>1406</v>
      </c>
    </row>
    <row r="47" spans="2:16" ht="15" customHeight="1" x14ac:dyDescent="0.15">
      <c r="B47" s="24"/>
      <c r="C47" s="89"/>
      <c r="D47" s="25">
        <v>100</v>
      </c>
      <c r="E47" s="26">
        <v>6.1</v>
      </c>
      <c r="F47" s="27">
        <v>4.3</v>
      </c>
      <c r="G47" s="27">
        <v>3.8</v>
      </c>
      <c r="H47" s="27">
        <v>0.9</v>
      </c>
      <c r="I47" s="27">
        <v>1.3</v>
      </c>
      <c r="J47" s="27">
        <v>0.9</v>
      </c>
      <c r="K47" s="27">
        <v>1.7</v>
      </c>
      <c r="L47" s="27">
        <v>0.4</v>
      </c>
      <c r="M47" s="27">
        <v>1.1000000000000001</v>
      </c>
      <c r="N47" s="27">
        <v>2.9</v>
      </c>
      <c r="O47" s="27">
        <v>71.5</v>
      </c>
      <c r="P47" s="27">
        <v>17</v>
      </c>
    </row>
    <row r="48" spans="2:16" ht="15" customHeight="1" x14ac:dyDescent="0.15">
      <c r="B48" s="24"/>
      <c r="C48" s="86" t="s">
        <v>439</v>
      </c>
      <c r="D48" s="14">
        <v>4863</v>
      </c>
      <c r="E48" s="15">
        <v>428</v>
      </c>
      <c r="F48" s="16">
        <v>253</v>
      </c>
      <c r="G48" s="16">
        <v>262</v>
      </c>
      <c r="H48" s="16">
        <v>57</v>
      </c>
      <c r="I48" s="16">
        <v>113</v>
      </c>
      <c r="J48" s="16">
        <v>68</v>
      </c>
      <c r="K48" s="16">
        <v>120</v>
      </c>
      <c r="L48" s="16">
        <v>50</v>
      </c>
      <c r="M48" s="16">
        <v>71</v>
      </c>
      <c r="N48" s="16">
        <v>176</v>
      </c>
      <c r="O48" s="16">
        <v>3258</v>
      </c>
      <c r="P48" s="16">
        <v>923</v>
      </c>
    </row>
    <row r="49" spans="2:16" ht="15" customHeight="1" x14ac:dyDescent="0.15">
      <c r="B49" s="24"/>
      <c r="C49" s="89"/>
      <c r="D49" s="25">
        <v>100</v>
      </c>
      <c r="E49" s="26">
        <v>8.8000000000000007</v>
      </c>
      <c r="F49" s="27">
        <v>5.2</v>
      </c>
      <c r="G49" s="27">
        <v>5.4</v>
      </c>
      <c r="H49" s="27">
        <v>1.2</v>
      </c>
      <c r="I49" s="27">
        <v>2.2999999999999998</v>
      </c>
      <c r="J49" s="27">
        <v>1.4</v>
      </c>
      <c r="K49" s="27">
        <v>2.5</v>
      </c>
      <c r="L49" s="27">
        <v>1</v>
      </c>
      <c r="M49" s="27">
        <v>1.5</v>
      </c>
      <c r="N49" s="27">
        <v>3.6</v>
      </c>
      <c r="O49" s="27">
        <v>67</v>
      </c>
      <c r="P49" s="27">
        <v>19</v>
      </c>
    </row>
    <row r="50" spans="2:16" ht="15" customHeight="1" x14ac:dyDescent="0.15">
      <c r="B50" s="24"/>
      <c r="C50" s="86" t="s">
        <v>429</v>
      </c>
      <c r="D50" s="14">
        <v>1583</v>
      </c>
      <c r="E50" s="15">
        <v>204</v>
      </c>
      <c r="F50" s="16">
        <v>118</v>
      </c>
      <c r="G50" s="16">
        <v>116</v>
      </c>
      <c r="H50" s="16">
        <v>28</v>
      </c>
      <c r="I50" s="16">
        <v>78</v>
      </c>
      <c r="J50" s="16">
        <v>44</v>
      </c>
      <c r="K50" s="16">
        <v>61</v>
      </c>
      <c r="L50" s="16">
        <v>20</v>
      </c>
      <c r="M50" s="16">
        <v>55</v>
      </c>
      <c r="N50" s="16">
        <v>89</v>
      </c>
      <c r="O50" s="16">
        <v>957</v>
      </c>
      <c r="P50" s="16">
        <v>300</v>
      </c>
    </row>
    <row r="51" spans="2:16" ht="15" customHeight="1" x14ac:dyDescent="0.15">
      <c r="B51" s="28"/>
      <c r="C51" s="91"/>
      <c r="D51" s="17">
        <v>100</v>
      </c>
      <c r="E51" s="18">
        <v>12.9</v>
      </c>
      <c r="F51" s="19">
        <v>7.5</v>
      </c>
      <c r="G51" s="19">
        <v>7.3</v>
      </c>
      <c r="H51" s="19">
        <v>1.8</v>
      </c>
      <c r="I51" s="19">
        <v>4.9000000000000004</v>
      </c>
      <c r="J51" s="19">
        <v>2.8</v>
      </c>
      <c r="K51" s="19">
        <v>3.9</v>
      </c>
      <c r="L51" s="19">
        <v>1.3</v>
      </c>
      <c r="M51" s="19">
        <v>3.5</v>
      </c>
      <c r="N51" s="19">
        <v>5.6</v>
      </c>
      <c r="O51" s="19">
        <v>60.5</v>
      </c>
      <c r="P51" s="19">
        <v>19</v>
      </c>
    </row>
    <row r="52" spans="2:16" ht="15" customHeight="1" x14ac:dyDescent="0.15">
      <c r="B52" s="20" t="s">
        <v>75</v>
      </c>
      <c r="C52" s="87" t="s">
        <v>76</v>
      </c>
      <c r="D52" s="21">
        <v>2981</v>
      </c>
      <c r="E52" s="22">
        <v>183</v>
      </c>
      <c r="F52" s="23">
        <v>117</v>
      </c>
      <c r="G52" s="23">
        <v>115</v>
      </c>
      <c r="H52" s="23">
        <v>23</v>
      </c>
      <c r="I52" s="23">
        <v>38</v>
      </c>
      <c r="J52" s="23">
        <v>30</v>
      </c>
      <c r="K52" s="23">
        <v>39</v>
      </c>
      <c r="L52" s="23">
        <v>19</v>
      </c>
      <c r="M52" s="23">
        <v>32</v>
      </c>
      <c r="N52" s="23">
        <v>67</v>
      </c>
      <c r="O52" s="23">
        <v>1979</v>
      </c>
      <c r="P52" s="23">
        <v>691</v>
      </c>
    </row>
    <row r="53" spans="2:16" ht="15" customHeight="1" x14ac:dyDescent="0.15">
      <c r="B53" s="24"/>
      <c r="C53" s="84"/>
      <c r="D53" s="25">
        <v>100</v>
      </c>
      <c r="E53" s="26">
        <v>6.1</v>
      </c>
      <c r="F53" s="27">
        <v>3.9</v>
      </c>
      <c r="G53" s="27">
        <v>3.9</v>
      </c>
      <c r="H53" s="27">
        <v>0.8</v>
      </c>
      <c r="I53" s="27">
        <v>1.3</v>
      </c>
      <c r="J53" s="27">
        <v>1</v>
      </c>
      <c r="K53" s="27">
        <v>1.3</v>
      </c>
      <c r="L53" s="27">
        <v>0.6</v>
      </c>
      <c r="M53" s="27">
        <v>1.1000000000000001</v>
      </c>
      <c r="N53" s="27">
        <v>2.2000000000000002</v>
      </c>
      <c r="O53" s="27">
        <v>66.400000000000006</v>
      </c>
      <c r="P53" s="27">
        <v>23.2</v>
      </c>
    </row>
    <row r="54" spans="2:16" ht="15" customHeight="1" x14ac:dyDescent="0.15">
      <c r="B54" s="24"/>
      <c r="C54" s="83" t="s">
        <v>77</v>
      </c>
      <c r="D54" s="29">
        <v>1946</v>
      </c>
      <c r="E54" s="30">
        <v>122</v>
      </c>
      <c r="F54" s="31">
        <v>81</v>
      </c>
      <c r="G54" s="31">
        <v>83</v>
      </c>
      <c r="H54" s="31">
        <v>14</v>
      </c>
      <c r="I54" s="31">
        <v>33</v>
      </c>
      <c r="J54" s="31">
        <v>14</v>
      </c>
      <c r="K54" s="31">
        <v>29</v>
      </c>
      <c r="L54" s="31">
        <v>9</v>
      </c>
      <c r="M54" s="31">
        <v>20</v>
      </c>
      <c r="N54" s="31">
        <v>68</v>
      </c>
      <c r="O54" s="31">
        <v>1503</v>
      </c>
      <c r="P54" s="31">
        <v>227</v>
      </c>
    </row>
    <row r="55" spans="2:16" ht="15" customHeight="1" x14ac:dyDescent="0.15">
      <c r="B55" s="24"/>
      <c r="C55" s="84"/>
      <c r="D55" s="25">
        <v>100</v>
      </c>
      <c r="E55" s="26">
        <v>6.3</v>
      </c>
      <c r="F55" s="27">
        <v>4.2</v>
      </c>
      <c r="G55" s="27">
        <v>4.3</v>
      </c>
      <c r="H55" s="27">
        <v>0.7</v>
      </c>
      <c r="I55" s="27">
        <v>1.7</v>
      </c>
      <c r="J55" s="27">
        <v>0.7</v>
      </c>
      <c r="K55" s="27">
        <v>1.5</v>
      </c>
      <c r="L55" s="27">
        <v>0.5</v>
      </c>
      <c r="M55" s="27">
        <v>1</v>
      </c>
      <c r="N55" s="27">
        <v>3.5</v>
      </c>
      <c r="O55" s="27">
        <v>77.2</v>
      </c>
      <c r="P55" s="27">
        <v>11.7</v>
      </c>
    </row>
    <row r="56" spans="2:16" ht="15" customHeight="1" x14ac:dyDescent="0.15">
      <c r="B56" s="24"/>
      <c r="C56" s="82" t="s">
        <v>78</v>
      </c>
      <c r="D56" s="14">
        <v>854</v>
      </c>
      <c r="E56" s="15">
        <v>75</v>
      </c>
      <c r="F56" s="16">
        <v>43</v>
      </c>
      <c r="G56" s="16">
        <v>50</v>
      </c>
      <c r="H56" s="16">
        <v>9</v>
      </c>
      <c r="I56" s="16">
        <v>20</v>
      </c>
      <c r="J56" s="16">
        <v>7</v>
      </c>
      <c r="K56" s="16">
        <v>18</v>
      </c>
      <c r="L56" s="16">
        <v>13</v>
      </c>
      <c r="M56" s="16">
        <v>15</v>
      </c>
      <c r="N56" s="16">
        <v>35</v>
      </c>
      <c r="O56" s="16">
        <v>518</v>
      </c>
      <c r="P56" s="16">
        <v>206</v>
      </c>
    </row>
    <row r="57" spans="2:16" ht="15" customHeight="1" x14ac:dyDescent="0.15">
      <c r="B57" s="24"/>
      <c r="C57" s="84"/>
      <c r="D57" s="25">
        <v>100</v>
      </c>
      <c r="E57" s="26">
        <v>8.8000000000000007</v>
      </c>
      <c r="F57" s="27">
        <v>5</v>
      </c>
      <c r="G57" s="27">
        <v>5.9</v>
      </c>
      <c r="H57" s="27">
        <v>1.1000000000000001</v>
      </c>
      <c r="I57" s="27">
        <v>2.2999999999999998</v>
      </c>
      <c r="J57" s="27">
        <v>0.8</v>
      </c>
      <c r="K57" s="27">
        <v>2.1</v>
      </c>
      <c r="L57" s="27">
        <v>1.5</v>
      </c>
      <c r="M57" s="27">
        <v>1.8</v>
      </c>
      <c r="N57" s="27">
        <v>4.0999999999999996</v>
      </c>
      <c r="O57" s="27">
        <v>60.7</v>
      </c>
      <c r="P57" s="27">
        <v>24.1</v>
      </c>
    </row>
    <row r="58" spans="2:16" ht="15" customHeight="1" x14ac:dyDescent="0.15">
      <c r="B58" s="24"/>
      <c r="C58" s="82" t="s">
        <v>79</v>
      </c>
      <c r="D58" s="14">
        <v>1311</v>
      </c>
      <c r="E58" s="15">
        <v>109</v>
      </c>
      <c r="F58" s="16">
        <v>77</v>
      </c>
      <c r="G58" s="16">
        <v>59</v>
      </c>
      <c r="H58" s="16">
        <v>13</v>
      </c>
      <c r="I58" s="16">
        <v>15</v>
      </c>
      <c r="J58" s="16">
        <v>14</v>
      </c>
      <c r="K58" s="16">
        <v>25</v>
      </c>
      <c r="L58" s="16">
        <v>9</v>
      </c>
      <c r="M58" s="16">
        <v>15</v>
      </c>
      <c r="N58" s="16">
        <v>24</v>
      </c>
      <c r="O58" s="16">
        <v>884</v>
      </c>
      <c r="P58" s="16">
        <v>258</v>
      </c>
    </row>
    <row r="59" spans="2:16" ht="15" customHeight="1" x14ac:dyDescent="0.15">
      <c r="B59" s="24"/>
      <c r="C59" s="84"/>
      <c r="D59" s="25">
        <v>100</v>
      </c>
      <c r="E59" s="26">
        <v>8.3000000000000007</v>
      </c>
      <c r="F59" s="27">
        <v>5.9</v>
      </c>
      <c r="G59" s="27">
        <v>4.5</v>
      </c>
      <c r="H59" s="27">
        <v>1</v>
      </c>
      <c r="I59" s="27">
        <v>1.1000000000000001</v>
      </c>
      <c r="J59" s="27">
        <v>1.1000000000000001</v>
      </c>
      <c r="K59" s="27">
        <v>1.9</v>
      </c>
      <c r="L59" s="27">
        <v>0.7</v>
      </c>
      <c r="M59" s="27">
        <v>1.1000000000000001</v>
      </c>
      <c r="N59" s="27">
        <v>1.8</v>
      </c>
      <c r="O59" s="27">
        <v>67.400000000000006</v>
      </c>
      <c r="P59" s="27">
        <v>19.7</v>
      </c>
    </row>
    <row r="60" spans="2:16" ht="15" customHeight="1" x14ac:dyDescent="0.15">
      <c r="B60" s="24"/>
      <c r="C60" s="82" t="s">
        <v>80</v>
      </c>
      <c r="D60" s="14">
        <v>1783</v>
      </c>
      <c r="E60" s="15">
        <v>148</v>
      </c>
      <c r="F60" s="16">
        <v>78</v>
      </c>
      <c r="G60" s="16">
        <v>83</v>
      </c>
      <c r="H60" s="16">
        <v>24</v>
      </c>
      <c r="I60" s="16">
        <v>39</v>
      </c>
      <c r="J60" s="16">
        <v>29</v>
      </c>
      <c r="K60" s="16">
        <v>37</v>
      </c>
      <c r="L60" s="16">
        <v>16</v>
      </c>
      <c r="M60" s="16">
        <v>30</v>
      </c>
      <c r="N60" s="16">
        <v>43</v>
      </c>
      <c r="O60" s="16">
        <v>936</v>
      </c>
      <c r="P60" s="16">
        <v>602</v>
      </c>
    </row>
    <row r="61" spans="2:16" ht="15" customHeight="1" x14ac:dyDescent="0.15">
      <c r="B61" s="24"/>
      <c r="C61" s="84"/>
      <c r="D61" s="25">
        <v>100</v>
      </c>
      <c r="E61" s="26">
        <v>8.3000000000000007</v>
      </c>
      <c r="F61" s="27">
        <v>4.4000000000000004</v>
      </c>
      <c r="G61" s="27">
        <v>4.7</v>
      </c>
      <c r="H61" s="27">
        <v>1.3</v>
      </c>
      <c r="I61" s="27">
        <v>2.2000000000000002</v>
      </c>
      <c r="J61" s="27">
        <v>1.6</v>
      </c>
      <c r="K61" s="27">
        <v>2.1</v>
      </c>
      <c r="L61" s="27">
        <v>0.9</v>
      </c>
      <c r="M61" s="27">
        <v>1.7</v>
      </c>
      <c r="N61" s="27">
        <v>2.4</v>
      </c>
      <c r="O61" s="27">
        <v>52.5</v>
      </c>
      <c r="P61" s="27">
        <v>33.799999999999997</v>
      </c>
    </row>
    <row r="62" spans="2:16" ht="15" customHeight="1" x14ac:dyDescent="0.15">
      <c r="B62" s="24"/>
      <c r="C62" s="82" t="s">
        <v>81</v>
      </c>
      <c r="D62" s="14">
        <v>1234</v>
      </c>
      <c r="E62" s="15">
        <v>58</v>
      </c>
      <c r="F62" s="16">
        <v>43</v>
      </c>
      <c r="G62" s="16">
        <v>39</v>
      </c>
      <c r="H62" s="16">
        <v>7</v>
      </c>
      <c r="I62" s="16">
        <v>19</v>
      </c>
      <c r="J62" s="16">
        <v>16</v>
      </c>
      <c r="K62" s="16">
        <v>20</v>
      </c>
      <c r="L62" s="16">
        <v>8</v>
      </c>
      <c r="M62" s="16">
        <v>5</v>
      </c>
      <c r="N62" s="16">
        <v>27</v>
      </c>
      <c r="O62" s="16">
        <v>987</v>
      </c>
      <c r="P62" s="16">
        <v>142</v>
      </c>
    </row>
    <row r="63" spans="2:16" ht="15" customHeight="1" x14ac:dyDescent="0.15">
      <c r="B63" s="24"/>
      <c r="C63" s="84"/>
      <c r="D63" s="25">
        <v>100</v>
      </c>
      <c r="E63" s="26">
        <v>4.7</v>
      </c>
      <c r="F63" s="27">
        <v>3.5</v>
      </c>
      <c r="G63" s="27">
        <v>3.2</v>
      </c>
      <c r="H63" s="27">
        <v>0.6</v>
      </c>
      <c r="I63" s="27">
        <v>1.5</v>
      </c>
      <c r="J63" s="27">
        <v>1.3</v>
      </c>
      <c r="K63" s="27">
        <v>1.6</v>
      </c>
      <c r="L63" s="27">
        <v>0.6</v>
      </c>
      <c r="M63" s="27">
        <v>0.4</v>
      </c>
      <c r="N63" s="27">
        <v>2.2000000000000002</v>
      </c>
      <c r="O63" s="27">
        <v>80</v>
      </c>
      <c r="P63" s="27">
        <v>11.5</v>
      </c>
    </row>
    <row r="64" spans="2:16" ht="15" customHeight="1" x14ac:dyDescent="0.15">
      <c r="B64" s="24"/>
      <c r="C64" s="82" t="s">
        <v>82</v>
      </c>
      <c r="D64" s="14">
        <v>2253</v>
      </c>
      <c r="E64" s="15">
        <v>219</v>
      </c>
      <c r="F64" s="16">
        <v>138</v>
      </c>
      <c r="G64" s="16">
        <v>123</v>
      </c>
      <c r="H64" s="16">
        <v>36</v>
      </c>
      <c r="I64" s="16">
        <v>60</v>
      </c>
      <c r="J64" s="16">
        <v>39</v>
      </c>
      <c r="K64" s="16">
        <v>69</v>
      </c>
      <c r="L64" s="16">
        <v>15</v>
      </c>
      <c r="M64" s="16">
        <v>46</v>
      </c>
      <c r="N64" s="16">
        <v>108</v>
      </c>
      <c r="O64" s="16">
        <v>1463</v>
      </c>
      <c r="P64" s="16">
        <v>404</v>
      </c>
    </row>
    <row r="65" spans="2:16" ht="15" customHeight="1" x14ac:dyDescent="0.15">
      <c r="B65" s="24"/>
      <c r="C65" s="84"/>
      <c r="D65" s="25">
        <v>100</v>
      </c>
      <c r="E65" s="26">
        <v>9.6999999999999993</v>
      </c>
      <c r="F65" s="27">
        <v>6.1</v>
      </c>
      <c r="G65" s="27">
        <v>5.5</v>
      </c>
      <c r="H65" s="27">
        <v>1.6</v>
      </c>
      <c r="I65" s="27">
        <v>2.7</v>
      </c>
      <c r="J65" s="27">
        <v>1.7</v>
      </c>
      <c r="K65" s="27">
        <v>3.1</v>
      </c>
      <c r="L65" s="27">
        <v>0.7</v>
      </c>
      <c r="M65" s="27">
        <v>2</v>
      </c>
      <c r="N65" s="27">
        <v>4.8</v>
      </c>
      <c r="O65" s="27">
        <v>64.900000000000006</v>
      </c>
      <c r="P65" s="27">
        <v>17.899999999999999</v>
      </c>
    </row>
    <row r="66" spans="2:16" ht="15" customHeight="1" x14ac:dyDescent="0.15">
      <c r="B66" s="24"/>
      <c r="C66" s="82" t="s">
        <v>83</v>
      </c>
      <c r="D66" s="14">
        <v>1209</v>
      </c>
      <c r="E66" s="15">
        <v>116</v>
      </c>
      <c r="F66" s="16">
        <v>73</v>
      </c>
      <c r="G66" s="16">
        <v>84</v>
      </c>
      <c r="H66" s="16">
        <v>11</v>
      </c>
      <c r="I66" s="16">
        <v>35</v>
      </c>
      <c r="J66" s="16">
        <v>20</v>
      </c>
      <c r="K66" s="16">
        <v>42</v>
      </c>
      <c r="L66" s="16">
        <v>3</v>
      </c>
      <c r="M66" s="16">
        <v>32</v>
      </c>
      <c r="N66" s="16">
        <v>62</v>
      </c>
      <c r="O66" s="16">
        <v>779</v>
      </c>
      <c r="P66" s="16">
        <v>213</v>
      </c>
    </row>
    <row r="67" spans="2:16" ht="15" customHeight="1" x14ac:dyDescent="0.15">
      <c r="B67" s="24"/>
      <c r="C67" s="84"/>
      <c r="D67" s="25">
        <v>100</v>
      </c>
      <c r="E67" s="26">
        <v>9.6</v>
      </c>
      <c r="F67" s="27">
        <v>6</v>
      </c>
      <c r="G67" s="27">
        <v>6.9</v>
      </c>
      <c r="H67" s="27">
        <v>0.9</v>
      </c>
      <c r="I67" s="27">
        <v>2.9</v>
      </c>
      <c r="J67" s="27">
        <v>1.7</v>
      </c>
      <c r="K67" s="27">
        <v>3.5</v>
      </c>
      <c r="L67" s="27">
        <v>0.2</v>
      </c>
      <c r="M67" s="27">
        <v>2.6</v>
      </c>
      <c r="N67" s="27">
        <v>5.0999999999999996</v>
      </c>
      <c r="O67" s="27">
        <v>64.400000000000006</v>
      </c>
      <c r="P67" s="27">
        <v>17.600000000000001</v>
      </c>
    </row>
    <row r="68" spans="2:16" ht="15" customHeight="1" x14ac:dyDescent="0.15">
      <c r="B68" s="24"/>
      <c r="C68" s="82" t="s">
        <v>84</v>
      </c>
      <c r="D68" s="14">
        <v>2351</v>
      </c>
      <c r="E68" s="15">
        <v>176</v>
      </c>
      <c r="F68" s="16">
        <v>130</v>
      </c>
      <c r="G68" s="16">
        <v>98</v>
      </c>
      <c r="H68" s="16">
        <v>28</v>
      </c>
      <c r="I68" s="16">
        <v>49</v>
      </c>
      <c r="J68" s="16">
        <v>24</v>
      </c>
      <c r="K68" s="16">
        <v>65</v>
      </c>
      <c r="L68" s="16">
        <v>15</v>
      </c>
      <c r="M68" s="16">
        <v>31</v>
      </c>
      <c r="N68" s="16">
        <v>99</v>
      </c>
      <c r="O68" s="16">
        <v>1673</v>
      </c>
      <c r="P68" s="16">
        <v>371</v>
      </c>
    </row>
    <row r="69" spans="2:16" ht="15" customHeight="1" x14ac:dyDescent="0.15">
      <c r="B69" s="28"/>
      <c r="C69" s="85"/>
      <c r="D69" s="17">
        <v>100</v>
      </c>
      <c r="E69" s="18">
        <v>7.5</v>
      </c>
      <c r="F69" s="19">
        <v>5.5</v>
      </c>
      <c r="G69" s="19">
        <v>4.2</v>
      </c>
      <c r="H69" s="19">
        <v>1.2</v>
      </c>
      <c r="I69" s="19">
        <v>2.1</v>
      </c>
      <c r="J69" s="19">
        <v>1</v>
      </c>
      <c r="K69" s="19">
        <v>2.8</v>
      </c>
      <c r="L69" s="19">
        <v>0.6</v>
      </c>
      <c r="M69" s="19">
        <v>1.3</v>
      </c>
      <c r="N69" s="19">
        <v>4.2</v>
      </c>
      <c r="O69" s="19">
        <v>71.2</v>
      </c>
      <c r="P69" s="19">
        <v>15.8</v>
      </c>
    </row>
    <row r="70" spans="2:16" ht="15" customHeight="1" x14ac:dyDescent="0.15">
      <c r="B70" s="20" t="s">
        <v>85</v>
      </c>
      <c r="C70" s="88" t="s">
        <v>86</v>
      </c>
      <c r="D70" s="21">
        <v>2750</v>
      </c>
      <c r="E70" s="22">
        <v>159</v>
      </c>
      <c r="F70" s="23">
        <v>58</v>
      </c>
      <c r="G70" s="23">
        <v>97</v>
      </c>
      <c r="H70" s="23">
        <v>36</v>
      </c>
      <c r="I70" s="23">
        <v>25</v>
      </c>
      <c r="J70" s="23">
        <v>17</v>
      </c>
      <c r="K70" s="23">
        <v>28</v>
      </c>
      <c r="L70" s="23">
        <v>12</v>
      </c>
      <c r="M70" s="23">
        <v>12</v>
      </c>
      <c r="N70" s="23">
        <v>36</v>
      </c>
      <c r="O70" s="23">
        <v>1872</v>
      </c>
      <c r="P70" s="23">
        <v>628</v>
      </c>
    </row>
    <row r="71" spans="2:16" ht="15" customHeight="1" x14ac:dyDescent="0.15">
      <c r="B71" s="24"/>
      <c r="C71" s="89"/>
      <c r="D71" s="25">
        <v>100</v>
      </c>
      <c r="E71" s="26">
        <v>5.8</v>
      </c>
      <c r="F71" s="27">
        <v>2.1</v>
      </c>
      <c r="G71" s="27">
        <v>3.5</v>
      </c>
      <c r="H71" s="27">
        <v>1.3</v>
      </c>
      <c r="I71" s="27">
        <v>0.9</v>
      </c>
      <c r="J71" s="27">
        <v>0.6</v>
      </c>
      <c r="K71" s="27">
        <v>1</v>
      </c>
      <c r="L71" s="27">
        <v>0.4</v>
      </c>
      <c r="M71" s="27">
        <v>0.4</v>
      </c>
      <c r="N71" s="27">
        <v>1.3</v>
      </c>
      <c r="O71" s="27">
        <v>68.099999999999994</v>
      </c>
      <c r="P71" s="27">
        <v>22.8</v>
      </c>
    </row>
    <row r="72" spans="2:16" ht="15" customHeight="1" x14ac:dyDescent="0.15">
      <c r="B72" s="24"/>
      <c r="C72" s="86" t="s">
        <v>87</v>
      </c>
      <c r="D72" s="14">
        <v>3000</v>
      </c>
      <c r="E72" s="15">
        <v>178</v>
      </c>
      <c r="F72" s="16">
        <v>63</v>
      </c>
      <c r="G72" s="16">
        <v>97</v>
      </c>
      <c r="H72" s="16">
        <v>28</v>
      </c>
      <c r="I72" s="16">
        <v>28</v>
      </c>
      <c r="J72" s="16">
        <v>16</v>
      </c>
      <c r="K72" s="16">
        <v>36</v>
      </c>
      <c r="L72" s="16">
        <v>6</v>
      </c>
      <c r="M72" s="16">
        <v>14</v>
      </c>
      <c r="N72" s="16">
        <v>49</v>
      </c>
      <c r="O72" s="16">
        <v>2168</v>
      </c>
      <c r="P72" s="16">
        <v>565</v>
      </c>
    </row>
    <row r="73" spans="2:16" ht="15" customHeight="1" x14ac:dyDescent="0.15">
      <c r="B73" s="24"/>
      <c r="C73" s="89"/>
      <c r="D73" s="25">
        <v>100</v>
      </c>
      <c r="E73" s="26">
        <v>5.9</v>
      </c>
      <c r="F73" s="27">
        <v>2.1</v>
      </c>
      <c r="G73" s="27">
        <v>3.2</v>
      </c>
      <c r="H73" s="27">
        <v>0.9</v>
      </c>
      <c r="I73" s="27">
        <v>0.9</v>
      </c>
      <c r="J73" s="27">
        <v>0.5</v>
      </c>
      <c r="K73" s="27">
        <v>1.2</v>
      </c>
      <c r="L73" s="27">
        <v>0.2</v>
      </c>
      <c r="M73" s="27">
        <v>0.5</v>
      </c>
      <c r="N73" s="27">
        <v>1.6</v>
      </c>
      <c r="O73" s="27">
        <v>72.3</v>
      </c>
      <c r="P73" s="27">
        <v>18.8</v>
      </c>
    </row>
    <row r="74" spans="2:16" ht="15" customHeight="1" x14ac:dyDescent="0.15">
      <c r="B74" s="24"/>
      <c r="C74" s="86" t="s">
        <v>88</v>
      </c>
      <c r="D74" s="14">
        <v>3841</v>
      </c>
      <c r="E74" s="15">
        <v>229</v>
      </c>
      <c r="F74" s="16">
        <v>185</v>
      </c>
      <c r="G74" s="16">
        <v>151</v>
      </c>
      <c r="H74" s="16">
        <v>30</v>
      </c>
      <c r="I74" s="16">
        <v>56</v>
      </c>
      <c r="J74" s="16">
        <v>31</v>
      </c>
      <c r="K74" s="16">
        <v>75</v>
      </c>
      <c r="L74" s="16">
        <v>26</v>
      </c>
      <c r="M74" s="16">
        <v>39</v>
      </c>
      <c r="N74" s="16">
        <v>124</v>
      </c>
      <c r="O74" s="16">
        <v>2753</v>
      </c>
      <c r="P74" s="16">
        <v>648</v>
      </c>
    </row>
    <row r="75" spans="2:16" ht="15" customHeight="1" x14ac:dyDescent="0.15">
      <c r="B75" s="24"/>
      <c r="C75" s="89"/>
      <c r="D75" s="25">
        <v>100</v>
      </c>
      <c r="E75" s="26">
        <v>6</v>
      </c>
      <c r="F75" s="27">
        <v>4.8</v>
      </c>
      <c r="G75" s="27">
        <v>3.9</v>
      </c>
      <c r="H75" s="27">
        <v>0.8</v>
      </c>
      <c r="I75" s="27">
        <v>1.5</v>
      </c>
      <c r="J75" s="27">
        <v>0.8</v>
      </c>
      <c r="K75" s="27">
        <v>2</v>
      </c>
      <c r="L75" s="27">
        <v>0.7</v>
      </c>
      <c r="M75" s="27">
        <v>1</v>
      </c>
      <c r="N75" s="27">
        <v>3.2</v>
      </c>
      <c r="O75" s="27">
        <v>71.7</v>
      </c>
      <c r="P75" s="27">
        <v>16.899999999999999</v>
      </c>
    </row>
    <row r="76" spans="2:16" ht="15" customHeight="1" x14ac:dyDescent="0.15">
      <c r="B76" s="24"/>
      <c r="C76" s="86" t="s">
        <v>89</v>
      </c>
      <c r="D76" s="14">
        <v>2817</v>
      </c>
      <c r="E76" s="15">
        <v>227</v>
      </c>
      <c r="F76" s="16">
        <v>165</v>
      </c>
      <c r="G76" s="16">
        <v>129</v>
      </c>
      <c r="H76" s="16">
        <v>25</v>
      </c>
      <c r="I76" s="16">
        <v>49</v>
      </c>
      <c r="J76" s="16">
        <v>40</v>
      </c>
      <c r="K76" s="16">
        <v>63</v>
      </c>
      <c r="L76" s="16">
        <v>25</v>
      </c>
      <c r="M76" s="16">
        <v>40</v>
      </c>
      <c r="N76" s="16">
        <v>110</v>
      </c>
      <c r="O76" s="16">
        <v>1950</v>
      </c>
      <c r="P76" s="16">
        <v>475</v>
      </c>
    </row>
    <row r="77" spans="2:16" ht="15" customHeight="1" x14ac:dyDescent="0.15">
      <c r="B77" s="24"/>
      <c r="C77" s="89"/>
      <c r="D77" s="25">
        <v>100</v>
      </c>
      <c r="E77" s="26">
        <v>8.1</v>
      </c>
      <c r="F77" s="27">
        <v>5.9</v>
      </c>
      <c r="G77" s="27">
        <v>4.5999999999999996</v>
      </c>
      <c r="H77" s="27">
        <v>0.9</v>
      </c>
      <c r="I77" s="27">
        <v>1.7</v>
      </c>
      <c r="J77" s="27">
        <v>1.4</v>
      </c>
      <c r="K77" s="27">
        <v>2.2000000000000002</v>
      </c>
      <c r="L77" s="27">
        <v>0.9</v>
      </c>
      <c r="M77" s="27">
        <v>1.4</v>
      </c>
      <c r="N77" s="27">
        <v>3.9</v>
      </c>
      <c r="O77" s="27">
        <v>69.2</v>
      </c>
      <c r="P77" s="27">
        <v>16.899999999999999</v>
      </c>
    </row>
    <row r="78" spans="2:16" ht="15" customHeight="1" x14ac:dyDescent="0.15">
      <c r="B78" s="24"/>
      <c r="C78" s="86" t="s">
        <v>90</v>
      </c>
      <c r="D78" s="14">
        <v>1623</v>
      </c>
      <c r="E78" s="15">
        <v>186</v>
      </c>
      <c r="F78" s="16">
        <v>157</v>
      </c>
      <c r="G78" s="16">
        <v>125</v>
      </c>
      <c r="H78" s="16">
        <v>21</v>
      </c>
      <c r="I78" s="16">
        <v>71</v>
      </c>
      <c r="J78" s="16">
        <v>39</v>
      </c>
      <c r="K78" s="16">
        <v>67</v>
      </c>
      <c r="L78" s="16">
        <v>17</v>
      </c>
      <c r="M78" s="16">
        <v>51</v>
      </c>
      <c r="N78" s="16">
        <v>104</v>
      </c>
      <c r="O78" s="16">
        <v>960</v>
      </c>
      <c r="P78" s="16">
        <v>336</v>
      </c>
    </row>
    <row r="79" spans="2:16" ht="15" customHeight="1" x14ac:dyDescent="0.15">
      <c r="B79" s="24"/>
      <c r="C79" s="89"/>
      <c r="D79" s="25">
        <v>100</v>
      </c>
      <c r="E79" s="26">
        <v>11.5</v>
      </c>
      <c r="F79" s="27">
        <v>9.6999999999999993</v>
      </c>
      <c r="G79" s="27">
        <v>7.7</v>
      </c>
      <c r="H79" s="27">
        <v>1.3</v>
      </c>
      <c r="I79" s="27">
        <v>4.4000000000000004</v>
      </c>
      <c r="J79" s="27">
        <v>2.4</v>
      </c>
      <c r="K79" s="27">
        <v>4.0999999999999996</v>
      </c>
      <c r="L79" s="27">
        <v>1</v>
      </c>
      <c r="M79" s="27">
        <v>3.1</v>
      </c>
      <c r="N79" s="27">
        <v>6.4</v>
      </c>
      <c r="O79" s="27">
        <v>59.1</v>
      </c>
      <c r="P79" s="27">
        <v>20.7</v>
      </c>
    </row>
    <row r="80" spans="2:16" ht="15" customHeight="1" x14ac:dyDescent="0.15">
      <c r="B80" s="24"/>
      <c r="C80" s="86" t="s">
        <v>91</v>
      </c>
      <c r="D80" s="14">
        <v>1008</v>
      </c>
      <c r="E80" s="15">
        <v>155</v>
      </c>
      <c r="F80" s="16">
        <v>111</v>
      </c>
      <c r="G80" s="16">
        <v>92</v>
      </c>
      <c r="H80" s="16">
        <v>19</v>
      </c>
      <c r="I80" s="16">
        <v>55</v>
      </c>
      <c r="J80" s="16">
        <v>27</v>
      </c>
      <c r="K80" s="16">
        <v>52</v>
      </c>
      <c r="L80" s="16">
        <v>12</v>
      </c>
      <c r="M80" s="16">
        <v>40</v>
      </c>
      <c r="N80" s="16">
        <v>73</v>
      </c>
      <c r="O80" s="16">
        <v>528</v>
      </c>
      <c r="P80" s="16">
        <v>214</v>
      </c>
    </row>
    <row r="81" spans="2:16" ht="15" customHeight="1" x14ac:dyDescent="0.15">
      <c r="B81" s="24"/>
      <c r="C81" s="89"/>
      <c r="D81" s="25">
        <v>100</v>
      </c>
      <c r="E81" s="26">
        <v>15.4</v>
      </c>
      <c r="F81" s="27">
        <v>11</v>
      </c>
      <c r="G81" s="27">
        <v>9.1</v>
      </c>
      <c r="H81" s="27">
        <v>1.9</v>
      </c>
      <c r="I81" s="27">
        <v>5.5</v>
      </c>
      <c r="J81" s="27">
        <v>2.7</v>
      </c>
      <c r="K81" s="27">
        <v>5.2</v>
      </c>
      <c r="L81" s="27">
        <v>1.2</v>
      </c>
      <c r="M81" s="27">
        <v>4</v>
      </c>
      <c r="N81" s="27">
        <v>7.2</v>
      </c>
      <c r="O81" s="27">
        <v>52.4</v>
      </c>
      <c r="P81" s="27">
        <v>21.2</v>
      </c>
    </row>
    <row r="82" spans="2:16" ht="15" customHeight="1" x14ac:dyDescent="0.15">
      <c r="B82" s="24"/>
      <c r="C82" s="86" t="s">
        <v>92</v>
      </c>
      <c r="D82" s="14">
        <v>602</v>
      </c>
      <c r="E82" s="15">
        <v>54</v>
      </c>
      <c r="F82" s="16">
        <v>32</v>
      </c>
      <c r="G82" s="16">
        <v>31</v>
      </c>
      <c r="H82" s="16">
        <v>4</v>
      </c>
      <c r="I82" s="16">
        <v>21</v>
      </c>
      <c r="J82" s="16">
        <v>21</v>
      </c>
      <c r="K82" s="16">
        <v>18</v>
      </c>
      <c r="L82" s="16">
        <v>8</v>
      </c>
      <c r="M82" s="16">
        <v>23</v>
      </c>
      <c r="N82" s="16">
        <v>27</v>
      </c>
      <c r="O82" s="16">
        <v>320</v>
      </c>
      <c r="P82" s="16">
        <v>170</v>
      </c>
    </row>
    <row r="83" spans="2:16" ht="15" customHeight="1" x14ac:dyDescent="0.15">
      <c r="B83" s="24"/>
      <c r="C83" s="86"/>
      <c r="D83" s="34">
        <v>100</v>
      </c>
      <c r="E83" s="35">
        <v>9</v>
      </c>
      <c r="F83" s="36">
        <v>5.3</v>
      </c>
      <c r="G83" s="36">
        <v>5.0999999999999996</v>
      </c>
      <c r="H83" s="36">
        <v>0.7</v>
      </c>
      <c r="I83" s="36">
        <v>3.5</v>
      </c>
      <c r="J83" s="36">
        <v>3.5</v>
      </c>
      <c r="K83" s="36">
        <v>3</v>
      </c>
      <c r="L83" s="36">
        <v>1.3</v>
      </c>
      <c r="M83" s="36">
        <v>3.8</v>
      </c>
      <c r="N83" s="36">
        <v>4.5</v>
      </c>
      <c r="O83" s="36">
        <v>53.2</v>
      </c>
      <c r="P83" s="36">
        <v>28.2</v>
      </c>
    </row>
    <row r="84" spans="2:16" ht="15" customHeight="1" x14ac:dyDescent="0.15">
      <c r="B84" s="20" t="s">
        <v>93</v>
      </c>
      <c r="C84" s="87" t="s">
        <v>94</v>
      </c>
      <c r="D84" s="21">
        <v>3427</v>
      </c>
      <c r="E84" s="22">
        <v>216</v>
      </c>
      <c r="F84" s="23">
        <v>60</v>
      </c>
      <c r="G84" s="23">
        <v>120</v>
      </c>
      <c r="H84" s="23">
        <v>40</v>
      </c>
      <c r="I84" s="23">
        <v>35</v>
      </c>
      <c r="J84" s="23">
        <v>21</v>
      </c>
      <c r="K84" s="23">
        <v>40</v>
      </c>
      <c r="L84" s="23">
        <v>12</v>
      </c>
      <c r="M84" s="23">
        <v>26</v>
      </c>
      <c r="N84" s="23">
        <v>62</v>
      </c>
      <c r="O84" s="23">
        <v>2400</v>
      </c>
      <c r="P84" s="23">
        <v>704</v>
      </c>
    </row>
    <row r="85" spans="2:16" ht="15" customHeight="1" x14ac:dyDescent="0.15">
      <c r="B85" s="24" t="s">
        <v>549</v>
      </c>
      <c r="C85" s="84"/>
      <c r="D85" s="25">
        <v>100</v>
      </c>
      <c r="E85" s="26">
        <v>6.3</v>
      </c>
      <c r="F85" s="27">
        <v>1.8</v>
      </c>
      <c r="G85" s="27">
        <v>3.5</v>
      </c>
      <c r="H85" s="27">
        <v>1.2</v>
      </c>
      <c r="I85" s="27">
        <v>1</v>
      </c>
      <c r="J85" s="27">
        <v>0.6</v>
      </c>
      <c r="K85" s="27">
        <v>1.2</v>
      </c>
      <c r="L85" s="27">
        <v>0.4</v>
      </c>
      <c r="M85" s="27">
        <v>0.8</v>
      </c>
      <c r="N85" s="27">
        <v>1.8</v>
      </c>
      <c r="O85" s="27">
        <v>70</v>
      </c>
      <c r="P85" s="27">
        <v>20.5</v>
      </c>
    </row>
    <row r="86" spans="2:16" ht="15" customHeight="1" x14ac:dyDescent="0.15">
      <c r="B86" s="24" t="s">
        <v>452</v>
      </c>
      <c r="C86" s="82" t="s">
        <v>481</v>
      </c>
      <c r="D86" s="14">
        <v>3344</v>
      </c>
      <c r="E86" s="15">
        <v>217</v>
      </c>
      <c r="F86" s="16">
        <v>103</v>
      </c>
      <c r="G86" s="16">
        <v>141</v>
      </c>
      <c r="H86" s="16">
        <v>37</v>
      </c>
      <c r="I86" s="16">
        <v>47</v>
      </c>
      <c r="J86" s="16">
        <v>30</v>
      </c>
      <c r="K86" s="16">
        <v>49</v>
      </c>
      <c r="L86" s="16">
        <v>22</v>
      </c>
      <c r="M86" s="16">
        <v>28</v>
      </c>
      <c r="N86" s="16">
        <v>74</v>
      </c>
      <c r="O86" s="16">
        <v>2377</v>
      </c>
      <c r="P86" s="16">
        <v>617</v>
      </c>
    </row>
    <row r="87" spans="2:16" ht="15" customHeight="1" x14ac:dyDescent="0.15">
      <c r="B87" s="24"/>
      <c r="C87" s="84"/>
      <c r="D87" s="25">
        <v>100</v>
      </c>
      <c r="E87" s="26">
        <v>6.5</v>
      </c>
      <c r="F87" s="27">
        <v>3.1</v>
      </c>
      <c r="G87" s="27">
        <v>4.2</v>
      </c>
      <c r="H87" s="27">
        <v>1.1000000000000001</v>
      </c>
      <c r="I87" s="27">
        <v>1.4</v>
      </c>
      <c r="J87" s="27">
        <v>0.9</v>
      </c>
      <c r="K87" s="27">
        <v>1.5</v>
      </c>
      <c r="L87" s="27">
        <v>0.7</v>
      </c>
      <c r="M87" s="27">
        <v>0.8</v>
      </c>
      <c r="N87" s="27">
        <v>2.2000000000000002</v>
      </c>
      <c r="O87" s="27">
        <v>71.099999999999994</v>
      </c>
      <c r="P87" s="27">
        <v>18.5</v>
      </c>
    </row>
    <row r="88" spans="2:16" ht="15" customHeight="1" x14ac:dyDescent="0.15">
      <c r="B88" s="24"/>
      <c r="C88" s="83" t="s">
        <v>513</v>
      </c>
      <c r="D88" s="29">
        <v>2063</v>
      </c>
      <c r="E88" s="30">
        <v>140</v>
      </c>
      <c r="F88" s="31">
        <v>87</v>
      </c>
      <c r="G88" s="31">
        <v>86</v>
      </c>
      <c r="H88" s="31">
        <v>18</v>
      </c>
      <c r="I88" s="31">
        <v>38</v>
      </c>
      <c r="J88" s="31">
        <v>21</v>
      </c>
      <c r="K88" s="31">
        <v>44</v>
      </c>
      <c r="L88" s="31">
        <v>18</v>
      </c>
      <c r="M88" s="31">
        <v>22</v>
      </c>
      <c r="N88" s="31">
        <v>63</v>
      </c>
      <c r="O88" s="31">
        <v>1487</v>
      </c>
      <c r="P88" s="31">
        <v>330</v>
      </c>
    </row>
    <row r="89" spans="2:16" ht="15" customHeight="1" x14ac:dyDescent="0.15">
      <c r="B89" s="24"/>
      <c r="C89" s="84"/>
      <c r="D89" s="25">
        <v>100</v>
      </c>
      <c r="E89" s="26">
        <v>6.8</v>
      </c>
      <c r="F89" s="27">
        <v>4.2</v>
      </c>
      <c r="G89" s="27">
        <v>4.2</v>
      </c>
      <c r="H89" s="27">
        <v>0.9</v>
      </c>
      <c r="I89" s="27">
        <v>1.8</v>
      </c>
      <c r="J89" s="27">
        <v>1</v>
      </c>
      <c r="K89" s="27">
        <v>2.1</v>
      </c>
      <c r="L89" s="27">
        <v>0.9</v>
      </c>
      <c r="M89" s="27">
        <v>1.1000000000000001</v>
      </c>
      <c r="N89" s="27">
        <v>3.1</v>
      </c>
      <c r="O89" s="27">
        <v>72.099999999999994</v>
      </c>
      <c r="P89" s="27">
        <v>16</v>
      </c>
    </row>
    <row r="90" spans="2:16" ht="15" customHeight="1" x14ac:dyDescent="0.15">
      <c r="B90" s="24"/>
      <c r="C90" s="82" t="s">
        <v>489</v>
      </c>
      <c r="D90" s="14">
        <v>3201</v>
      </c>
      <c r="E90" s="15">
        <v>267</v>
      </c>
      <c r="F90" s="16">
        <v>216</v>
      </c>
      <c r="G90" s="16">
        <v>161</v>
      </c>
      <c r="H90" s="16">
        <v>23</v>
      </c>
      <c r="I90" s="16">
        <v>71</v>
      </c>
      <c r="J90" s="16">
        <v>40</v>
      </c>
      <c r="K90" s="16">
        <v>82</v>
      </c>
      <c r="L90" s="16">
        <v>17</v>
      </c>
      <c r="M90" s="16">
        <v>45</v>
      </c>
      <c r="N90" s="16">
        <v>144</v>
      </c>
      <c r="O90" s="16">
        <v>2160</v>
      </c>
      <c r="P90" s="16">
        <v>565</v>
      </c>
    </row>
    <row r="91" spans="2:16" ht="15" customHeight="1" x14ac:dyDescent="0.15">
      <c r="B91" s="24"/>
      <c r="C91" s="84"/>
      <c r="D91" s="25">
        <v>100</v>
      </c>
      <c r="E91" s="26">
        <v>8.3000000000000007</v>
      </c>
      <c r="F91" s="27">
        <v>6.7</v>
      </c>
      <c r="G91" s="27">
        <v>5</v>
      </c>
      <c r="H91" s="27">
        <v>0.7</v>
      </c>
      <c r="I91" s="27">
        <v>2.2000000000000002</v>
      </c>
      <c r="J91" s="27">
        <v>1.2</v>
      </c>
      <c r="K91" s="27">
        <v>2.6</v>
      </c>
      <c r="L91" s="27">
        <v>0.5</v>
      </c>
      <c r="M91" s="27">
        <v>1.4</v>
      </c>
      <c r="N91" s="27">
        <v>4.5</v>
      </c>
      <c r="O91" s="27">
        <v>67.5</v>
      </c>
      <c r="P91" s="27">
        <v>17.7</v>
      </c>
    </row>
    <row r="92" spans="2:16" ht="15" customHeight="1" x14ac:dyDescent="0.15">
      <c r="B92" s="24"/>
      <c r="C92" s="82" t="s">
        <v>498</v>
      </c>
      <c r="D92" s="14">
        <v>1503</v>
      </c>
      <c r="E92" s="15">
        <v>182</v>
      </c>
      <c r="F92" s="16">
        <v>177</v>
      </c>
      <c r="G92" s="16">
        <v>109</v>
      </c>
      <c r="H92" s="16">
        <v>22</v>
      </c>
      <c r="I92" s="16">
        <v>62</v>
      </c>
      <c r="J92" s="16">
        <v>37</v>
      </c>
      <c r="K92" s="16">
        <v>75</v>
      </c>
      <c r="L92" s="16">
        <v>21</v>
      </c>
      <c r="M92" s="16">
        <v>61</v>
      </c>
      <c r="N92" s="16">
        <v>112</v>
      </c>
      <c r="O92" s="16">
        <v>880</v>
      </c>
      <c r="P92" s="16">
        <v>269</v>
      </c>
    </row>
    <row r="93" spans="2:16" ht="15" customHeight="1" x14ac:dyDescent="0.15">
      <c r="B93" s="24"/>
      <c r="C93" s="84"/>
      <c r="D93" s="25">
        <v>100</v>
      </c>
      <c r="E93" s="26">
        <v>12.1</v>
      </c>
      <c r="F93" s="27">
        <v>11.8</v>
      </c>
      <c r="G93" s="27">
        <v>7.3</v>
      </c>
      <c r="H93" s="27">
        <v>1.5</v>
      </c>
      <c r="I93" s="27">
        <v>4.0999999999999996</v>
      </c>
      <c r="J93" s="27">
        <v>2.5</v>
      </c>
      <c r="K93" s="27">
        <v>5</v>
      </c>
      <c r="L93" s="27">
        <v>1.4</v>
      </c>
      <c r="M93" s="27">
        <v>4.0999999999999996</v>
      </c>
      <c r="N93" s="27">
        <v>7.5</v>
      </c>
      <c r="O93" s="27">
        <v>58.5</v>
      </c>
      <c r="P93" s="27">
        <v>17.899999999999999</v>
      </c>
    </row>
    <row r="94" spans="2:16" ht="15" customHeight="1" x14ac:dyDescent="0.15">
      <c r="B94" s="24"/>
      <c r="C94" s="82" t="s">
        <v>446</v>
      </c>
      <c r="D94" s="14">
        <v>330</v>
      </c>
      <c r="E94" s="15">
        <v>41</v>
      </c>
      <c r="F94" s="16">
        <v>40</v>
      </c>
      <c r="G94" s="16">
        <v>29</v>
      </c>
      <c r="H94" s="16">
        <v>4</v>
      </c>
      <c r="I94" s="16">
        <v>15</v>
      </c>
      <c r="J94" s="16">
        <v>8</v>
      </c>
      <c r="K94" s="16">
        <v>16</v>
      </c>
      <c r="L94" s="16">
        <v>2</v>
      </c>
      <c r="M94" s="16">
        <v>8</v>
      </c>
      <c r="N94" s="16">
        <v>18</v>
      </c>
      <c r="O94" s="16">
        <v>187</v>
      </c>
      <c r="P94" s="16">
        <v>61</v>
      </c>
    </row>
    <row r="95" spans="2:16" ht="15" customHeight="1" x14ac:dyDescent="0.15">
      <c r="B95" s="24"/>
      <c r="C95" s="82"/>
      <c r="D95" s="34">
        <v>100</v>
      </c>
      <c r="E95" s="35">
        <v>12.4</v>
      </c>
      <c r="F95" s="36">
        <v>12.1</v>
      </c>
      <c r="G95" s="36">
        <v>8.8000000000000007</v>
      </c>
      <c r="H95" s="36">
        <v>1.2</v>
      </c>
      <c r="I95" s="36">
        <v>4.5</v>
      </c>
      <c r="J95" s="36">
        <v>2.4</v>
      </c>
      <c r="K95" s="36">
        <v>4.8</v>
      </c>
      <c r="L95" s="36">
        <v>0.6</v>
      </c>
      <c r="M95" s="36">
        <v>2.4</v>
      </c>
      <c r="N95" s="36">
        <v>5.5</v>
      </c>
      <c r="O95" s="36">
        <v>56.7</v>
      </c>
      <c r="P95" s="36">
        <v>18.5</v>
      </c>
    </row>
    <row r="96" spans="2:16" ht="15" customHeight="1" x14ac:dyDescent="0.15">
      <c r="B96" s="24"/>
      <c r="C96" s="83" t="s">
        <v>490</v>
      </c>
      <c r="D96" s="29">
        <v>359</v>
      </c>
      <c r="E96" s="30">
        <v>36</v>
      </c>
      <c r="F96" s="31">
        <v>39</v>
      </c>
      <c r="G96" s="31">
        <v>21</v>
      </c>
      <c r="H96" s="31">
        <v>5</v>
      </c>
      <c r="I96" s="31">
        <v>18</v>
      </c>
      <c r="J96" s="31">
        <v>14</v>
      </c>
      <c r="K96" s="31">
        <v>15</v>
      </c>
      <c r="L96" s="31">
        <v>3</v>
      </c>
      <c r="M96" s="31">
        <v>14</v>
      </c>
      <c r="N96" s="31">
        <v>20</v>
      </c>
      <c r="O96" s="31">
        <v>195</v>
      </c>
      <c r="P96" s="31">
        <v>87</v>
      </c>
    </row>
    <row r="97" spans="2:16" ht="15" customHeight="1" x14ac:dyDescent="0.15">
      <c r="B97" s="24"/>
      <c r="C97" s="84"/>
      <c r="D97" s="25">
        <v>100</v>
      </c>
      <c r="E97" s="26">
        <v>10</v>
      </c>
      <c r="F97" s="27">
        <v>10.9</v>
      </c>
      <c r="G97" s="27">
        <v>5.8</v>
      </c>
      <c r="H97" s="27">
        <v>1.4</v>
      </c>
      <c r="I97" s="27">
        <v>5</v>
      </c>
      <c r="J97" s="27">
        <v>3.9</v>
      </c>
      <c r="K97" s="27">
        <v>4.2</v>
      </c>
      <c r="L97" s="27">
        <v>0.8</v>
      </c>
      <c r="M97" s="27">
        <v>3.9</v>
      </c>
      <c r="N97" s="27">
        <v>5.6</v>
      </c>
      <c r="O97" s="27">
        <v>54.3</v>
      </c>
      <c r="P97" s="27">
        <v>24.2</v>
      </c>
    </row>
    <row r="98" spans="2:16" ht="15" customHeight="1" x14ac:dyDescent="0.15">
      <c r="B98" s="24"/>
      <c r="C98" s="82" t="s">
        <v>474</v>
      </c>
      <c r="D98" s="14">
        <v>47</v>
      </c>
      <c r="E98" s="15">
        <v>5</v>
      </c>
      <c r="F98" s="16">
        <v>4</v>
      </c>
      <c r="G98" s="16">
        <v>1</v>
      </c>
      <c r="H98" s="16">
        <v>1</v>
      </c>
      <c r="I98" s="16">
        <v>1</v>
      </c>
      <c r="J98" s="16">
        <v>2</v>
      </c>
      <c r="K98" s="16">
        <v>0</v>
      </c>
      <c r="L98" s="16">
        <v>0</v>
      </c>
      <c r="M98" s="16">
        <v>1</v>
      </c>
      <c r="N98" s="16">
        <v>0</v>
      </c>
      <c r="O98" s="16">
        <v>23</v>
      </c>
      <c r="P98" s="16">
        <v>16</v>
      </c>
    </row>
    <row r="99" spans="2:16" ht="15" customHeight="1" x14ac:dyDescent="0.15">
      <c r="B99" s="24"/>
      <c r="C99" s="84"/>
      <c r="D99" s="25">
        <v>100</v>
      </c>
      <c r="E99" s="26">
        <v>10.6</v>
      </c>
      <c r="F99" s="27">
        <v>8.5</v>
      </c>
      <c r="G99" s="27">
        <v>2.1</v>
      </c>
      <c r="H99" s="27">
        <v>2.1</v>
      </c>
      <c r="I99" s="27">
        <v>2.1</v>
      </c>
      <c r="J99" s="27">
        <v>4.3</v>
      </c>
      <c r="K99" s="27">
        <v>0</v>
      </c>
      <c r="L99" s="27">
        <v>0</v>
      </c>
      <c r="M99" s="27">
        <v>2.1</v>
      </c>
      <c r="N99" s="27">
        <v>0</v>
      </c>
      <c r="O99" s="27">
        <v>48.9</v>
      </c>
      <c r="P99" s="27">
        <v>34</v>
      </c>
    </row>
    <row r="100" spans="2:16" ht="15" customHeight="1" x14ac:dyDescent="0.15">
      <c r="B100" s="24"/>
      <c r="C100" s="82" t="s">
        <v>96</v>
      </c>
      <c r="D100" s="14">
        <v>52</v>
      </c>
      <c r="E100" s="15">
        <v>6</v>
      </c>
      <c r="F100" s="16">
        <v>4</v>
      </c>
      <c r="G100" s="16">
        <v>3</v>
      </c>
      <c r="H100" s="16">
        <v>1</v>
      </c>
      <c r="I100" s="16">
        <v>2</v>
      </c>
      <c r="J100" s="16">
        <v>0</v>
      </c>
      <c r="K100" s="16">
        <v>0</v>
      </c>
      <c r="L100" s="16">
        <v>0</v>
      </c>
      <c r="M100" s="16">
        <v>1</v>
      </c>
      <c r="N100" s="16">
        <v>7</v>
      </c>
      <c r="O100" s="16">
        <v>40</v>
      </c>
      <c r="P100" s="16">
        <v>2</v>
      </c>
    </row>
    <row r="101" spans="2:16" ht="15" customHeight="1" x14ac:dyDescent="0.15">
      <c r="B101" s="28"/>
      <c r="C101" s="85"/>
      <c r="D101" s="17">
        <v>100</v>
      </c>
      <c r="E101" s="18">
        <v>11.5</v>
      </c>
      <c r="F101" s="19">
        <v>7.7</v>
      </c>
      <c r="G101" s="19">
        <v>5.8</v>
      </c>
      <c r="H101" s="19">
        <v>1.9</v>
      </c>
      <c r="I101" s="19">
        <v>3.8</v>
      </c>
      <c r="J101" s="19">
        <v>0</v>
      </c>
      <c r="K101" s="19">
        <v>0</v>
      </c>
      <c r="L101" s="19">
        <v>0</v>
      </c>
      <c r="M101" s="19">
        <v>1.9</v>
      </c>
      <c r="N101" s="19">
        <v>13.5</v>
      </c>
      <c r="O101" s="19">
        <v>76.900000000000006</v>
      </c>
      <c r="P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1033" priority="3761" rank="1"/>
  </conditionalFormatting>
  <conditionalFormatting sqref="E11:P11">
    <cfRule type="top10" dxfId="1032" priority="3762" rank="1"/>
  </conditionalFormatting>
  <conditionalFormatting sqref="E13:P13">
    <cfRule type="top10" dxfId="1031" priority="3763" rank="1"/>
  </conditionalFormatting>
  <conditionalFormatting sqref="E15:P15">
    <cfRule type="top10" dxfId="1030" priority="3764" rank="1"/>
  </conditionalFormatting>
  <conditionalFormatting sqref="E17:P17">
    <cfRule type="top10" dxfId="1029" priority="3765" rank="1"/>
  </conditionalFormatting>
  <conditionalFormatting sqref="E19:P19">
    <cfRule type="top10" dxfId="1028" priority="3766" rank="1"/>
  </conditionalFormatting>
  <conditionalFormatting sqref="E21:P21">
    <cfRule type="top10" dxfId="1027" priority="3767" rank="1"/>
  </conditionalFormatting>
  <conditionalFormatting sqref="E23:P23">
    <cfRule type="top10" dxfId="1026" priority="3768" rank="1"/>
  </conditionalFormatting>
  <conditionalFormatting sqref="E25:P25">
    <cfRule type="top10" dxfId="1025" priority="3769" rank="1"/>
  </conditionalFormatting>
  <conditionalFormatting sqref="E27:P27">
    <cfRule type="top10" dxfId="1024" priority="3770" rank="1"/>
  </conditionalFormatting>
  <conditionalFormatting sqref="E29:P29">
    <cfRule type="top10" dxfId="1023" priority="3771" rank="1"/>
  </conditionalFormatting>
  <conditionalFormatting sqref="E31:P31">
    <cfRule type="top10" dxfId="1022" priority="3772" rank="1"/>
  </conditionalFormatting>
  <conditionalFormatting sqref="E33:P33">
    <cfRule type="top10" dxfId="1021" priority="3773" rank="1"/>
  </conditionalFormatting>
  <conditionalFormatting sqref="E35:P35">
    <cfRule type="top10" dxfId="1020" priority="3774" rank="1"/>
  </conditionalFormatting>
  <conditionalFormatting sqref="E37:P37">
    <cfRule type="top10" dxfId="1019" priority="3775" rank="1"/>
  </conditionalFormatting>
  <conditionalFormatting sqref="E39:P39">
    <cfRule type="top10" dxfId="1018" priority="3776" rank="1"/>
  </conditionalFormatting>
  <conditionalFormatting sqref="E41:P41">
    <cfRule type="top10" dxfId="1017" priority="3777" rank="1"/>
  </conditionalFormatting>
  <conditionalFormatting sqref="E43:P43">
    <cfRule type="top10" dxfId="1016" priority="3778" rank="1"/>
  </conditionalFormatting>
  <conditionalFormatting sqref="E45:P45">
    <cfRule type="top10" dxfId="1015" priority="3779" rank="1"/>
  </conditionalFormatting>
  <conditionalFormatting sqref="E47:P47">
    <cfRule type="top10" dxfId="1014" priority="3780" rank="1"/>
  </conditionalFormatting>
  <conditionalFormatting sqref="E49:P49">
    <cfRule type="top10" dxfId="1013" priority="3781" rank="1"/>
  </conditionalFormatting>
  <conditionalFormatting sqref="E51:P51">
    <cfRule type="top10" dxfId="1012" priority="3782" rank="1"/>
  </conditionalFormatting>
  <conditionalFormatting sqref="E53:P53">
    <cfRule type="top10" dxfId="1011" priority="3783" rank="1"/>
  </conditionalFormatting>
  <conditionalFormatting sqref="E55:P55">
    <cfRule type="top10" dxfId="1010" priority="3784" rank="1"/>
  </conditionalFormatting>
  <conditionalFormatting sqref="E57:P57">
    <cfRule type="top10" dxfId="1009" priority="3785" rank="1"/>
  </conditionalFormatting>
  <conditionalFormatting sqref="E59:P59">
    <cfRule type="top10" dxfId="1008" priority="3786" rank="1"/>
  </conditionalFormatting>
  <conditionalFormatting sqref="E61:P61">
    <cfRule type="top10" dxfId="1007" priority="3787" rank="1"/>
  </conditionalFormatting>
  <conditionalFormatting sqref="E63:P63">
    <cfRule type="top10" dxfId="1006" priority="3788" rank="1"/>
  </conditionalFormatting>
  <conditionalFormatting sqref="E65:P65">
    <cfRule type="top10" dxfId="1005" priority="3789" rank="1"/>
  </conditionalFormatting>
  <conditionalFormatting sqref="E67:P67">
    <cfRule type="top10" dxfId="1004" priority="3790" rank="1"/>
  </conditionalFormatting>
  <conditionalFormatting sqref="E69:P69">
    <cfRule type="top10" dxfId="1003" priority="3791" rank="1"/>
  </conditionalFormatting>
  <conditionalFormatting sqref="E71:P71">
    <cfRule type="top10" dxfId="1002" priority="3792" rank="1"/>
  </conditionalFormatting>
  <conditionalFormatting sqref="E73:P73">
    <cfRule type="top10" dxfId="1001" priority="3793" rank="1"/>
  </conditionalFormatting>
  <conditionalFormatting sqref="E75:P75">
    <cfRule type="top10" dxfId="1000" priority="3794" rank="1"/>
  </conditionalFormatting>
  <conditionalFormatting sqref="E77:P77">
    <cfRule type="top10" dxfId="999" priority="3795" rank="1"/>
  </conditionalFormatting>
  <conditionalFormatting sqref="E79:P79">
    <cfRule type="top10" dxfId="998" priority="3796" rank="1"/>
  </conditionalFormatting>
  <conditionalFormatting sqref="E81:P81">
    <cfRule type="top10" dxfId="997" priority="3797" rank="1"/>
  </conditionalFormatting>
  <conditionalFormatting sqref="E83:P83">
    <cfRule type="top10" dxfId="996" priority="3798" rank="1"/>
  </conditionalFormatting>
  <conditionalFormatting sqref="E85:P85">
    <cfRule type="top10" dxfId="995" priority="3799" rank="1"/>
  </conditionalFormatting>
  <conditionalFormatting sqref="E87:P87">
    <cfRule type="top10" dxfId="994" priority="3800" rank="1"/>
  </conditionalFormatting>
  <conditionalFormatting sqref="E89:P89">
    <cfRule type="top10" dxfId="993" priority="3801" rank="1"/>
  </conditionalFormatting>
  <conditionalFormatting sqref="E91:P91">
    <cfRule type="top10" dxfId="992" priority="3802" rank="1"/>
  </conditionalFormatting>
  <conditionalFormatting sqref="E93:P93">
    <cfRule type="top10" dxfId="991" priority="3803" rank="1"/>
  </conditionalFormatting>
  <conditionalFormatting sqref="E95:P95">
    <cfRule type="top10" dxfId="990" priority="3804" rank="1"/>
  </conditionalFormatting>
  <conditionalFormatting sqref="E97:P97">
    <cfRule type="top10" dxfId="989" priority="3805" rank="1"/>
  </conditionalFormatting>
  <conditionalFormatting sqref="E99:P99">
    <cfRule type="top10" dxfId="988" priority="3806" rank="1"/>
  </conditionalFormatting>
  <conditionalFormatting sqref="E101:P101">
    <cfRule type="top10" dxfId="987" priority="380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852</v>
      </c>
    </row>
    <row r="4" spans="2:24" x14ac:dyDescent="0.15">
      <c r="B4" s="1" t="s">
        <v>712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210</v>
      </c>
      <c r="F7" s="69" t="s">
        <v>211</v>
      </c>
      <c r="G7" s="69" t="s">
        <v>212</v>
      </c>
      <c r="H7" s="68" t="s">
        <v>854</v>
      </c>
      <c r="I7" s="69" t="s">
        <v>853</v>
      </c>
      <c r="J7" s="69" t="s">
        <v>713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10493</v>
      </c>
      <c r="F8" s="16">
        <v>3641</v>
      </c>
      <c r="G8" s="16">
        <v>2075</v>
      </c>
      <c r="H8" s="16">
        <v>4381</v>
      </c>
      <c r="I8" s="16">
        <v>4363</v>
      </c>
      <c r="J8" s="16">
        <v>4714</v>
      </c>
      <c r="K8" s="16">
        <v>2116</v>
      </c>
    </row>
    <row r="9" spans="2:24" ht="15" customHeight="1" x14ac:dyDescent="0.15">
      <c r="B9" s="93"/>
      <c r="C9" s="91"/>
      <c r="D9" s="17">
        <v>100</v>
      </c>
      <c r="E9" s="18">
        <v>65.900000000000006</v>
      </c>
      <c r="F9" s="19">
        <v>22.9</v>
      </c>
      <c r="G9" s="19">
        <v>13</v>
      </c>
      <c r="H9" s="19">
        <v>27.5</v>
      </c>
      <c r="I9" s="19">
        <v>27.4</v>
      </c>
      <c r="J9" s="19">
        <v>29.6</v>
      </c>
      <c r="K9" s="19">
        <v>13.3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3250</v>
      </c>
      <c r="F10" s="23">
        <v>862</v>
      </c>
      <c r="G10" s="23">
        <v>582</v>
      </c>
      <c r="H10" s="23">
        <v>1402</v>
      </c>
      <c r="I10" s="23">
        <v>1378</v>
      </c>
      <c r="J10" s="23">
        <v>1517</v>
      </c>
      <c r="K10" s="23">
        <v>672</v>
      </c>
    </row>
    <row r="11" spans="2:24" ht="15" customHeight="1" x14ac:dyDescent="0.15">
      <c r="B11" s="24"/>
      <c r="C11" s="89"/>
      <c r="D11" s="25">
        <v>100</v>
      </c>
      <c r="E11" s="26">
        <v>65.7</v>
      </c>
      <c r="F11" s="27">
        <v>17.399999999999999</v>
      </c>
      <c r="G11" s="27">
        <v>11.8</v>
      </c>
      <c r="H11" s="27">
        <v>28.4</v>
      </c>
      <c r="I11" s="27">
        <v>27.9</v>
      </c>
      <c r="J11" s="27">
        <v>30.7</v>
      </c>
      <c r="K11" s="27">
        <v>13.6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7165</v>
      </c>
      <c r="F12" s="16">
        <v>2749</v>
      </c>
      <c r="G12" s="16">
        <v>1474</v>
      </c>
      <c r="H12" s="16">
        <v>2946</v>
      </c>
      <c r="I12" s="16">
        <v>2952</v>
      </c>
      <c r="J12" s="16">
        <v>3150</v>
      </c>
      <c r="K12" s="16">
        <v>1420</v>
      </c>
    </row>
    <row r="13" spans="2:24" ht="15" customHeight="1" x14ac:dyDescent="0.15">
      <c r="B13" s="28"/>
      <c r="C13" s="91"/>
      <c r="D13" s="17">
        <v>100</v>
      </c>
      <c r="E13" s="18">
        <v>66.099999999999994</v>
      </c>
      <c r="F13" s="19">
        <v>25.4</v>
      </c>
      <c r="G13" s="19">
        <v>13.6</v>
      </c>
      <c r="H13" s="19">
        <v>27.2</v>
      </c>
      <c r="I13" s="19">
        <v>27.2</v>
      </c>
      <c r="J13" s="19">
        <v>29.1</v>
      </c>
      <c r="K13" s="19">
        <v>13.1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249</v>
      </c>
      <c r="F14" s="23">
        <v>51</v>
      </c>
      <c r="G14" s="23">
        <v>46</v>
      </c>
      <c r="H14" s="23">
        <v>95</v>
      </c>
      <c r="I14" s="23">
        <v>75</v>
      </c>
      <c r="J14" s="23">
        <v>95</v>
      </c>
      <c r="K14" s="23">
        <v>57</v>
      </c>
    </row>
    <row r="15" spans="2:24" ht="15" customHeight="1" x14ac:dyDescent="0.15">
      <c r="B15" s="24"/>
      <c r="C15" s="84"/>
      <c r="D15" s="25">
        <v>100</v>
      </c>
      <c r="E15" s="26">
        <v>70.5</v>
      </c>
      <c r="F15" s="27">
        <v>14.4</v>
      </c>
      <c r="G15" s="27">
        <v>13</v>
      </c>
      <c r="H15" s="27">
        <v>26.9</v>
      </c>
      <c r="I15" s="27">
        <v>21.2</v>
      </c>
      <c r="J15" s="27">
        <v>26.9</v>
      </c>
      <c r="K15" s="27">
        <v>16.100000000000001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410</v>
      </c>
      <c r="F16" s="31">
        <v>99</v>
      </c>
      <c r="G16" s="31">
        <v>66</v>
      </c>
      <c r="H16" s="31">
        <v>180</v>
      </c>
      <c r="I16" s="31">
        <v>178</v>
      </c>
      <c r="J16" s="31">
        <v>166</v>
      </c>
      <c r="K16" s="31">
        <v>78</v>
      </c>
    </row>
    <row r="17" spans="2:11" ht="15" customHeight="1" x14ac:dyDescent="0.15">
      <c r="B17" s="24"/>
      <c r="C17" s="84"/>
      <c r="D17" s="25">
        <v>100</v>
      </c>
      <c r="E17" s="26">
        <v>66.099999999999994</v>
      </c>
      <c r="F17" s="27">
        <v>16</v>
      </c>
      <c r="G17" s="27">
        <v>10.6</v>
      </c>
      <c r="H17" s="27">
        <v>29</v>
      </c>
      <c r="I17" s="27">
        <v>28.7</v>
      </c>
      <c r="J17" s="27">
        <v>26.8</v>
      </c>
      <c r="K17" s="27">
        <v>12.6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628</v>
      </c>
      <c r="F18" s="16">
        <v>169</v>
      </c>
      <c r="G18" s="16">
        <v>114</v>
      </c>
      <c r="H18" s="16">
        <v>252</v>
      </c>
      <c r="I18" s="16">
        <v>251</v>
      </c>
      <c r="J18" s="16">
        <v>236</v>
      </c>
      <c r="K18" s="16">
        <v>119</v>
      </c>
    </row>
    <row r="19" spans="2:11" ht="15" customHeight="1" x14ac:dyDescent="0.15">
      <c r="B19" s="24"/>
      <c r="C19" s="84"/>
      <c r="D19" s="25">
        <v>100</v>
      </c>
      <c r="E19" s="26">
        <v>68.099999999999994</v>
      </c>
      <c r="F19" s="27">
        <v>18.3</v>
      </c>
      <c r="G19" s="27">
        <v>12.4</v>
      </c>
      <c r="H19" s="27">
        <v>27.3</v>
      </c>
      <c r="I19" s="27">
        <v>27.2</v>
      </c>
      <c r="J19" s="27">
        <v>25.6</v>
      </c>
      <c r="K19" s="27">
        <v>12.9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1142</v>
      </c>
      <c r="F20" s="16">
        <v>356</v>
      </c>
      <c r="G20" s="16">
        <v>208</v>
      </c>
      <c r="H20" s="16">
        <v>433</v>
      </c>
      <c r="I20" s="16">
        <v>428</v>
      </c>
      <c r="J20" s="16">
        <v>407</v>
      </c>
      <c r="K20" s="16">
        <v>197</v>
      </c>
    </row>
    <row r="21" spans="2:11" ht="15" customHeight="1" x14ac:dyDescent="0.15">
      <c r="B21" s="24"/>
      <c r="C21" s="84"/>
      <c r="D21" s="25">
        <v>100</v>
      </c>
      <c r="E21" s="26">
        <v>70.7</v>
      </c>
      <c r="F21" s="27">
        <v>22</v>
      </c>
      <c r="G21" s="27">
        <v>12.9</v>
      </c>
      <c r="H21" s="27">
        <v>26.8</v>
      </c>
      <c r="I21" s="27">
        <v>26.5</v>
      </c>
      <c r="J21" s="27">
        <v>25.2</v>
      </c>
      <c r="K21" s="27">
        <v>12.2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2154</v>
      </c>
      <c r="F22" s="16">
        <v>809</v>
      </c>
      <c r="G22" s="16">
        <v>492</v>
      </c>
      <c r="H22" s="16">
        <v>862</v>
      </c>
      <c r="I22" s="16">
        <v>867</v>
      </c>
      <c r="J22" s="16">
        <v>855</v>
      </c>
      <c r="K22" s="16">
        <v>403</v>
      </c>
    </row>
    <row r="23" spans="2:11" ht="15" customHeight="1" x14ac:dyDescent="0.15">
      <c r="B23" s="24"/>
      <c r="C23" s="84"/>
      <c r="D23" s="25">
        <v>100</v>
      </c>
      <c r="E23" s="26">
        <v>68.599999999999994</v>
      </c>
      <c r="F23" s="27">
        <v>25.8</v>
      </c>
      <c r="G23" s="27">
        <v>15.7</v>
      </c>
      <c r="H23" s="27">
        <v>27.5</v>
      </c>
      <c r="I23" s="27">
        <v>27.6</v>
      </c>
      <c r="J23" s="27">
        <v>27.2</v>
      </c>
      <c r="K23" s="27">
        <v>12.8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3058</v>
      </c>
      <c r="F24" s="16">
        <v>1160</v>
      </c>
      <c r="G24" s="16">
        <v>633</v>
      </c>
      <c r="H24" s="16">
        <v>1246</v>
      </c>
      <c r="I24" s="16">
        <v>1242</v>
      </c>
      <c r="J24" s="16">
        <v>1280</v>
      </c>
      <c r="K24" s="16">
        <v>573</v>
      </c>
    </row>
    <row r="25" spans="2:11" ht="15" customHeight="1" x14ac:dyDescent="0.15">
      <c r="B25" s="24"/>
      <c r="C25" s="84"/>
      <c r="D25" s="25">
        <v>100</v>
      </c>
      <c r="E25" s="26">
        <v>67.900000000000006</v>
      </c>
      <c r="F25" s="27">
        <v>25.7</v>
      </c>
      <c r="G25" s="27">
        <v>14</v>
      </c>
      <c r="H25" s="27">
        <v>27.7</v>
      </c>
      <c r="I25" s="27">
        <v>27.6</v>
      </c>
      <c r="J25" s="27">
        <v>28.4</v>
      </c>
      <c r="K25" s="27">
        <v>12.7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2650</v>
      </c>
      <c r="F26" s="16">
        <v>918</v>
      </c>
      <c r="G26" s="16">
        <v>468</v>
      </c>
      <c r="H26" s="16">
        <v>1217</v>
      </c>
      <c r="I26" s="16">
        <v>1234</v>
      </c>
      <c r="J26" s="16">
        <v>1572</v>
      </c>
      <c r="K26" s="16">
        <v>639</v>
      </c>
    </row>
    <row r="27" spans="2:11" ht="15" customHeight="1" x14ac:dyDescent="0.15">
      <c r="B27" s="28"/>
      <c r="C27" s="85"/>
      <c r="D27" s="17">
        <v>100</v>
      </c>
      <c r="E27" s="18">
        <v>59.7</v>
      </c>
      <c r="F27" s="19">
        <v>20.7</v>
      </c>
      <c r="G27" s="19">
        <v>10.5</v>
      </c>
      <c r="H27" s="19">
        <v>27.4</v>
      </c>
      <c r="I27" s="19">
        <v>27.8</v>
      </c>
      <c r="J27" s="19">
        <v>35.4</v>
      </c>
      <c r="K27" s="19">
        <v>14.4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3979</v>
      </c>
      <c r="F28" s="16">
        <v>1607</v>
      </c>
      <c r="G28" s="16">
        <v>1005</v>
      </c>
      <c r="H28" s="16">
        <v>1355</v>
      </c>
      <c r="I28" s="16">
        <v>1543</v>
      </c>
      <c r="J28" s="16">
        <v>1183</v>
      </c>
      <c r="K28" s="16">
        <v>678</v>
      </c>
    </row>
    <row r="29" spans="2:11" ht="15" customHeight="1" x14ac:dyDescent="0.15">
      <c r="B29" s="24"/>
      <c r="C29" s="84"/>
      <c r="D29" s="25">
        <v>100</v>
      </c>
      <c r="E29" s="26">
        <v>70.2</v>
      </c>
      <c r="F29" s="27">
        <v>28.4</v>
      </c>
      <c r="G29" s="27">
        <v>17.7</v>
      </c>
      <c r="H29" s="27">
        <v>23.9</v>
      </c>
      <c r="I29" s="27">
        <v>27.2</v>
      </c>
      <c r="J29" s="27">
        <v>20.9</v>
      </c>
      <c r="K29" s="27">
        <v>12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2662</v>
      </c>
      <c r="F30" s="16">
        <v>790</v>
      </c>
      <c r="G30" s="16">
        <v>507</v>
      </c>
      <c r="H30" s="16">
        <v>1207</v>
      </c>
      <c r="I30" s="16">
        <v>1150</v>
      </c>
      <c r="J30" s="16">
        <v>1253</v>
      </c>
      <c r="K30" s="16">
        <v>463</v>
      </c>
    </row>
    <row r="31" spans="2:11" ht="15" customHeight="1" x14ac:dyDescent="0.15">
      <c r="B31" s="24"/>
      <c r="C31" s="84"/>
      <c r="D31" s="25">
        <v>100</v>
      </c>
      <c r="E31" s="26">
        <v>67.8</v>
      </c>
      <c r="F31" s="27">
        <v>20.100000000000001</v>
      </c>
      <c r="G31" s="27">
        <v>12.9</v>
      </c>
      <c r="H31" s="27">
        <v>30.8</v>
      </c>
      <c r="I31" s="27">
        <v>29.3</v>
      </c>
      <c r="J31" s="27">
        <v>31.9</v>
      </c>
      <c r="K31" s="27">
        <v>11.8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205</v>
      </c>
      <c r="F32" s="31">
        <v>69</v>
      </c>
      <c r="G32" s="31">
        <v>39</v>
      </c>
      <c r="H32" s="31">
        <v>91</v>
      </c>
      <c r="I32" s="31">
        <v>76</v>
      </c>
      <c r="J32" s="31">
        <v>101</v>
      </c>
      <c r="K32" s="31">
        <v>41</v>
      </c>
    </row>
    <row r="33" spans="2:11" ht="15" customHeight="1" x14ac:dyDescent="0.15">
      <c r="B33" s="24"/>
      <c r="C33" s="84"/>
      <c r="D33" s="25">
        <v>100</v>
      </c>
      <c r="E33" s="26">
        <v>67</v>
      </c>
      <c r="F33" s="27">
        <v>22.5</v>
      </c>
      <c r="G33" s="27">
        <v>12.7</v>
      </c>
      <c r="H33" s="27">
        <v>29.7</v>
      </c>
      <c r="I33" s="27">
        <v>24.8</v>
      </c>
      <c r="J33" s="27">
        <v>33</v>
      </c>
      <c r="K33" s="27">
        <v>13.4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1981</v>
      </c>
      <c r="F34" s="16">
        <v>629</v>
      </c>
      <c r="G34" s="16">
        <v>261</v>
      </c>
      <c r="H34" s="16">
        <v>931</v>
      </c>
      <c r="I34" s="16">
        <v>850</v>
      </c>
      <c r="J34" s="16">
        <v>1218</v>
      </c>
      <c r="K34" s="16">
        <v>282</v>
      </c>
    </row>
    <row r="35" spans="2:11" ht="15" customHeight="1" x14ac:dyDescent="0.15">
      <c r="B35" s="24"/>
      <c r="C35" s="84"/>
      <c r="D35" s="25">
        <v>100</v>
      </c>
      <c r="E35" s="26">
        <v>65.099999999999994</v>
      </c>
      <c r="F35" s="27">
        <v>20.7</v>
      </c>
      <c r="G35" s="27">
        <v>8.6</v>
      </c>
      <c r="H35" s="27">
        <v>30.6</v>
      </c>
      <c r="I35" s="27">
        <v>27.9</v>
      </c>
      <c r="J35" s="27">
        <v>40</v>
      </c>
      <c r="K35" s="27">
        <v>9.3000000000000007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1448</v>
      </c>
      <c r="F36" s="16">
        <v>474</v>
      </c>
      <c r="G36" s="16">
        <v>235</v>
      </c>
      <c r="H36" s="16">
        <v>716</v>
      </c>
      <c r="I36" s="16">
        <v>667</v>
      </c>
      <c r="J36" s="16">
        <v>879</v>
      </c>
      <c r="K36" s="16">
        <v>351</v>
      </c>
    </row>
    <row r="37" spans="2:11" ht="15" customHeight="1" x14ac:dyDescent="0.15">
      <c r="B37" s="33"/>
      <c r="C37" s="82"/>
      <c r="D37" s="34">
        <v>100</v>
      </c>
      <c r="E37" s="35">
        <v>60.1</v>
      </c>
      <c r="F37" s="36">
        <v>19.7</v>
      </c>
      <c r="G37" s="36">
        <v>9.8000000000000007</v>
      </c>
      <c r="H37" s="36">
        <v>29.7</v>
      </c>
      <c r="I37" s="36">
        <v>27.7</v>
      </c>
      <c r="J37" s="36">
        <v>36.5</v>
      </c>
      <c r="K37" s="36">
        <v>14.6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919</v>
      </c>
      <c r="F38" s="23">
        <v>390</v>
      </c>
      <c r="G38" s="23">
        <v>166</v>
      </c>
      <c r="H38" s="23">
        <v>255</v>
      </c>
      <c r="I38" s="23">
        <v>244</v>
      </c>
      <c r="J38" s="23">
        <v>161</v>
      </c>
      <c r="K38" s="23">
        <v>197</v>
      </c>
    </row>
    <row r="39" spans="2:11" ht="15" customHeight="1" x14ac:dyDescent="0.15">
      <c r="B39" s="24"/>
      <c r="C39" s="89"/>
      <c r="D39" s="25">
        <v>100</v>
      </c>
      <c r="E39" s="26">
        <v>73.099999999999994</v>
      </c>
      <c r="F39" s="27">
        <v>31</v>
      </c>
      <c r="G39" s="27">
        <v>13.2</v>
      </c>
      <c r="H39" s="27">
        <v>20.3</v>
      </c>
      <c r="I39" s="27">
        <v>19.399999999999999</v>
      </c>
      <c r="J39" s="27">
        <v>12.8</v>
      </c>
      <c r="K39" s="27">
        <v>15.7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964</v>
      </c>
      <c r="F40" s="16">
        <v>372</v>
      </c>
      <c r="G40" s="16">
        <v>187</v>
      </c>
      <c r="H40" s="16">
        <v>284</v>
      </c>
      <c r="I40" s="16">
        <v>301</v>
      </c>
      <c r="J40" s="16">
        <v>215</v>
      </c>
      <c r="K40" s="16">
        <v>199</v>
      </c>
    </row>
    <row r="41" spans="2:11" ht="15" customHeight="1" x14ac:dyDescent="0.15">
      <c r="B41" s="24"/>
      <c r="C41" s="89"/>
      <c r="D41" s="25">
        <v>100</v>
      </c>
      <c r="E41" s="26">
        <v>70.900000000000006</v>
      </c>
      <c r="F41" s="27">
        <v>27.4</v>
      </c>
      <c r="G41" s="27">
        <v>13.8</v>
      </c>
      <c r="H41" s="27">
        <v>20.9</v>
      </c>
      <c r="I41" s="27">
        <v>22.1</v>
      </c>
      <c r="J41" s="27">
        <v>15.8</v>
      </c>
      <c r="K41" s="27">
        <v>14.6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8346</v>
      </c>
      <c r="F42" s="16">
        <v>2792</v>
      </c>
      <c r="G42" s="16">
        <v>1673</v>
      </c>
      <c r="H42" s="16">
        <v>3750</v>
      </c>
      <c r="I42" s="16">
        <v>3725</v>
      </c>
      <c r="J42" s="16">
        <v>4261</v>
      </c>
      <c r="K42" s="16">
        <v>1384</v>
      </c>
    </row>
    <row r="43" spans="2:11" ht="15" customHeight="1" x14ac:dyDescent="0.15">
      <c r="B43" s="28"/>
      <c r="C43" s="91"/>
      <c r="D43" s="17">
        <v>100</v>
      </c>
      <c r="E43" s="18">
        <v>66</v>
      </c>
      <c r="F43" s="19">
        <v>22.1</v>
      </c>
      <c r="G43" s="19">
        <v>13.2</v>
      </c>
      <c r="H43" s="19">
        <v>29.7</v>
      </c>
      <c r="I43" s="19">
        <v>29.5</v>
      </c>
      <c r="J43" s="19">
        <v>33.700000000000003</v>
      </c>
      <c r="K43" s="19">
        <v>11</v>
      </c>
    </row>
    <row r="44" spans="2:11" ht="15" customHeight="1" x14ac:dyDescent="0.15">
      <c r="B44" s="20" t="s">
        <v>70</v>
      </c>
      <c r="C44" s="88" t="s">
        <v>507</v>
      </c>
      <c r="D44" s="21">
        <v>567</v>
      </c>
      <c r="E44" s="22">
        <v>381</v>
      </c>
      <c r="F44" s="23">
        <v>163</v>
      </c>
      <c r="G44" s="23">
        <v>61</v>
      </c>
      <c r="H44" s="23">
        <v>135</v>
      </c>
      <c r="I44" s="23">
        <v>120</v>
      </c>
      <c r="J44" s="23">
        <v>166</v>
      </c>
      <c r="K44" s="23">
        <v>72</v>
      </c>
    </row>
    <row r="45" spans="2:11" ht="15" customHeight="1" x14ac:dyDescent="0.15">
      <c r="B45" s="24"/>
      <c r="C45" s="89"/>
      <c r="D45" s="25">
        <v>100</v>
      </c>
      <c r="E45" s="26">
        <v>67.2</v>
      </c>
      <c r="F45" s="27">
        <v>28.7</v>
      </c>
      <c r="G45" s="27">
        <v>10.8</v>
      </c>
      <c r="H45" s="27">
        <v>23.8</v>
      </c>
      <c r="I45" s="27">
        <v>21.2</v>
      </c>
      <c r="J45" s="27">
        <v>29.3</v>
      </c>
      <c r="K45" s="27">
        <v>12.7</v>
      </c>
    </row>
    <row r="46" spans="2:11" ht="15" customHeight="1" x14ac:dyDescent="0.15">
      <c r="B46" s="24"/>
      <c r="C46" s="86" t="s">
        <v>480</v>
      </c>
      <c r="D46" s="14">
        <v>8280</v>
      </c>
      <c r="E46" s="15">
        <v>5667</v>
      </c>
      <c r="F46" s="16">
        <v>2041</v>
      </c>
      <c r="G46" s="16">
        <v>1048</v>
      </c>
      <c r="H46" s="16">
        <v>2335</v>
      </c>
      <c r="I46" s="16">
        <v>2184</v>
      </c>
      <c r="J46" s="16">
        <v>2547</v>
      </c>
      <c r="K46" s="16">
        <v>888</v>
      </c>
    </row>
    <row r="47" spans="2:11" ht="15" customHeight="1" x14ac:dyDescent="0.15">
      <c r="B47" s="24"/>
      <c r="C47" s="89"/>
      <c r="D47" s="25">
        <v>100</v>
      </c>
      <c r="E47" s="26">
        <v>68.400000000000006</v>
      </c>
      <c r="F47" s="27">
        <v>24.6</v>
      </c>
      <c r="G47" s="27">
        <v>12.7</v>
      </c>
      <c r="H47" s="27">
        <v>28.2</v>
      </c>
      <c r="I47" s="27">
        <v>26.4</v>
      </c>
      <c r="J47" s="27">
        <v>30.8</v>
      </c>
      <c r="K47" s="27">
        <v>10.7</v>
      </c>
    </row>
    <row r="48" spans="2:11" ht="15" customHeight="1" x14ac:dyDescent="0.15">
      <c r="B48" s="24"/>
      <c r="C48" s="86" t="s">
        <v>450</v>
      </c>
      <c r="D48" s="14">
        <v>4863</v>
      </c>
      <c r="E48" s="15">
        <v>3317</v>
      </c>
      <c r="F48" s="16">
        <v>1093</v>
      </c>
      <c r="G48" s="16">
        <v>712</v>
      </c>
      <c r="H48" s="16">
        <v>1343</v>
      </c>
      <c r="I48" s="16">
        <v>1438</v>
      </c>
      <c r="J48" s="16">
        <v>1398</v>
      </c>
      <c r="K48" s="16">
        <v>550</v>
      </c>
    </row>
    <row r="49" spans="2:11" ht="15" customHeight="1" x14ac:dyDescent="0.15">
      <c r="B49" s="24"/>
      <c r="C49" s="89"/>
      <c r="D49" s="25">
        <v>100</v>
      </c>
      <c r="E49" s="26">
        <v>68.2</v>
      </c>
      <c r="F49" s="27">
        <v>22.5</v>
      </c>
      <c r="G49" s="27">
        <v>14.6</v>
      </c>
      <c r="H49" s="27">
        <v>27.6</v>
      </c>
      <c r="I49" s="27">
        <v>29.6</v>
      </c>
      <c r="J49" s="27">
        <v>28.7</v>
      </c>
      <c r="K49" s="27">
        <v>11.3</v>
      </c>
    </row>
    <row r="50" spans="2:11" ht="15" customHeight="1" x14ac:dyDescent="0.15">
      <c r="B50" s="24"/>
      <c r="C50" s="86" t="s">
        <v>451</v>
      </c>
      <c r="D50" s="14">
        <v>1583</v>
      </c>
      <c r="E50" s="15">
        <v>962</v>
      </c>
      <c r="F50" s="16">
        <v>286</v>
      </c>
      <c r="G50" s="16">
        <v>228</v>
      </c>
      <c r="H50" s="16">
        <v>494</v>
      </c>
      <c r="I50" s="16">
        <v>551</v>
      </c>
      <c r="J50" s="16">
        <v>527</v>
      </c>
      <c r="K50" s="16">
        <v>221</v>
      </c>
    </row>
    <row r="51" spans="2:11" ht="15" customHeight="1" x14ac:dyDescent="0.15">
      <c r="B51" s="28"/>
      <c r="C51" s="91"/>
      <c r="D51" s="17">
        <v>100</v>
      </c>
      <c r="E51" s="18">
        <v>60.8</v>
      </c>
      <c r="F51" s="19">
        <v>18.100000000000001</v>
      </c>
      <c r="G51" s="19">
        <v>14.4</v>
      </c>
      <c r="H51" s="19">
        <v>31.2</v>
      </c>
      <c r="I51" s="19">
        <v>34.799999999999997</v>
      </c>
      <c r="J51" s="19">
        <v>33.299999999999997</v>
      </c>
      <c r="K51" s="19">
        <v>14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2007</v>
      </c>
      <c r="F52" s="23">
        <v>584</v>
      </c>
      <c r="G52" s="23">
        <v>345</v>
      </c>
      <c r="H52" s="23">
        <v>733</v>
      </c>
      <c r="I52" s="23">
        <v>742</v>
      </c>
      <c r="J52" s="23">
        <v>697</v>
      </c>
      <c r="K52" s="23">
        <v>475</v>
      </c>
    </row>
    <row r="53" spans="2:11" ht="15" customHeight="1" x14ac:dyDescent="0.15">
      <c r="B53" s="24"/>
      <c r="C53" s="84"/>
      <c r="D53" s="25">
        <v>100</v>
      </c>
      <c r="E53" s="26">
        <v>67.3</v>
      </c>
      <c r="F53" s="27">
        <v>19.600000000000001</v>
      </c>
      <c r="G53" s="27">
        <v>11.6</v>
      </c>
      <c r="H53" s="27">
        <v>24.6</v>
      </c>
      <c r="I53" s="27">
        <v>24.9</v>
      </c>
      <c r="J53" s="27">
        <v>23.4</v>
      </c>
      <c r="K53" s="27">
        <v>15.9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1379</v>
      </c>
      <c r="F54" s="31">
        <v>500</v>
      </c>
      <c r="G54" s="31">
        <v>257</v>
      </c>
      <c r="H54" s="31">
        <v>611</v>
      </c>
      <c r="I54" s="31">
        <v>568</v>
      </c>
      <c r="J54" s="31">
        <v>635</v>
      </c>
      <c r="K54" s="31">
        <v>137</v>
      </c>
    </row>
    <row r="55" spans="2:11" ht="15" customHeight="1" x14ac:dyDescent="0.15">
      <c r="B55" s="24"/>
      <c r="C55" s="84"/>
      <c r="D55" s="25">
        <v>100</v>
      </c>
      <c r="E55" s="26">
        <v>70.900000000000006</v>
      </c>
      <c r="F55" s="27">
        <v>25.7</v>
      </c>
      <c r="G55" s="27">
        <v>13.2</v>
      </c>
      <c r="H55" s="27">
        <v>31.4</v>
      </c>
      <c r="I55" s="27">
        <v>29.2</v>
      </c>
      <c r="J55" s="27">
        <v>32.6</v>
      </c>
      <c r="K55" s="27">
        <v>7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523</v>
      </c>
      <c r="F56" s="16">
        <v>181</v>
      </c>
      <c r="G56" s="16">
        <v>116</v>
      </c>
      <c r="H56" s="16">
        <v>251</v>
      </c>
      <c r="I56" s="16">
        <v>238</v>
      </c>
      <c r="J56" s="16">
        <v>292</v>
      </c>
      <c r="K56" s="16">
        <v>129</v>
      </c>
    </row>
    <row r="57" spans="2:11" ht="15" customHeight="1" x14ac:dyDescent="0.15">
      <c r="B57" s="24"/>
      <c r="C57" s="84"/>
      <c r="D57" s="25">
        <v>100</v>
      </c>
      <c r="E57" s="26">
        <v>61.2</v>
      </c>
      <c r="F57" s="27">
        <v>21.2</v>
      </c>
      <c r="G57" s="27">
        <v>13.6</v>
      </c>
      <c r="H57" s="27">
        <v>29.4</v>
      </c>
      <c r="I57" s="27">
        <v>27.9</v>
      </c>
      <c r="J57" s="27">
        <v>34.200000000000003</v>
      </c>
      <c r="K57" s="27">
        <v>15.1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910</v>
      </c>
      <c r="F58" s="16">
        <v>328</v>
      </c>
      <c r="G58" s="16">
        <v>170</v>
      </c>
      <c r="H58" s="16">
        <v>386</v>
      </c>
      <c r="I58" s="16">
        <v>390</v>
      </c>
      <c r="J58" s="16">
        <v>385</v>
      </c>
      <c r="K58" s="16">
        <v>144</v>
      </c>
    </row>
    <row r="59" spans="2:11" ht="15" customHeight="1" x14ac:dyDescent="0.15">
      <c r="B59" s="24"/>
      <c r="C59" s="84"/>
      <c r="D59" s="25">
        <v>100</v>
      </c>
      <c r="E59" s="26">
        <v>69.400000000000006</v>
      </c>
      <c r="F59" s="27">
        <v>25</v>
      </c>
      <c r="G59" s="27">
        <v>13</v>
      </c>
      <c r="H59" s="27">
        <v>29.4</v>
      </c>
      <c r="I59" s="27">
        <v>29.7</v>
      </c>
      <c r="J59" s="27">
        <v>29.4</v>
      </c>
      <c r="K59" s="27">
        <v>11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1035</v>
      </c>
      <c r="F60" s="16">
        <v>282</v>
      </c>
      <c r="G60" s="16">
        <v>198</v>
      </c>
      <c r="H60" s="16">
        <v>461</v>
      </c>
      <c r="I60" s="16">
        <v>471</v>
      </c>
      <c r="J60" s="16">
        <v>455</v>
      </c>
      <c r="K60" s="16">
        <v>381</v>
      </c>
    </row>
    <row r="61" spans="2:11" ht="15" customHeight="1" x14ac:dyDescent="0.15">
      <c r="B61" s="24"/>
      <c r="C61" s="84"/>
      <c r="D61" s="25">
        <v>100</v>
      </c>
      <c r="E61" s="26">
        <v>58</v>
      </c>
      <c r="F61" s="27">
        <v>15.8</v>
      </c>
      <c r="G61" s="27">
        <v>11.1</v>
      </c>
      <c r="H61" s="27">
        <v>25.9</v>
      </c>
      <c r="I61" s="27">
        <v>26.4</v>
      </c>
      <c r="J61" s="27">
        <v>25.5</v>
      </c>
      <c r="K61" s="27">
        <v>21.4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880</v>
      </c>
      <c r="F62" s="16">
        <v>257</v>
      </c>
      <c r="G62" s="16">
        <v>141</v>
      </c>
      <c r="H62" s="16">
        <v>311</v>
      </c>
      <c r="I62" s="16">
        <v>310</v>
      </c>
      <c r="J62" s="16">
        <v>379</v>
      </c>
      <c r="K62" s="16">
        <v>122</v>
      </c>
    </row>
    <row r="63" spans="2:11" ht="15" customHeight="1" x14ac:dyDescent="0.15">
      <c r="B63" s="24"/>
      <c r="C63" s="84"/>
      <c r="D63" s="25">
        <v>100</v>
      </c>
      <c r="E63" s="26">
        <v>71.3</v>
      </c>
      <c r="F63" s="27">
        <v>20.8</v>
      </c>
      <c r="G63" s="27">
        <v>11.4</v>
      </c>
      <c r="H63" s="27">
        <v>25.2</v>
      </c>
      <c r="I63" s="27">
        <v>25.1</v>
      </c>
      <c r="J63" s="27">
        <v>30.7</v>
      </c>
      <c r="K63" s="27">
        <v>9.9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1514</v>
      </c>
      <c r="F64" s="16">
        <v>540</v>
      </c>
      <c r="G64" s="16">
        <v>281</v>
      </c>
      <c r="H64" s="16">
        <v>597</v>
      </c>
      <c r="I64" s="16">
        <v>610</v>
      </c>
      <c r="J64" s="16">
        <v>634</v>
      </c>
      <c r="K64" s="16">
        <v>287</v>
      </c>
    </row>
    <row r="65" spans="2:11" ht="15" customHeight="1" x14ac:dyDescent="0.15">
      <c r="B65" s="24"/>
      <c r="C65" s="84"/>
      <c r="D65" s="25">
        <v>100</v>
      </c>
      <c r="E65" s="26">
        <v>67.2</v>
      </c>
      <c r="F65" s="27">
        <v>24</v>
      </c>
      <c r="G65" s="27">
        <v>12.5</v>
      </c>
      <c r="H65" s="27">
        <v>26.5</v>
      </c>
      <c r="I65" s="27">
        <v>27.1</v>
      </c>
      <c r="J65" s="27">
        <v>28.1</v>
      </c>
      <c r="K65" s="27">
        <v>12.7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708</v>
      </c>
      <c r="F66" s="16">
        <v>267</v>
      </c>
      <c r="G66" s="16">
        <v>159</v>
      </c>
      <c r="H66" s="16">
        <v>329</v>
      </c>
      <c r="I66" s="16">
        <v>333</v>
      </c>
      <c r="J66" s="16">
        <v>431</v>
      </c>
      <c r="K66" s="16">
        <v>146</v>
      </c>
    </row>
    <row r="67" spans="2:11" ht="15" customHeight="1" x14ac:dyDescent="0.15">
      <c r="B67" s="24"/>
      <c r="C67" s="84"/>
      <c r="D67" s="25">
        <v>100</v>
      </c>
      <c r="E67" s="26">
        <v>58.6</v>
      </c>
      <c r="F67" s="27">
        <v>22.1</v>
      </c>
      <c r="G67" s="27">
        <v>13.2</v>
      </c>
      <c r="H67" s="27">
        <v>27.2</v>
      </c>
      <c r="I67" s="27">
        <v>27.5</v>
      </c>
      <c r="J67" s="27">
        <v>35.6</v>
      </c>
      <c r="K67" s="27">
        <v>12.1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1537</v>
      </c>
      <c r="F68" s="16">
        <v>702</v>
      </c>
      <c r="G68" s="16">
        <v>408</v>
      </c>
      <c r="H68" s="16">
        <v>702</v>
      </c>
      <c r="I68" s="16">
        <v>701</v>
      </c>
      <c r="J68" s="16">
        <v>806</v>
      </c>
      <c r="K68" s="16">
        <v>295</v>
      </c>
    </row>
    <row r="69" spans="2:11" ht="15" customHeight="1" x14ac:dyDescent="0.15">
      <c r="B69" s="28"/>
      <c r="C69" s="85"/>
      <c r="D69" s="17">
        <v>100</v>
      </c>
      <c r="E69" s="18">
        <v>65.400000000000006</v>
      </c>
      <c r="F69" s="19">
        <v>29.9</v>
      </c>
      <c r="G69" s="19">
        <v>17.399999999999999</v>
      </c>
      <c r="H69" s="19">
        <v>29.9</v>
      </c>
      <c r="I69" s="19">
        <v>29.8</v>
      </c>
      <c r="J69" s="19">
        <v>34.299999999999997</v>
      </c>
      <c r="K69" s="19">
        <v>12.5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2106</v>
      </c>
      <c r="F70" s="23">
        <v>850</v>
      </c>
      <c r="G70" s="23">
        <v>486</v>
      </c>
      <c r="H70" s="23">
        <v>669</v>
      </c>
      <c r="I70" s="23">
        <v>692</v>
      </c>
      <c r="J70" s="23">
        <v>460</v>
      </c>
      <c r="K70" s="23">
        <v>352</v>
      </c>
    </row>
    <row r="71" spans="2:11" ht="15" customHeight="1" x14ac:dyDescent="0.15">
      <c r="B71" s="24"/>
      <c r="C71" s="89"/>
      <c r="D71" s="25">
        <v>100</v>
      </c>
      <c r="E71" s="26">
        <v>76.599999999999994</v>
      </c>
      <c r="F71" s="27">
        <v>30.9</v>
      </c>
      <c r="G71" s="27">
        <v>17.7</v>
      </c>
      <c r="H71" s="27">
        <v>24.3</v>
      </c>
      <c r="I71" s="27">
        <v>25.2</v>
      </c>
      <c r="J71" s="27">
        <v>16.7</v>
      </c>
      <c r="K71" s="27">
        <v>12.8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2302</v>
      </c>
      <c r="F72" s="16">
        <v>899</v>
      </c>
      <c r="G72" s="16">
        <v>541</v>
      </c>
      <c r="H72" s="16">
        <v>775</v>
      </c>
      <c r="I72" s="16">
        <v>818</v>
      </c>
      <c r="J72" s="16">
        <v>584</v>
      </c>
      <c r="K72" s="16">
        <v>318</v>
      </c>
    </row>
    <row r="73" spans="2:11" ht="15" customHeight="1" x14ac:dyDescent="0.15">
      <c r="B73" s="24"/>
      <c r="C73" s="89"/>
      <c r="D73" s="25">
        <v>100</v>
      </c>
      <c r="E73" s="26">
        <v>76.7</v>
      </c>
      <c r="F73" s="27">
        <v>30</v>
      </c>
      <c r="G73" s="27">
        <v>18</v>
      </c>
      <c r="H73" s="27">
        <v>25.8</v>
      </c>
      <c r="I73" s="27">
        <v>27.3</v>
      </c>
      <c r="J73" s="27">
        <v>19.5</v>
      </c>
      <c r="K73" s="27">
        <v>10.6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2589</v>
      </c>
      <c r="F74" s="16">
        <v>846</v>
      </c>
      <c r="G74" s="16">
        <v>475</v>
      </c>
      <c r="H74" s="16">
        <v>1082</v>
      </c>
      <c r="I74" s="16">
        <v>966</v>
      </c>
      <c r="J74" s="16">
        <v>1219</v>
      </c>
      <c r="K74" s="16">
        <v>423</v>
      </c>
    </row>
    <row r="75" spans="2:11" ht="15" customHeight="1" x14ac:dyDescent="0.15">
      <c r="B75" s="24"/>
      <c r="C75" s="89"/>
      <c r="D75" s="25">
        <v>100</v>
      </c>
      <c r="E75" s="26">
        <v>67.400000000000006</v>
      </c>
      <c r="F75" s="27">
        <v>22</v>
      </c>
      <c r="G75" s="27">
        <v>12.4</v>
      </c>
      <c r="H75" s="27">
        <v>28.2</v>
      </c>
      <c r="I75" s="27">
        <v>25.1</v>
      </c>
      <c r="J75" s="27">
        <v>31.7</v>
      </c>
      <c r="K75" s="27">
        <v>11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1772</v>
      </c>
      <c r="F76" s="16">
        <v>524</v>
      </c>
      <c r="G76" s="16">
        <v>287</v>
      </c>
      <c r="H76" s="16">
        <v>863</v>
      </c>
      <c r="I76" s="16">
        <v>811</v>
      </c>
      <c r="J76" s="16">
        <v>1017</v>
      </c>
      <c r="K76" s="16">
        <v>332</v>
      </c>
    </row>
    <row r="77" spans="2:11" ht="15" customHeight="1" x14ac:dyDescent="0.15">
      <c r="B77" s="24"/>
      <c r="C77" s="89"/>
      <c r="D77" s="25">
        <v>100</v>
      </c>
      <c r="E77" s="26">
        <v>62.9</v>
      </c>
      <c r="F77" s="27">
        <v>18.600000000000001</v>
      </c>
      <c r="G77" s="27">
        <v>10.199999999999999</v>
      </c>
      <c r="H77" s="27">
        <v>30.6</v>
      </c>
      <c r="I77" s="27">
        <v>28.8</v>
      </c>
      <c r="J77" s="27">
        <v>36.1</v>
      </c>
      <c r="K77" s="27">
        <v>11.8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909</v>
      </c>
      <c r="F78" s="16">
        <v>263</v>
      </c>
      <c r="G78" s="16">
        <v>139</v>
      </c>
      <c r="H78" s="16">
        <v>472</v>
      </c>
      <c r="I78" s="16">
        <v>488</v>
      </c>
      <c r="J78" s="16">
        <v>679</v>
      </c>
      <c r="K78" s="16">
        <v>251</v>
      </c>
    </row>
    <row r="79" spans="2:11" ht="15" customHeight="1" x14ac:dyDescent="0.15">
      <c r="B79" s="24"/>
      <c r="C79" s="89"/>
      <c r="D79" s="25">
        <v>100</v>
      </c>
      <c r="E79" s="26">
        <v>56</v>
      </c>
      <c r="F79" s="27">
        <v>16.2</v>
      </c>
      <c r="G79" s="27">
        <v>8.6</v>
      </c>
      <c r="H79" s="27">
        <v>29.1</v>
      </c>
      <c r="I79" s="27">
        <v>30.1</v>
      </c>
      <c r="J79" s="27">
        <v>41.8</v>
      </c>
      <c r="K79" s="27">
        <v>15.5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455</v>
      </c>
      <c r="F80" s="16">
        <v>120</v>
      </c>
      <c r="G80" s="16">
        <v>74</v>
      </c>
      <c r="H80" s="16">
        <v>305</v>
      </c>
      <c r="I80" s="16">
        <v>318</v>
      </c>
      <c r="J80" s="16">
        <v>436</v>
      </c>
      <c r="K80" s="16">
        <v>208</v>
      </c>
    </row>
    <row r="81" spans="2:11" ht="15" customHeight="1" x14ac:dyDescent="0.15">
      <c r="B81" s="24"/>
      <c r="C81" s="89"/>
      <c r="D81" s="25">
        <v>100</v>
      </c>
      <c r="E81" s="26">
        <v>45.1</v>
      </c>
      <c r="F81" s="27">
        <v>11.9</v>
      </c>
      <c r="G81" s="27">
        <v>7.3</v>
      </c>
      <c r="H81" s="27">
        <v>30.3</v>
      </c>
      <c r="I81" s="27">
        <v>31.5</v>
      </c>
      <c r="J81" s="27">
        <v>43.3</v>
      </c>
      <c r="K81" s="27">
        <v>20.6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206</v>
      </c>
      <c r="F82" s="16">
        <v>53</v>
      </c>
      <c r="G82" s="16">
        <v>32</v>
      </c>
      <c r="H82" s="16">
        <v>145</v>
      </c>
      <c r="I82" s="16">
        <v>204</v>
      </c>
      <c r="J82" s="16">
        <v>249</v>
      </c>
      <c r="K82" s="16">
        <v>171</v>
      </c>
    </row>
    <row r="83" spans="2:11" ht="15" customHeight="1" x14ac:dyDescent="0.15">
      <c r="B83" s="24"/>
      <c r="C83" s="86"/>
      <c r="D83" s="34">
        <v>100</v>
      </c>
      <c r="E83" s="35">
        <v>34.200000000000003</v>
      </c>
      <c r="F83" s="36">
        <v>8.8000000000000007</v>
      </c>
      <c r="G83" s="36">
        <v>5.3</v>
      </c>
      <c r="H83" s="36">
        <v>24.1</v>
      </c>
      <c r="I83" s="36">
        <v>33.9</v>
      </c>
      <c r="J83" s="36">
        <v>41.4</v>
      </c>
      <c r="K83" s="36">
        <v>28.4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2564</v>
      </c>
      <c r="F84" s="23">
        <v>966</v>
      </c>
      <c r="G84" s="23">
        <v>610</v>
      </c>
      <c r="H84" s="23">
        <v>939</v>
      </c>
      <c r="I84" s="23">
        <v>968</v>
      </c>
      <c r="J84" s="23">
        <v>741</v>
      </c>
      <c r="K84" s="23">
        <v>392</v>
      </c>
    </row>
    <row r="85" spans="2:11" ht="15" customHeight="1" x14ac:dyDescent="0.15">
      <c r="B85" s="24" t="s">
        <v>485</v>
      </c>
      <c r="C85" s="84"/>
      <c r="D85" s="25">
        <v>100</v>
      </c>
      <c r="E85" s="26">
        <v>74.8</v>
      </c>
      <c r="F85" s="27">
        <v>28.2</v>
      </c>
      <c r="G85" s="27">
        <v>17.8</v>
      </c>
      <c r="H85" s="27">
        <v>27.4</v>
      </c>
      <c r="I85" s="27">
        <v>28.2</v>
      </c>
      <c r="J85" s="27">
        <v>21.6</v>
      </c>
      <c r="K85" s="27">
        <v>11.4</v>
      </c>
    </row>
    <row r="86" spans="2:11" ht="15" customHeight="1" x14ac:dyDescent="0.15">
      <c r="B86" s="24" t="s">
        <v>431</v>
      </c>
      <c r="C86" s="82" t="s">
        <v>432</v>
      </c>
      <c r="D86" s="14">
        <v>3344</v>
      </c>
      <c r="E86" s="15">
        <v>2420</v>
      </c>
      <c r="F86" s="16">
        <v>911</v>
      </c>
      <c r="G86" s="16">
        <v>547</v>
      </c>
      <c r="H86" s="16">
        <v>945</v>
      </c>
      <c r="I86" s="16">
        <v>921</v>
      </c>
      <c r="J86" s="16">
        <v>838</v>
      </c>
      <c r="K86" s="16">
        <v>380</v>
      </c>
    </row>
    <row r="87" spans="2:11" ht="15" customHeight="1" x14ac:dyDescent="0.15">
      <c r="B87" s="24"/>
      <c r="C87" s="84"/>
      <c r="D87" s="25">
        <v>100</v>
      </c>
      <c r="E87" s="26">
        <v>72.400000000000006</v>
      </c>
      <c r="F87" s="27">
        <v>27.2</v>
      </c>
      <c r="G87" s="27">
        <v>16.399999999999999</v>
      </c>
      <c r="H87" s="27">
        <v>28.3</v>
      </c>
      <c r="I87" s="27">
        <v>27.5</v>
      </c>
      <c r="J87" s="27">
        <v>25.1</v>
      </c>
      <c r="K87" s="27">
        <v>11.4</v>
      </c>
    </row>
    <row r="88" spans="2:11" ht="15" customHeight="1" x14ac:dyDescent="0.15">
      <c r="B88" s="24"/>
      <c r="C88" s="83" t="s">
        <v>487</v>
      </c>
      <c r="D88" s="29">
        <v>2063</v>
      </c>
      <c r="E88" s="30">
        <v>1403</v>
      </c>
      <c r="F88" s="31">
        <v>481</v>
      </c>
      <c r="G88" s="31">
        <v>239</v>
      </c>
      <c r="H88" s="31">
        <v>588</v>
      </c>
      <c r="I88" s="31">
        <v>563</v>
      </c>
      <c r="J88" s="31">
        <v>680</v>
      </c>
      <c r="K88" s="31">
        <v>218</v>
      </c>
    </row>
    <row r="89" spans="2:11" ht="15" customHeight="1" x14ac:dyDescent="0.15">
      <c r="B89" s="24"/>
      <c r="C89" s="84"/>
      <c r="D89" s="25">
        <v>100</v>
      </c>
      <c r="E89" s="26">
        <v>68</v>
      </c>
      <c r="F89" s="27">
        <v>23.3</v>
      </c>
      <c r="G89" s="27">
        <v>11.6</v>
      </c>
      <c r="H89" s="27">
        <v>28.5</v>
      </c>
      <c r="I89" s="27">
        <v>27.3</v>
      </c>
      <c r="J89" s="27">
        <v>33</v>
      </c>
      <c r="K89" s="27">
        <v>10.6</v>
      </c>
    </row>
    <row r="90" spans="2:11" ht="15" customHeight="1" x14ac:dyDescent="0.15">
      <c r="B90" s="24"/>
      <c r="C90" s="82" t="s">
        <v>489</v>
      </c>
      <c r="D90" s="14">
        <v>3201</v>
      </c>
      <c r="E90" s="15">
        <v>1997</v>
      </c>
      <c r="F90" s="16">
        <v>646</v>
      </c>
      <c r="G90" s="16">
        <v>307</v>
      </c>
      <c r="H90" s="16">
        <v>891</v>
      </c>
      <c r="I90" s="16">
        <v>852</v>
      </c>
      <c r="J90" s="16">
        <v>1158</v>
      </c>
      <c r="K90" s="16">
        <v>381</v>
      </c>
    </row>
    <row r="91" spans="2:11" ht="15" customHeight="1" x14ac:dyDescent="0.15">
      <c r="B91" s="24"/>
      <c r="C91" s="84"/>
      <c r="D91" s="25">
        <v>100</v>
      </c>
      <c r="E91" s="26">
        <v>62.4</v>
      </c>
      <c r="F91" s="27">
        <v>20.2</v>
      </c>
      <c r="G91" s="27">
        <v>9.6</v>
      </c>
      <c r="H91" s="27">
        <v>27.8</v>
      </c>
      <c r="I91" s="27">
        <v>26.6</v>
      </c>
      <c r="J91" s="27">
        <v>36.200000000000003</v>
      </c>
      <c r="K91" s="27">
        <v>11.9</v>
      </c>
    </row>
    <row r="92" spans="2:11" ht="15" customHeight="1" x14ac:dyDescent="0.15">
      <c r="B92" s="24"/>
      <c r="C92" s="82" t="s">
        <v>488</v>
      </c>
      <c r="D92" s="14">
        <v>1503</v>
      </c>
      <c r="E92" s="15">
        <v>774</v>
      </c>
      <c r="F92" s="16">
        <v>235</v>
      </c>
      <c r="G92" s="16">
        <v>131</v>
      </c>
      <c r="H92" s="16">
        <v>411</v>
      </c>
      <c r="I92" s="16">
        <v>445</v>
      </c>
      <c r="J92" s="16">
        <v>633</v>
      </c>
      <c r="K92" s="16">
        <v>240</v>
      </c>
    </row>
    <row r="93" spans="2:11" ht="15" customHeight="1" x14ac:dyDescent="0.15">
      <c r="B93" s="24"/>
      <c r="C93" s="84"/>
      <c r="D93" s="25">
        <v>100</v>
      </c>
      <c r="E93" s="26">
        <v>51.5</v>
      </c>
      <c r="F93" s="27">
        <v>15.6</v>
      </c>
      <c r="G93" s="27">
        <v>8.6999999999999993</v>
      </c>
      <c r="H93" s="27">
        <v>27.3</v>
      </c>
      <c r="I93" s="27">
        <v>29.6</v>
      </c>
      <c r="J93" s="27">
        <v>42.1</v>
      </c>
      <c r="K93" s="27">
        <v>16</v>
      </c>
    </row>
    <row r="94" spans="2:11" ht="15" customHeight="1" x14ac:dyDescent="0.15">
      <c r="B94" s="24"/>
      <c r="C94" s="82" t="s">
        <v>457</v>
      </c>
      <c r="D94" s="14">
        <v>330</v>
      </c>
      <c r="E94" s="15">
        <v>153</v>
      </c>
      <c r="F94" s="16">
        <v>49</v>
      </c>
      <c r="G94" s="16">
        <v>29</v>
      </c>
      <c r="H94" s="16">
        <v>93</v>
      </c>
      <c r="I94" s="16">
        <v>101</v>
      </c>
      <c r="J94" s="16">
        <v>143</v>
      </c>
      <c r="K94" s="16">
        <v>66</v>
      </c>
    </row>
    <row r="95" spans="2:11" ht="15" customHeight="1" x14ac:dyDescent="0.15">
      <c r="B95" s="24"/>
      <c r="C95" s="82"/>
      <c r="D95" s="34">
        <v>100</v>
      </c>
      <c r="E95" s="35">
        <v>46.4</v>
      </c>
      <c r="F95" s="36">
        <v>14.8</v>
      </c>
      <c r="G95" s="36">
        <v>8.8000000000000007</v>
      </c>
      <c r="H95" s="36">
        <v>28.2</v>
      </c>
      <c r="I95" s="36">
        <v>30.6</v>
      </c>
      <c r="J95" s="36">
        <v>43.3</v>
      </c>
      <c r="K95" s="36">
        <v>20</v>
      </c>
    </row>
    <row r="96" spans="2:11" ht="15" customHeight="1" x14ac:dyDescent="0.15">
      <c r="B96" s="24"/>
      <c r="C96" s="83" t="s">
        <v>490</v>
      </c>
      <c r="D96" s="29">
        <v>359</v>
      </c>
      <c r="E96" s="30">
        <v>128</v>
      </c>
      <c r="F96" s="31">
        <v>42</v>
      </c>
      <c r="G96" s="31">
        <v>29</v>
      </c>
      <c r="H96" s="31">
        <v>115</v>
      </c>
      <c r="I96" s="31">
        <v>119</v>
      </c>
      <c r="J96" s="31">
        <v>161</v>
      </c>
      <c r="K96" s="31">
        <v>75</v>
      </c>
    </row>
    <row r="97" spans="2:11" ht="15" customHeight="1" x14ac:dyDescent="0.15">
      <c r="B97" s="24"/>
      <c r="C97" s="84"/>
      <c r="D97" s="25">
        <v>100</v>
      </c>
      <c r="E97" s="26">
        <v>35.700000000000003</v>
      </c>
      <c r="F97" s="27">
        <v>11.7</v>
      </c>
      <c r="G97" s="27">
        <v>8.1</v>
      </c>
      <c r="H97" s="27">
        <v>32</v>
      </c>
      <c r="I97" s="27">
        <v>33.1</v>
      </c>
      <c r="J97" s="27">
        <v>44.8</v>
      </c>
      <c r="K97" s="27">
        <v>20.9</v>
      </c>
    </row>
    <row r="98" spans="2:11" ht="15" customHeight="1" x14ac:dyDescent="0.15">
      <c r="B98" s="24"/>
      <c r="C98" s="82" t="s">
        <v>474</v>
      </c>
      <c r="D98" s="14">
        <v>47</v>
      </c>
      <c r="E98" s="15">
        <v>9</v>
      </c>
      <c r="F98" s="16">
        <v>3</v>
      </c>
      <c r="G98" s="16">
        <v>4</v>
      </c>
      <c r="H98" s="16">
        <v>8</v>
      </c>
      <c r="I98" s="16">
        <v>10</v>
      </c>
      <c r="J98" s="16">
        <v>14</v>
      </c>
      <c r="K98" s="16">
        <v>19</v>
      </c>
    </row>
    <row r="99" spans="2:11" ht="15" customHeight="1" x14ac:dyDescent="0.15">
      <c r="B99" s="24"/>
      <c r="C99" s="84"/>
      <c r="D99" s="25">
        <v>100</v>
      </c>
      <c r="E99" s="26">
        <v>19.100000000000001</v>
      </c>
      <c r="F99" s="27">
        <v>6.4</v>
      </c>
      <c r="G99" s="27">
        <v>8.5</v>
      </c>
      <c r="H99" s="27">
        <v>17</v>
      </c>
      <c r="I99" s="27">
        <v>21.3</v>
      </c>
      <c r="J99" s="27">
        <v>29.8</v>
      </c>
      <c r="K99" s="27">
        <v>40.4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41</v>
      </c>
      <c r="F100" s="16">
        <v>8</v>
      </c>
      <c r="G100" s="16">
        <v>10</v>
      </c>
      <c r="H100" s="16">
        <v>16</v>
      </c>
      <c r="I100" s="16">
        <v>18</v>
      </c>
      <c r="J100" s="16">
        <v>24</v>
      </c>
      <c r="K100" s="16">
        <v>2</v>
      </c>
    </row>
    <row r="101" spans="2:11" ht="15" customHeight="1" x14ac:dyDescent="0.15">
      <c r="B101" s="28"/>
      <c r="C101" s="85"/>
      <c r="D101" s="17">
        <v>100</v>
      </c>
      <c r="E101" s="18">
        <v>78.8</v>
      </c>
      <c r="F101" s="19">
        <v>15.4</v>
      </c>
      <c r="G101" s="19">
        <v>19.2</v>
      </c>
      <c r="H101" s="19">
        <v>30.8</v>
      </c>
      <c r="I101" s="19">
        <v>34.6</v>
      </c>
      <c r="J101" s="19">
        <v>46.2</v>
      </c>
      <c r="K101" s="19">
        <v>3.8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986" priority="3808" rank="1"/>
  </conditionalFormatting>
  <conditionalFormatting sqref="E11:K11">
    <cfRule type="top10" dxfId="985" priority="3809" rank="1"/>
  </conditionalFormatting>
  <conditionalFormatting sqref="E13:K13">
    <cfRule type="top10" dxfId="984" priority="3810" rank="1"/>
  </conditionalFormatting>
  <conditionalFormatting sqref="E15:K15">
    <cfRule type="top10" dxfId="983" priority="3811" rank="1"/>
  </conditionalFormatting>
  <conditionalFormatting sqref="E17:K17">
    <cfRule type="top10" dxfId="982" priority="3812" rank="1"/>
  </conditionalFormatting>
  <conditionalFormatting sqref="E19:K19">
    <cfRule type="top10" dxfId="981" priority="3813" rank="1"/>
  </conditionalFormatting>
  <conditionalFormatting sqref="E21:K21">
    <cfRule type="top10" dxfId="980" priority="3814" rank="1"/>
  </conditionalFormatting>
  <conditionalFormatting sqref="E23:K23">
    <cfRule type="top10" dxfId="979" priority="3815" rank="1"/>
  </conditionalFormatting>
  <conditionalFormatting sqref="E25:K25">
    <cfRule type="top10" dxfId="978" priority="3816" rank="1"/>
  </conditionalFormatting>
  <conditionalFormatting sqref="E27:K27">
    <cfRule type="top10" dxfId="977" priority="3817" rank="1"/>
  </conditionalFormatting>
  <conditionalFormatting sqref="E29:K29">
    <cfRule type="top10" dxfId="976" priority="3818" rank="1"/>
  </conditionalFormatting>
  <conditionalFormatting sqref="E31:K31">
    <cfRule type="top10" dxfId="975" priority="3819" rank="1"/>
  </conditionalFormatting>
  <conditionalFormatting sqref="E33:K33">
    <cfRule type="top10" dxfId="974" priority="3820" rank="1"/>
  </conditionalFormatting>
  <conditionalFormatting sqref="E35:K35">
    <cfRule type="top10" dxfId="973" priority="3821" rank="1"/>
  </conditionalFormatting>
  <conditionalFormatting sqref="E37:K37">
    <cfRule type="top10" dxfId="972" priority="3822" rank="1"/>
  </conditionalFormatting>
  <conditionalFormatting sqref="E39:K39">
    <cfRule type="top10" dxfId="971" priority="3823" rank="1"/>
  </conditionalFormatting>
  <conditionalFormatting sqref="E41:K41">
    <cfRule type="top10" dxfId="970" priority="3824" rank="1"/>
  </conditionalFormatting>
  <conditionalFormatting sqref="E43:K43">
    <cfRule type="top10" dxfId="969" priority="3825" rank="1"/>
  </conditionalFormatting>
  <conditionalFormatting sqref="E45:K45">
    <cfRule type="top10" dxfId="968" priority="3826" rank="1"/>
  </conditionalFormatting>
  <conditionalFormatting sqref="E47:K47">
    <cfRule type="top10" dxfId="967" priority="3827" rank="1"/>
  </conditionalFormatting>
  <conditionalFormatting sqref="E49:K49">
    <cfRule type="top10" dxfId="966" priority="3828" rank="1"/>
  </conditionalFormatting>
  <conditionalFormatting sqref="E51:K51">
    <cfRule type="top10" dxfId="965" priority="3829" rank="1"/>
  </conditionalFormatting>
  <conditionalFormatting sqref="E53:K53">
    <cfRule type="top10" dxfId="964" priority="3830" rank="1"/>
  </conditionalFormatting>
  <conditionalFormatting sqref="E55:K55">
    <cfRule type="top10" dxfId="963" priority="3831" rank="1"/>
  </conditionalFormatting>
  <conditionalFormatting sqref="E57:K57">
    <cfRule type="top10" dxfId="962" priority="3832" rank="1"/>
  </conditionalFormatting>
  <conditionalFormatting sqref="E59:K59">
    <cfRule type="top10" dxfId="961" priority="3833" rank="1"/>
  </conditionalFormatting>
  <conditionalFormatting sqref="E61:K61">
    <cfRule type="top10" dxfId="960" priority="3834" rank="1"/>
  </conditionalFormatting>
  <conditionalFormatting sqref="E63:K63">
    <cfRule type="top10" dxfId="959" priority="3835" rank="1"/>
  </conditionalFormatting>
  <conditionalFormatting sqref="E65:K65">
    <cfRule type="top10" dxfId="958" priority="3836" rank="1"/>
  </conditionalFormatting>
  <conditionalFormatting sqref="E67:K67">
    <cfRule type="top10" dxfId="957" priority="3837" rank="1"/>
  </conditionalFormatting>
  <conditionalFormatting sqref="E69:K69">
    <cfRule type="top10" dxfId="956" priority="3838" rank="1"/>
  </conditionalFormatting>
  <conditionalFormatting sqref="E71:K71">
    <cfRule type="top10" dxfId="955" priority="3839" rank="1"/>
  </conditionalFormatting>
  <conditionalFormatting sqref="E73:K73">
    <cfRule type="top10" dxfId="954" priority="3840" rank="1"/>
  </conditionalFormatting>
  <conditionalFormatting sqref="E75:K75">
    <cfRule type="top10" dxfId="953" priority="3841" rank="1"/>
  </conditionalFormatting>
  <conditionalFormatting sqref="E77:K77">
    <cfRule type="top10" dxfId="952" priority="3842" rank="1"/>
  </conditionalFormatting>
  <conditionalFormatting sqref="E79:K79">
    <cfRule type="top10" dxfId="951" priority="3843" rank="1"/>
  </conditionalFormatting>
  <conditionalFormatting sqref="E81:K81">
    <cfRule type="top10" dxfId="950" priority="3844" rank="1"/>
  </conditionalFormatting>
  <conditionalFormatting sqref="E83:K83">
    <cfRule type="top10" dxfId="949" priority="3845" rank="1"/>
  </conditionalFormatting>
  <conditionalFormatting sqref="E85:K85">
    <cfRule type="top10" dxfId="948" priority="3846" rank="1"/>
  </conditionalFormatting>
  <conditionalFormatting sqref="E87:K87">
    <cfRule type="top10" dxfId="947" priority="3847" rank="1"/>
  </conditionalFormatting>
  <conditionalFormatting sqref="E89:K89">
    <cfRule type="top10" dxfId="946" priority="3848" rank="1"/>
  </conditionalFormatting>
  <conditionalFormatting sqref="E91:K91">
    <cfRule type="top10" dxfId="945" priority="3849" rank="1"/>
  </conditionalFormatting>
  <conditionalFormatting sqref="E93:K93">
    <cfRule type="top10" dxfId="944" priority="3850" rank="1"/>
  </conditionalFormatting>
  <conditionalFormatting sqref="E95:K95">
    <cfRule type="top10" dxfId="943" priority="3851" rank="1"/>
  </conditionalFormatting>
  <conditionalFormatting sqref="E97:K97">
    <cfRule type="top10" dxfId="942" priority="3852" rank="1"/>
  </conditionalFormatting>
  <conditionalFormatting sqref="E99:K99">
    <cfRule type="top10" dxfId="941" priority="3853" rank="1"/>
  </conditionalFormatting>
  <conditionalFormatting sqref="E101:K101">
    <cfRule type="top10" dxfId="940" priority="385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1" width="8.625" style="1" customWidth="1"/>
    <col min="72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855</v>
      </c>
    </row>
    <row r="5" spans="2:24" x14ac:dyDescent="0.15">
      <c r="B5" s="3"/>
      <c r="C5" s="3"/>
      <c r="D5" s="3"/>
      <c r="E5" s="3"/>
      <c r="F5" s="3"/>
      <c r="G5" s="3"/>
      <c r="H5" s="37"/>
      <c r="I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49</v>
      </c>
      <c r="F7" s="69" t="s">
        <v>208</v>
      </c>
      <c r="G7" s="69" t="s">
        <v>209</v>
      </c>
      <c r="H7" s="68" t="s">
        <v>115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972</v>
      </c>
      <c r="F8" s="16">
        <v>5275</v>
      </c>
      <c r="G8" s="16">
        <v>8240</v>
      </c>
      <c r="H8" s="16">
        <v>1435</v>
      </c>
    </row>
    <row r="9" spans="2:24" ht="15" customHeight="1" x14ac:dyDescent="0.15">
      <c r="B9" s="93"/>
      <c r="C9" s="91"/>
      <c r="D9" s="17">
        <v>100</v>
      </c>
      <c r="E9" s="18">
        <v>6.1</v>
      </c>
      <c r="F9" s="19">
        <v>33.1</v>
      </c>
      <c r="G9" s="19">
        <v>51.8</v>
      </c>
      <c r="H9" s="19">
        <v>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282</v>
      </c>
      <c r="F10" s="23">
        <v>1581</v>
      </c>
      <c r="G10" s="23">
        <v>2622</v>
      </c>
      <c r="H10" s="23">
        <v>460</v>
      </c>
    </row>
    <row r="11" spans="2:24" ht="15" customHeight="1" x14ac:dyDescent="0.15">
      <c r="B11" s="24"/>
      <c r="C11" s="89"/>
      <c r="D11" s="25">
        <v>100</v>
      </c>
      <c r="E11" s="26">
        <v>5.7</v>
      </c>
      <c r="F11" s="27">
        <v>32</v>
      </c>
      <c r="G11" s="27">
        <v>53</v>
      </c>
      <c r="H11" s="27">
        <v>9.3000000000000007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680</v>
      </c>
      <c r="F12" s="16">
        <v>3657</v>
      </c>
      <c r="G12" s="16">
        <v>5547</v>
      </c>
      <c r="H12" s="16">
        <v>958</v>
      </c>
    </row>
    <row r="13" spans="2:24" ht="15" customHeight="1" x14ac:dyDescent="0.15">
      <c r="B13" s="28"/>
      <c r="C13" s="91"/>
      <c r="D13" s="17">
        <v>100</v>
      </c>
      <c r="E13" s="18">
        <v>6.3</v>
      </c>
      <c r="F13" s="19">
        <v>33.700000000000003</v>
      </c>
      <c r="G13" s="19">
        <v>51.2</v>
      </c>
      <c r="H13" s="19">
        <v>8.8000000000000007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16</v>
      </c>
      <c r="F14" s="23">
        <v>106</v>
      </c>
      <c r="G14" s="23">
        <v>187</v>
      </c>
      <c r="H14" s="23">
        <v>44</v>
      </c>
    </row>
    <row r="15" spans="2:24" ht="15" customHeight="1" x14ac:dyDescent="0.15">
      <c r="B15" s="24"/>
      <c r="C15" s="84"/>
      <c r="D15" s="25">
        <v>100</v>
      </c>
      <c r="E15" s="26">
        <v>4.5</v>
      </c>
      <c r="F15" s="27">
        <v>30</v>
      </c>
      <c r="G15" s="27">
        <v>53</v>
      </c>
      <c r="H15" s="27">
        <v>12.5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37</v>
      </c>
      <c r="F16" s="31">
        <v>200</v>
      </c>
      <c r="G16" s="31">
        <v>319</v>
      </c>
      <c r="H16" s="31">
        <v>64</v>
      </c>
    </row>
    <row r="17" spans="2:8" ht="15" customHeight="1" x14ac:dyDescent="0.15">
      <c r="B17" s="24"/>
      <c r="C17" s="84"/>
      <c r="D17" s="25">
        <v>100</v>
      </c>
      <c r="E17" s="26">
        <v>6</v>
      </c>
      <c r="F17" s="27">
        <v>32.299999999999997</v>
      </c>
      <c r="G17" s="27">
        <v>51.5</v>
      </c>
      <c r="H17" s="27">
        <v>10.3</v>
      </c>
    </row>
    <row r="18" spans="2:8" ht="15" customHeight="1" x14ac:dyDescent="0.15">
      <c r="B18" s="24"/>
      <c r="C18" s="82" t="s">
        <v>411</v>
      </c>
      <c r="D18" s="14">
        <v>922</v>
      </c>
      <c r="E18" s="15">
        <v>49</v>
      </c>
      <c r="F18" s="16">
        <v>299</v>
      </c>
      <c r="G18" s="16">
        <v>487</v>
      </c>
      <c r="H18" s="16">
        <v>87</v>
      </c>
    </row>
    <row r="19" spans="2:8" ht="15" customHeight="1" x14ac:dyDescent="0.15">
      <c r="B19" s="24"/>
      <c r="C19" s="84"/>
      <c r="D19" s="25">
        <v>100</v>
      </c>
      <c r="E19" s="26">
        <v>5.3</v>
      </c>
      <c r="F19" s="27">
        <v>32.4</v>
      </c>
      <c r="G19" s="27">
        <v>52.8</v>
      </c>
      <c r="H19" s="27">
        <v>9.4</v>
      </c>
    </row>
    <row r="20" spans="2:8" ht="15" customHeight="1" x14ac:dyDescent="0.15">
      <c r="B20" s="24"/>
      <c r="C20" s="82" t="s">
        <v>412</v>
      </c>
      <c r="D20" s="14">
        <v>1616</v>
      </c>
      <c r="E20" s="15">
        <v>107</v>
      </c>
      <c r="F20" s="16">
        <v>545</v>
      </c>
      <c r="G20" s="16">
        <v>818</v>
      </c>
      <c r="H20" s="16">
        <v>146</v>
      </c>
    </row>
    <row r="21" spans="2:8" ht="15" customHeight="1" x14ac:dyDescent="0.15">
      <c r="B21" s="24"/>
      <c r="C21" s="84"/>
      <c r="D21" s="25">
        <v>100</v>
      </c>
      <c r="E21" s="26">
        <v>6.6</v>
      </c>
      <c r="F21" s="27">
        <v>33.700000000000003</v>
      </c>
      <c r="G21" s="27">
        <v>50.6</v>
      </c>
      <c r="H21" s="27">
        <v>9</v>
      </c>
    </row>
    <row r="22" spans="2:8" ht="15" customHeight="1" x14ac:dyDescent="0.15">
      <c r="B22" s="24"/>
      <c r="C22" s="82" t="s">
        <v>413</v>
      </c>
      <c r="D22" s="14">
        <v>3140</v>
      </c>
      <c r="E22" s="15">
        <v>181</v>
      </c>
      <c r="F22" s="16">
        <v>1039</v>
      </c>
      <c r="G22" s="16">
        <v>1649</v>
      </c>
      <c r="H22" s="16">
        <v>271</v>
      </c>
    </row>
    <row r="23" spans="2:8" ht="15" customHeight="1" x14ac:dyDescent="0.15">
      <c r="B23" s="24"/>
      <c r="C23" s="84"/>
      <c r="D23" s="25">
        <v>100</v>
      </c>
      <c r="E23" s="26">
        <v>5.8</v>
      </c>
      <c r="F23" s="27">
        <v>33.1</v>
      </c>
      <c r="G23" s="27">
        <v>52.5</v>
      </c>
      <c r="H23" s="27">
        <v>8.6</v>
      </c>
    </row>
    <row r="24" spans="2:8" ht="15" customHeight="1" x14ac:dyDescent="0.15">
      <c r="B24" s="24"/>
      <c r="C24" s="82" t="s">
        <v>414</v>
      </c>
      <c r="D24" s="14">
        <v>4506</v>
      </c>
      <c r="E24" s="15">
        <v>288</v>
      </c>
      <c r="F24" s="16">
        <v>1534</v>
      </c>
      <c r="G24" s="16">
        <v>2297</v>
      </c>
      <c r="H24" s="16">
        <v>387</v>
      </c>
    </row>
    <row r="25" spans="2:8" ht="15" customHeight="1" x14ac:dyDescent="0.15">
      <c r="B25" s="24"/>
      <c r="C25" s="84"/>
      <c r="D25" s="25">
        <v>100</v>
      </c>
      <c r="E25" s="26">
        <v>6.4</v>
      </c>
      <c r="F25" s="27">
        <v>34</v>
      </c>
      <c r="G25" s="27">
        <v>51</v>
      </c>
      <c r="H25" s="27">
        <v>8.6</v>
      </c>
    </row>
    <row r="26" spans="2:8" ht="15" customHeight="1" x14ac:dyDescent="0.15">
      <c r="B26" s="24"/>
      <c r="C26" s="82" t="s">
        <v>415</v>
      </c>
      <c r="D26" s="14">
        <v>4438</v>
      </c>
      <c r="E26" s="15">
        <v>271</v>
      </c>
      <c r="F26" s="16">
        <v>1452</v>
      </c>
      <c r="G26" s="16">
        <v>2316</v>
      </c>
      <c r="H26" s="16">
        <v>399</v>
      </c>
    </row>
    <row r="27" spans="2:8" ht="15" customHeight="1" x14ac:dyDescent="0.15">
      <c r="B27" s="28"/>
      <c r="C27" s="85"/>
      <c r="D27" s="17">
        <v>100</v>
      </c>
      <c r="E27" s="18">
        <v>6.1</v>
      </c>
      <c r="F27" s="19">
        <v>32.700000000000003</v>
      </c>
      <c r="G27" s="19">
        <v>52.2</v>
      </c>
      <c r="H27" s="19">
        <v>9</v>
      </c>
    </row>
    <row r="28" spans="2:8" ht="15" customHeight="1" x14ac:dyDescent="0.15">
      <c r="B28" s="20" t="s">
        <v>61</v>
      </c>
      <c r="C28" s="82" t="s">
        <v>62</v>
      </c>
      <c r="D28" s="14">
        <v>5666</v>
      </c>
      <c r="E28" s="15">
        <v>351</v>
      </c>
      <c r="F28" s="16">
        <v>1859</v>
      </c>
      <c r="G28" s="16">
        <v>3022</v>
      </c>
      <c r="H28" s="16">
        <v>434</v>
      </c>
    </row>
    <row r="29" spans="2:8" ht="15" customHeight="1" x14ac:dyDescent="0.15">
      <c r="B29" s="24"/>
      <c r="C29" s="84"/>
      <c r="D29" s="25">
        <v>100</v>
      </c>
      <c r="E29" s="26">
        <v>6.2</v>
      </c>
      <c r="F29" s="27">
        <v>32.799999999999997</v>
      </c>
      <c r="G29" s="27">
        <v>53.3</v>
      </c>
      <c r="H29" s="27">
        <v>7.7</v>
      </c>
    </row>
    <row r="30" spans="2:8" ht="15" customHeight="1" x14ac:dyDescent="0.15">
      <c r="B30" s="24"/>
      <c r="C30" s="82" t="s">
        <v>63</v>
      </c>
      <c r="D30" s="14">
        <v>3924</v>
      </c>
      <c r="E30" s="15">
        <v>264</v>
      </c>
      <c r="F30" s="16">
        <v>1406</v>
      </c>
      <c r="G30" s="16">
        <v>1914</v>
      </c>
      <c r="H30" s="16">
        <v>340</v>
      </c>
    </row>
    <row r="31" spans="2:8" ht="15" customHeight="1" x14ac:dyDescent="0.15">
      <c r="B31" s="24"/>
      <c r="C31" s="84"/>
      <c r="D31" s="25">
        <v>100</v>
      </c>
      <c r="E31" s="26">
        <v>6.7</v>
      </c>
      <c r="F31" s="27">
        <v>35.799999999999997</v>
      </c>
      <c r="G31" s="27">
        <v>48.8</v>
      </c>
      <c r="H31" s="27">
        <v>8.6999999999999993</v>
      </c>
    </row>
    <row r="32" spans="2:8" ht="15" customHeight="1" x14ac:dyDescent="0.15">
      <c r="B32" s="24"/>
      <c r="C32" s="83" t="s">
        <v>64</v>
      </c>
      <c r="D32" s="29">
        <v>306</v>
      </c>
      <c r="E32" s="30">
        <v>23</v>
      </c>
      <c r="F32" s="31">
        <v>119</v>
      </c>
      <c r="G32" s="31">
        <v>134</v>
      </c>
      <c r="H32" s="31">
        <v>30</v>
      </c>
    </row>
    <row r="33" spans="2:8" ht="15" customHeight="1" x14ac:dyDescent="0.15">
      <c r="B33" s="24"/>
      <c r="C33" s="84"/>
      <c r="D33" s="25">
        <v>100</v>
      </c>
      <c r="E33" s="26">
        <v>7.5</v>
      </c>
      <c r="F33" s="27">
        <v>38.9</v>
      </c>
      <c r="G33" s="27">
        <v>43.8</v>
      </c>
      <c r="H33" s="27">
        <v>9.8000000000000007</v>
      </c>
    </row>
    <row r="34" spans="2:8" ht="15" customHeight="1" x14ac:dyDescent="0.15">
      <c r="B34" s="24"/>
      <c r="C34" s="82" t="s">
        <v>65</v>
      </c>
      <c r="D34" s="14">
        <v>3042</v>
      </c>
      <c r="E34" s="15">
        <v>170</v>
      </c>
      <c r="F34" s="16">
        <v>1013</v>
      </c>
      <c r="G34" s="16">
        <v>1703</v>
      </c>
      <c r="H34" s="16">
        <v>156</v>
      </c>
    </row>
    <row r="35" spans="2:8" ht="15" customHeight="1" x14ac:dyDescent="0.15">
      <c r="B35" s="24"/>
      <c r="C35" s="84"/>
      <c r="D35" s="25">
        <v>100</v>
      </c>
      <c r="E35" s="26">
        <v>5.6</v>
      </c>
      <c r="F35" s="27">
        <v>33.299999999999997</v>
      </c>
      <c r="G35" s="27">
        <v>56</v>
      </c>
      <c r="H35" s="27">
        <v>5.0999999999999996</v>
      </c>
    </row>
    <row r="36" spans="2:8" ht="15" customHeight="1" x14ac:dyDescent="0.15">
      <c r="B36" s="32"/>
      <c r="C36" s="82" t="s">
        <v>408</v>
      </c>
      <c r="D36" s="14">
        <v>2409</v>
      </c>
      <c r="E36" s="15">
        <v>129</v>
      </c>
      <c r="F36" s="16">
        <v>772</v>
      </c>
      <c r="G36" s="16">
        <v>1290</v>
      </c>
      <c r="H36" s="16">
        <v>218</v>
      </c>
    </row>
    <row r="37" spans="2:8" ht="15" customHeight="1" x14ac:dyDescent="0.15">
      <c r="B37" s="33"/>
      <c r="C37" s="82"/>
      <c r="D37" s="34">
        <v>100</v>
      </c>
      <c r="E37" s="35">
        <v>5.4</v>
      </c>
      <c r="F37" s="36">
        <v>32</v>
      </c>
      <c r="G37" s="36">
        <v>53.5</v>
      </c>
      <c r="H37" s="36">
        <v>9</v>
      </c>
    </row>
    <row r="38" spans="2:8" ht="15" customHeight="1" x14ac:dyDescent="0.15">
      <c r="B38" s="20" t="s">
        <v>66</v>
      </c>
      <c r="C38" s="88" t="s">
        <v>67</v>
      </c>
      <c r="D38" s="21">
        <v>1258</v>
      </c>
      <c r="E38" s="22">
        <v>86</v>
      </c>
      <c r="F38" s="23">
        <v>376</v>
      </c>
      <c r="G38" s="23">
        <v>641</v>
      </c>
      <c r="H38" s="23">
        <v>155</v>
      </c>
    </row>
    <row r="39" spans="2:8" ht="15" customHeight="1" x14ac:dyDescent="0.15">
      <c r="B39" s="24"/>
      <c r="C39" s="89"/>
      <c r="D39" s="25">
        <v>100</v>
      </c>
      <c r="E39" s="26">
        <v>6.8</v>
      </c>
      <c r="F39" s="27">
        <v>29.9</v>
      </c>
      <c r="G39" s="27">
        <v>51</v>
      </c>
      <c r="H39" s="27">
        <v>12.3</v>
      </c>
    </row>
    <row r="40" spans="2:8" ht="15" customHeight="1" x14ac:dyDescent="0.15">
      <c r="B40" s="24"/>
      <c r="C40" s="90" t="s">
        <v>68</v>
      </c>
      <c r="D40" s="14">
        <v>1359</v>
      </c>
      <c r="E40" s="15">
        <v>110</v>
      </c>
      <c r="F40" s="16">
        <v>472</v>
      </c>
      <c r="G40" s="16">
        <v>634</v>
      </c>
      <c r="H40" s="16">
        <v>143</v>
      </c>
    </row>
    <row r="41" spans="2:8" ht="15" customHeight="1" x14ac:dyDescent="0.15">
      <c r="B41" s="24"/>
      <c r="C41" s="89"/>
      <c r="D41" s="25">
        <v>100</v>
      </c>
      <c r="E41" s="26">
        <v>8.1</v>
      </c>
      <c r="F41" s="27">
        <v>34.700000000000003</v>
      </c>
      <c r="G41" s="27">
        <v>46.7</v>
      </c>
      <c r="H41" s="27">
        <v>10.5</v>
      </c>
    </row>
    <row r="42" spans="2:8" ht="15" customHeight="1" x14ac:dyDescent="0.15">
      <c r="B42" s="24"/>
      <c r="C42" s="86" t="s">
        <v>69</v>
      </c>
      <c r="D42" s="14">
        <v>12636</v>
      </c>
      <c r="E42" s="15">
        <v>739</v>
      </c>
      <c r="F42" s="16">
        <v>4294</v>
      </c>
      <c r="G42" s="16">
        <v>6754</v>
      </c>
      <c r="H42" s="16">
        <v>849</v>
      </c>
    </row>
    <row r="43" spans="2:8" ht="15" customHeight="1" x14ac:dyDescent="0.15">
      <c r="B43" s="28"/>
      <c r="C43" s="91"/>
      <c r="D43" s="17">
        <v>100</v>
      </c>
      <c r="E43" s="18">
        <v>5.8</v>
      </c>
      <c r="F43" s="19">
        <v>34</v>
      </c>
      <c r="G43" s="19">
        <v>53.5</v>
      </c>
      <c r="H43" s="19">
        <v>6.7</v>
      </c>
    </row>
    <row r="44" spans="2:8" ht="15" customHeight="1" x14ac:dyDescent="0.15">
      <c r="B44" s="20" t="s">
        <v>70</v>
      </c>
      <c r="C44" s="88" t="s">
        <v>496</v>
      </c>
      <c r="D44" s="21">
        <v>567</v>
      </c>
      <c r="E44" s="22">
        <v>46</v>
      </c>
      <c r="F44" s="23">
        <v>118</v>
      </c>
      <c r="G44" s="23">
        <v>353</v>
      </c>
      <c r="H44" s="23">
        <v>50</v>
      </c>
    </row>
    <row r="45" spans="2:8" ht="15" customHeight="1" x14ac:dyDescent="0.15">
      <c r="B45" s="24"/>
      <c r="C45" s="89"/>
      <c r="D45" s="25">
        <v>100</v>
      </c>
      <c r="E45" s="26">
        <v>8.1</v>
      </c>
      <c r="F45" s="27">
        <v>20.8</v>
      </c>
      <c r="G45" s="27">
        <v>62.3</v>
      </c>
      <c r="H45" s="27">
        <v>8.8000000000000007</v>
      </c>
    </row>
    <row r="46" spans="2:8" ht="15" customHeight="1" x14ac:dyDescent="0.15">
      <c r="B46" s="24"/>
      <c r="C46" s="86" t="s">
        <v>468</v>
      </c>
      <c r="D46" s="14">
        <v>8280</v>
      </c>
      <c r="E46" s="15">
        <v>427</v>
      </c>
      <c r="F46" s="16">
        <v>2706</v>
      </c>
      <c r="G46" s="16">
        <v>4566</v>
      </c>
      <c r="H46" s="16">
        <v>581</v>
      </c>
    </row>
    <row r="47" spans="2:8" ht="15" customHeight="1" x14ac:dyDescent="0.15">
      <c r="B47" s="24"/>
      <c r="C47" s="89"/>
      <c r="D47" s="25">
        <v>100</v>
      </c>
      <c r="E47" s="26">
        <v>5.2</v>
      </c>
      <c r="F47" s="27">
        <v>32.700000000000003</v>
      </c>
      <c r="G47" s="27">
        <v>55.1</v>
      </c>
      <c r="H47" s="27">
        <v>7</v>
      </c>
    </row>
    <row r="48" spans="2:8" ht="15" customHeight="1" x14ac:dyDescent="0.15">
      <c r="B48" s="24"/>
      <c r="C48" s="86" t="s">
        <v>428</v>
      </c>
      <c r="D48" s="14">
        <v>4863</v>
      </c>
      <c r="E48" s="15">
        <v>332</v>
      </c>
      <c r="F48" s="16">
        <v>1757</v>
      </c>
      <c r="G48" s="16">
        <v>2462</v>
      </c>
      <c r="H48" s="16">
        <v>312</v>
      </c>
    </row>
    <row r="49" spans="2:8" ht="15" customHeight="1" x14ac:dyDescent="0.15">
      <c r="B49" s="24"/>
      <c r="C49" s="89"/>
      <c r="D49" s="25">
        <v>100</v>
      </c>
      <c r="E49" s="26">
        <v>6.8</v>
      </c>
      <c r="F49" s="27">
        <v>36.1</v>
      </c>
      <c r="G49" s="27">
        <v>50.6</v>
      </c>
      <c r="H49" s="27">
        <v>6.4</v>
      </c>
    </row>
    <row r="50" spans="2:8" ht="15" customHeight="1" x14ac:dyDescent="0.15">
      <c r="B50" s="24"/>
      <c r="C50" s="86" t="s">
        <v>461</v>
      </c>
      <c r="D50" s="14">
        <v>1583</v>
      </c>
      <c r="E50" s="15">
        <v>139</v>
      </c>
      <c r="F50" s="16">
        <v>581</v>
      </c>
      <c r="G50" s="16">
        <v>738</v>
      </c>
      <c r="H50" s="16">
        <v>125</v>
      </c>
    </row>
    <row r="51" spans="2:8" ht="15" customHeight="1" x14ac:dyDescent="0.15">
      <c r="B51" s="28"/>
      <c r="C51" s="91"/>
      <c r="D51" s="17">
        <v>100</v>
      </c>
      <c r="E51" s="18">
        <v>8.8000000000000007</v>
      </c>
      <c r="F51" s="19">
        <v>36.700000000000003</v>
      </c>
      <c r="G51" s="19">
        <v>46.6</v>
      </c>
      <c r="H51" s="19">
        <v>7.9</v>
      </c>
    </row>
    <row r="52" spans="2:8" ht="15" customHeight="1" x14ac:dyDescent="0.15">
      <c r="B52" s="20" t="s">
        <v>75</v>
      </c>
      <c r="C52" s="87" t="s">
        <v>76</v>
      </c>
      <c r="D52" s="21">
        <v>2981</v>
      </c>
      <c r="E52" s="22">
        <v>178</v>
      </c>
      <c r="F52" s="23">
        <v>1023</v>
      </c>
      <c r="G52" s="23">
        <v>1400</v>
      </c>
      <c r="H52" s="23">
        <v>380</v>
      </c>
    </row>
    <row r="53" spans="2:8" ht="15" customHeight="1" x14ac:dyDescent="0.15">
      <c r="B53" s="24"/>
      <c r="C53" s="84"/>
      <c r="D53" s="25">
        <v>100</v>
      </c>
      <c r="E53" s="26">
        <v>6</v>
      </c>
      <c r="F53" s="27">
        <v>34.299999999999997</v>
      </c>
      <c r="G53" s="27">
        <v>47</v>
      </c>
      <c r="H53" s="27">
        <v>12.7</v>
      </c>
    </row>
    <row r="54" spans="2:8" ht="15" customHeight="1" x14ac:dyDescent="0.15">
      <c r="B54" s="24"/>
      <c r="C54" s="83" t="s">
        <v>77</v>
      </c>
      <c r="D54" s="29">
        <v>1946</v>
      </c>
      <c r="E54" s="30">
        <v>108</v>
      </c>
      <c r="F54" s="31">
        <v>639</v>
      </c>
      <c r="G54" s="31">
        <v>1117</v>
      </c>
      <c r="H54" s="31">
        <v>82</v>
      </c>
    </row>
    <row r="55" spans="2:8" ht="15" customHeight="1" x14ac:dyDescent="0.15">
      <c r="B55" s="24"/>
      <c r="C55" s="84"/>
      <c r="D55" s="25">
        <v>100</v>
      </c>
      <c r="E55" s="26">
        <v>5.5</v>
      </c>
      <c r="F55" s="27">
        <v>32.799999999999997</v>
      </c>
      <c r="G55" s="27">
        <v>57.4</v>
      </c>
      <c r="H55" s="27">
        <v>4.2</v>
      </c>
    </row>
    <row r="56" spans="2:8" ht="15" customHeight="1" x14ac:dyDescent="0.15">
      <c r="B56" s="24"/>
      <c r="C56" s="82" t="s">
        <v>78</v>
      </c>
      <c r="D56" s="14">
        <v>854</v>
      </c>
      <c r="E56" s="15">
        <v>56</v>
      </c>
      <c r="F56" s="16">
        <v>301</v>
      </c>
      <c r="G56" s="16">
        <v>403</v>
      </c>
      <c r="H56" s="16">
        <v>94</v>
      </c>
    </row>
    <row r="57" spans="2:8" ht="15" customHeight="1" x14ac:dyDescent="0.15">
      <c r="B57" s="24"/>
      <c r="C57" s="84"/>
      <c r="D57" s="25">
        <v>100</v>
      </c>
      <c r="E57" s="26">
        <v>6.6</v>
      </c>
      <c r="F57" s="27">
        <v>35.200000000000003</v>
      </c>
      <c r="G57" s="27">
        <v>47.2</v>
      </c>
      <c r="H57" s="27">
        <v>11</v>
      </c>
    </row>
    <row r="58" spans="2:8" ht="15" customHeight="1" x14ac:dyDescent="0.15">
      <c r="B58" s="24"/>
      <c r="C58" s="82" t="s">
        <v>79</v>
      </c>
      <c r="D58" s="14">
        <v>1311</v>
      </c>
      <c r="E58" s="15">
        <v>76</v>
      </c>
      <c r="F58" s="16">
        <v>453</v>
      </c>
      <c r="G58" s="16">
        <v>701</v>
      </c>
      <c r="H58" s="16">
        <v>81</v>
      </c>
    </row>
    <row r="59" spans="2:8" ht="15" customHeight="1" x14ac:dyDescent="0.15">
      <c r="B59" s="24"/>
      <c r="C59" s="84"/>
      <c r="D59" s="25">
        <v>100</v>
      </c>
      <c r="E59" s="26">
        <v>5.8</v>
      </c>
      <c r="F59" s="27">
        <v>34.6</v>
      </c>
      <c r="G59" s="27">
        <v>53.5</v>
      </c>
      <c r="H59" s="27">
        <v>6.2</v>
      </c>
    </row>
    <row r="60" spans="2:8" ht="15" customHeight="1" x14ac:dyDescent="0.15">
      <c r="B60" s="24"/>
      <c r="C60" s="82" t="s">
        <v>80</v>
      </c>
      <c r="D60" s="14">
        <v>1783</v>
      </c>
      <c r="E60" s="15">
        <v>122</v>
      </c>
      <c r="F60" s="16">
        <v>666</v>
      </c>
      <c r="G60" s="16">
        <v>723</v>
      </c>
      <c r="H60" s="16">
        <v>272</v>
      </c>
    </row>
    <row r="61" spans="2:8" ht="15" customHeight="1" x14ac:dyDescent="0.15">
      <c r="B61" s="24"/>
      <c r="C61" s="84"/>
      <c r="D61" s="25">
        <v>100</v>
      </c>
      <c r="E61" s="26">
        <v>6.8</v>
      </c>
      <c r="F61" s="27">
        <v>37.4</v>
      </c>
      <c r="G61" s="27">
        <v>40.5</v>
      </c>
      <c r="H61" s="27">
        <v>15.3</v>
      </c>
    </row>
    <row r="62" spans="2:8" ht="15" customHeight="1" x14ac:dyDescent="0.15">
      <c r="B62" s="24"/>
      <c r="C62" s="82" t="s">
        <v>81</v>
      </c>
      <c r="D62" s="14">
        <v>1234</v>
      </c>
      <c r="E62" s="15">
        <v>51</v>
      </c>
      <c r="F62" s="16">
        <v>394</v>
      </c>
      <c r="G62" s="16">
        <v>710</v>
      </c>
      <c r="H62" s="16">
        <v>79</v>
      </c>
    </row>
    <row r="63" spans="2:8" ht="15" customHeight="1" x14ac:dyDescent="0.15">
      <c r="B63" s="24"/>
      <c r="C63" s="84"/>
      <c r="D63" s="25">
        <v>100</v>
      </c>
      <c r="E63" s="26">
        <v>4.0999999999999996</v>
      </c>
      <c r="F63" s="27">
        <v>31.9</v>
      </c>
      <c r="G63" s="27">
        <v>57.5</v>
      </c>
      <c r="H63" s="27">
        <v>6.4</v>
      </c>
    </row>
    <row r="64" spans="2:8" ht="15" customHeight="1" x14ac:dyDescent="0.15">
      <c r="B64" s="24"/>
      <c r="C64" s="82" t="s">
        <v>82</v>
      </c>
      <c r="D64" s="14">
        <v>2253</v>
      </c>
      <c r="E64" s="15">
        <v>132</v>
      </c>
      <c r="F64" s="16">
        <v>724</v>
      </c>
      <c r="G64" s="16">
        <v>1178</v>
      </c>
      <c r="H64" s="16">
        <v>219</v>
      </c>
    </row>
    <row r="65" spans="2:8" ht="15" customHeight="1" x14ac:dyDescent="0.15">
      <c r="B65" s="24"/>
      <c r="C65" s="84"/>
      <c r="D65" s="25">
        <v>100</v>
      </c>
      <c r="E65" s="26">
        <v>5.9</v>
      </c>
      <c r="F65" s="27">
        <v>32.1</v>
      </c>
      <c r="G65" s="27">
        <v>52.3</v>
      </c>
      <c r="H65" s="27">
        <v>9.6999999999999993</v>
      </c>
    </row>
    <row r="66" spans="2:8" ht="15" customHeight="1" x14ac:dyDescent="0.15">
      <c r="B66" s="24"/>
      <c r="C66" s="82" t="s">
        <v>83</v>
      </c>
      <c r="D66" s="14">
        <v>1209</v>
      </c>
      <c r="E66" s="15">
        <v>89</v>
      </c>
      <c r="F66" s="16">
        <v>362</v>
      </c>
      <c r="G66" s="16">
        <v>677</v>
      </c>
      <c r="H66" s="16">
        <v>81</v>
      </c>
    </row>
    <row r="67" spans="2:8" ht="15" customHeight="1" x14ac:dyDescent="0.15">
      <c r="B67" s="24"/>
      <c r="C67" s="84"/>
      <c r="D67" s="25">
        <v>100</v>
      </c>
      <c r="E67" s="26">
        <v>7.4</v>
      </c>
      <c r="F67" s="27">
        <v>29.9</v>
      </c>
      <c r="G67" s="27">
        <v>56</v>
      </c>
      <c r="H67" s="27">
        <v>6.7</v>
      </c>
    </row>
    <row r="68" spans="2:8" ht="15" customHeight="1" x14ac:dyDescent="0.15">
      <c r="B68" s="24"/>
      <c r="C68" s="82" t="s">
        <v>84</v>
      </c>
      <c r="D68" s="14">
        <v>2351</v>
      </c>
      <c r="E68" s="15">
        <v>160</v>
      </c>
      <c r="F68" s="16">
        <v>713</v>
      </c>
      <c r="G68" s="16">
        <v>1331</v>
      </c>
      <c r="H68" s="16">
        <v>147</v>
      </c>
    </row>
    <row r="69" spans="2:8" ht="15" customHeight="1" x14ac:dyDescent="0.15">
      <c r="B69" s="28"/>
      <c r="C69" s="85"/>
      <c r="D69" s="17">
        <v>100</v>
      </c>
      <c r="E69" s="18">
        <v>6.8</v>
      </c>
      <c r="F69" s="19">
        <v>30.3</v>
      </c>
      <c r="G69" s="19">
        <v>56.6</v>
      </c>
      <c r="H69" s="19">
        <v>6.3</v>
      </c>
    </row>
    <row r="70" spans="2:8" ht="15" customHeight="1" x14ac:dyDescent="0.15">
      <c r="B70" s="20" t="s">
        <v>85</v>
      </c>
      <c r="C70" s="88" t="s">
        <v>86</v>
      </c>
      <c r="D70" s="21">
        <v>2750</v>
      </c>
      <c r="E70" s="22">
        <v>201</v>
      </c>
      <c r="F70" s="23">
        <v>986</v>
      </c>
      <c r="G70" s="23">
        <v>1309</v>
      </c>
      <c r="H70" s="23">
        <v>254</v>
      </c>
    </row>
    <row r="71" spans="2:8" ht="15" customHeight="1" x14ac:dyDescent="0.15">
      <c r="B71" s="24"/>
      <c r="C71" s="89"/>
      <c r="D71" s="25">
        <v>100</v>
      </c>
      <c r="E71" s="26">
        <v>7.3</v>
      </c>
      <c r="F71" s="27">
        <v>35.9</v>
      </c>
      <c r="G71" s="27">
        <v>47.6</v>
      </c>
      <c r="H71" s="27">
        <v>9.1999999999999993</v>
      </c>
    </row>
    <row r="72" spans="2:8" ht="15" customHeight="1" x14ac:dyDescent="0.15">
      <c r="B72" s="24"/>
      <c r="C72" s="86" t="s">
        <v>87</v>
      </c>
      <c r="D72" s="14">
        <v>3000</v>
      </c>
      <c r="E72" s="15">
        <v>209</v>
      </c>
      <c r="F72" s="16">
        <v>1040</v>
      </c>
      <c r="G72" s="16">
        <v>1493</v>
      </c>
      <c r="H72" s="16">
        <v>258</v>
      </c>
    </row>
    <row r="73" spans="2:8" ht="15" customHeight="1" x14ac:dyDescent="0.15">
      <c r="B73" s="24"/>
      <c r="C73" s="89"/>
      <c r="D73" s="25">
        <v>100</v>
      </c>
      <c r="E73" s="26">
        <v>7</v>
      </c>
      <c r="F73" s="27">
        <v>34.700000000000003</v>
      </c>
      <c r="G73" s="27">
        <v>49.8</v>
      </c>
      <c r="H73" s="27">
        <v>8.6</v>
      </c>
    </row>
    <row r="74" spans="2:8" ht="15" customHeight="1" x14ac:dyDescent="0.15">
      <c r="B74" s="24"/>
      <c r="C74" s="86" t="s">
        <v>88</v>
      </c>
      <c r="D74" s="14">
        <v>3841</v>
      </c>
      <c r="E74" s="15">
        <v>168</v>
      </c>
      <c r="F74" s="16">
        <v>1257</v>
      </c>
      <c r="G74" s="16">
        <v>2144</v>
      </c>
      <c r="H74" s="16">
        <v>272</v>
      </c>
    </row>
    <row r="75" spans="2:8" ht="15" customHeight="1" x14ac:dyDescent="0.15">
      <c r="B75" s="24"/>
      <c r="C75" s="89"/>
      <c r="D75" s="25">
        <v>100</v>
      </c>
      <c r="E75" s="26">
        <v>4.4000000000000004</v>
      </c>
      <c r="F75" s="27">
        <v>32.700000000000003</v>
      </c>
      <c r="G75" s="27">
        <v>55.8</v>
      </c>
      <c r="H75" s="27">
        <v>7.1</v>
      </c>
    </row>
    <row r="76" spans="2:8" ht="15" customHeight="1" x14ac:dyDescent="0.15">
      <c r="B76" s="24"/>
      <c r="C76" s="86" t="s">
        <v>89</v>
      </c>
      <c r="D76" s="14">
        <v>2817</v>
      </c>
      <c r="E76" s="15">
        <v>152</v>
      </c>
      <c r="F76" s="16">
        <v>905</v>
      </c>
      <c r="G76" s="16">
        <v>1564</v>
      </c>
      <c r="H76" s="16">
        <v>196</v>
      </c>
    </row>
    <row r="77" spans="2:8" ht="15" customHeight="1" x14ac:dyDescent="0.15">
      <c r="B77" s="24"/>
      <c r="C77" s="89"/>
      <c r="D77" s="25">
        <v>100</v>
      </c>
      <c r="E77" s="26">
        <v>5.4</v>
      </c>
      <c r="F77" s="27">
        <v>32.1</v>
      </c>
      <c r="G77" s="27">
        <v>55.5</v>
      </c>
      <c r="H77" s="27">
        <v>7</v>
      </c>
    </row>
    <row r="78" spans="2:8" ht="15" customHeight="1" x14ac:dyDescent="0.15">
      <c r="B78" s="24"/>
      <c r="C78" s="86" t="s">
        <v>90</v>
      </c>
      <c r="D78" s="14">
        <v>1623</v>
      </c>
      <c r="E78" s="15">
        <v>94</v>
      </c>
      <c r="F78" s="16">
        <v>513</v>
      </c>
      <c r="G78" s="16">
        <v>853</v>
      </c>
      <c r="H78" s="16">
        <v>163</v>
      </c>
    </row>
    <row r="79" spans="2:8" ht="15" customHeight="1" x14ac:dyDescent="0.15">
      <c r="B79" s="24"/>
      <c r="C79" s="89"/>
      <c r="D79" s="25">
        <v>100</v>
      </c>
      <c r="E79" s="26">
        <v>5.8</v>
      </c>
      <c r="F79" s="27">
        <v>31.6</v>
      </c>
      <c r="G79" s="27">
        <v>52.6</v>
      </c>
      <c r="H79" s="27">
        <v>10</v>
      </c>
    </row>
    <row r="80" spans="2:8" ht="15" customHeight="1" x14ac:dyDescent="0.15">
      <c r="B80" s="24"/>
      <c r="C80" s="86" t="s">
        <v>91</v>
      </c>
      <c r="D80" s="14">
        <v>1008</v>
      </c>
      <c r="E80" s="15">
        <v>68</v>
      </c>
      <c r="F80" s="16">
        <v>319</v>
      </c>
      <c r="G80" s="16">
        <v>477</v>
      </c>
      <c r="H80" s="16">
        <v>144</v>
      </c>
    </row>
    <row r="81" spans="2:8" ht="15" customHeight="1" x14ac:dyDescent="0.15">
      <c r="B81" s="24"/>
      <c r="C81" s="89"/>
      <c r="D81" s="25">
        <v>100</v>
      </c>
      <c r="E81" s="26">
        <v>6.7</v>
      </c>
      <c r="F81" s="27">
        <v>31.6</v>
      </c>
      <c r="G81" s="27">
        <v>47.3</v>
      </c>
      <c r="H81" s="27">
        <v>14.3</v>
      </c>
    </row>
    <row r="82" spans="2:8" ht="15" customHeight="1" x14ac:dyDescent="0.15">
      <c r="B82" s="24"/>
      <c r="C82" s="86" t="s">
        <v>92</v>
      </c>
      <c r="D82" s="14">
        <v>602</v>
      </c>
      <c r="E82" s="15">
        <v>54</v>
      </c>
      <c r="F82" s="16">
        <v>175</v>
      </c>
      <c r="G82" s="16">
        <v>271</v>
      </c>
      <c r="H82" s="16">
        <v>102</v>
      </c>
    </row>
    <row r="83" spans="2:8" ht="15" customHeight="1" x14ac:dyDescent="0.15">
      <c r="B83" s="24"/>
      <c r="C83" s="86"/>
      <c r="D83" s="34">
        <v>100</v>
      </c>
      <c r="E83" s="35">
        <v>9</v>
      </c>
      <c r="F83" s="36">
        <v>29.1</v>
      </c>
      <c r="G83" s="36">
        <v>45</v>
      </c>
      <c r="H83" s="36">
        <v>16.899999999999999</v>
      </c>
    </row>
    <row r="84" spans="2:8" ht="15" customHeight="1" x14ac:dyDescent="0.15">
      <c r="B84" s="20" t="s">
        <v>93</v>
      </c>
      <c r="C84" s="87" t="s">
        <v>94</v>
      </c>
      <c r="D84" s="21">
        <v>3427</v>
      </c>
      <c r="E84" s="22">
        <v>278</v>
      </c>
      <c r="F84" s="23">
        <v>1242</v>
      </c>
      <c r="G84" s="23">
        <v>1632</v>
      </c>
      <c r="H84" s="23">
        <v>275</v>
      </c>
    </row>
    <row r="85" spans="2:8" ht="15" customHeight="1" x14ac:dyDescent="0.15">
      <c r="B85" s="24" t="s">
        <v>564</v>
      </c>
      <c r="C85" s="84"/>
      <c r="D85" s="25">
        <v>100</v>
      </c>
      <c r="E85" s="26">
        <v>8.1</v>
      </c>
      <c r="F85" s="27">
        <v>36.200000000000003</v>
      </c>
      <c r="G85" s="27">
        <v>47.6</v>
      </c>
      <c r="H85" s="27">
        <v>8</v>
      </c>
    </row>
    <row r="86" spans="2:8" ht="15" customHeight="1" x14ac:dyDescent="0.15">
      <c r="B86" s="24" t="s">
        <v>523</v>
      </c>
      <c r="C86" s="82" t="s">
        <v>432</v>
      </c>
      <c r="D86" s="14">
        <v>3344</v>
      </c>
      <c r="E86" s="15">
        <v>223</v>
      </c>
      <c r="F86" s="16">
        <v>1145</v>
      </c>
      <c r="G86" s="16">
        <v>1700</v>
      </c>
      <c r="H86" s="16">
        <v>276</v>
      </c>
    </row>
    <row r="87" spans="2:8" ht="15" customHeight="1" x14ac:dyDescent="0.15">
      <c r="B87" s="24"/>
      <c r="C87" s="84"/>
      <c r="D87" s="25">
        <v>100</v>
      </c>
      <c r="E87" s="26">
        <v>6.7</v>
      </c>
      <c r="F87" s="27">
        <v>34.200000000000003</v>
      </c>
      <c r="G87" s="27">
        <v>50.8</v>
      </c>
      <c r="H87" s="27">
        <v>8.3000000000000007</v>
      </c>
    </row>
    <row r="88" spans="2:8" ht="15" customHeight="1" x14ac:dyDescent="0.15">
      <c r="B88" s="24"/>
      <c r="C88" s="83" t="s">
        <v>454</v>
      </c>
      <c r="D88" s="29">
        <v>2063</v>
      </c>
      <c r="E88" s="30">
        <v>87</v>
      </c>
      <c r="F88" s="31">
        <v>719</v>
      </c>
      <c r="G88" s="31">
        <v>1126</v>
      </c>
      <c r="H88" s="31">
        <v>131</v>
      </c>
    </row>
    <row r="89" spans="2:8" ht="15" customHeight="1" x14ac:dyDescent="0.15">
      <c r="B89" s="24"/>
      <c r="C89" s="84"/>
      <c r="D89" s="25">
        <v>100</v>
      </c>
      <c r="E89" s="26">
        <v>4.2</v>
      </c>
      <c r="F89" s="27">
        <v>34.9</v>
      </c>
      <c r="G89" s="27">
        <v>54.6</v>
      </c>
      <c r="H89" s="27">
        <v>6.3</v>
      </c>
    </row>
    <row r="90" spans="2:8" ht="15" customHeight="1" x14ac:dyDescent="0.15">
      <c r="B90" s="24"/>
      <c r="C90" s="82" t="s">
        <v>500</v>
      </c>
      <c r="D90" s="14">
        <v>3201</v>
      </c>
      <c r="E90" s="15">
        <v>155</v>
      </c>
      <c r="F90" s="16">
        <v>982</v>
      </c>
      <c r="G90" s="16">
        <v>1830</v>
      </c>
      <c r="H90" s="16">
        <v>234</v>
      </c>
    </row>
    <row r="91" spans="2:8" ht="15" customHeight="1" x14ac:dyDescent="0.15">
      <c r="B91" s="24"/>
      <c r="C91" s="84"/>
      <c r="D91" s="25">
        <v>100</v>
      </c>
      <c r="E91" s="26">
        <v>4.8</v>
      </c>
      <c r="F91" s="27">
        <v>30.7</v>
      </c>
      <c r="G91" s="27">
        <v>57.2</v>
      </c>
      <c r="H91" s="27">
        <v>7.3</v>
      </c>
    </row>
    <row r="92" spans="2:8" ht="15" customHeight="1" x14ac:dyDescent="0.15">
      <c r="B92" s="24"/>
      <c r="C92" s="82" t="s">
        <v>488</v>
      </c>
      <c r="D92" s="14">
        <v>1503</v>
      </c>
      <c r="E92" s="15">
        <v>75</v>
      </c>
      <c r="F92" s="16">
        <v>435</v>
      </c>
      <c r="G92" s="16">
        <v>865</v>
      </c>
      <c r="H92" s="16">
        <v>128</v>
      </c>
    </row>
    <row r="93" spans="2:8" ht="15" customHeight="1" x14ac:dyDescent="0.15">
      <c r="B93" s="24"/>
      <c r="C93" s="84"/>
      <c r="D93" s="25">
        <v>100</v>
      </c>
      <c r="E93" s="26">
        <v>5</v>
      </c>
      <c r="F93" s="27">
        <v>28.9</v>
      </c>
      <c r="G93" s="27">
        <v>57.6</v>
      </c>
      <c r="H93" s="27">
        <v>8.5</v>
      </c>
    </row>
    <row r="94" spans="2:8" ht="15" customHeight="1" x14ac:dyDescent="0.15">
      <c r="B94" s="24"/>
      <c r="C94" s="82" t="s">
        <v>457</v>
      </c>
      <c r="D94" s="14">
        <v>330</v>
      </c>
      <c r="E94" s="15">
        <v>18</v>
      </c>
      <c r="F94" s="16">
        <v>82</v>
      </c>
      <c r="G94" s="16">
        <v>197</v>
      </c>
      <c r="H94" s="16">
        <v>33</v>
      </c>
    </row>
    <row r="95" spans="2:8" ht="15" customHeight="1" x14ac:dyDescent="0.15">
      <c r="B95" s="24"/>
      <c r="C95" s="82"/>
      <c r="D95" s="34">
        <v>100</v>
      </c>
      <c r="E95" s="35">
        <v>5.5</v>
      </c>
      <c r="F95" s="36">
        <v>24.8</v>
      </c>
      <c r="G95" s="36">
        <v>59.7</v>
      </c>
      <c r="H95" s="36">
        <v>10</v>
      </c>
    </row>
    <row r="96" spans="2:8" ht="15" customHeight="1" x14ac:dyDescent="0.15">
      <c r="B96" s="24"/>
      <c r="C96" s="83" t="s">
        <v>479</v>
      </c>
      <c r="D96" s="29">
        <v>359</v>
      </c>
      <c r="E96" s="30">
        <v>28</v>
      </c>
      <c r="F96" s="31">
        <v>102</v>
      </c>
      <c r="G96" s="31">
        <v>172</v>
      </c>
      <c r="H96" s="31">
        <v>57</v>
      </c>
    </row>
    <row r="97" spans="2:8" ht="15" customHeight="1" x14ac:dyDescent="0.15">
      <c r="B97" s="24"/>
      <c r="C97" s="84"/>
      <c r="D97" s="25">
        <v>100</v>
      </c>
      <c r="E97" s="26">
        <v>7.8</v>
      </c>
      <c r="F97" s="27">
        <v>28.4</v>
      </c>
      <c r="G97" s="27">
        <v>47.9</v>
      </c>
      <c r="H97" s="27">
        <v>15.9</v>
      </c>
    </row>
    <row r="98" spans="2:8" ht="15" customHeight="1" x14ac:dyDescent="0.15">
      <c r="B98" s="24"/>
      <c r="C98" s="82" t="s">
        <v>466</v>
      </c>
      <c r="D98" s="14">
        <v>47</v>
      </c>
      <c r="E98" s="15">
        <v>3</v>
      </c>
      <c r="F98" s="16">
        <v>12</v>
      </c>
      <c r="G98" s="16">
        <v>19</v>
      </c>
      <c r="H98" s="16">
        <v>13</v>
      </c>
    </row>
    <row r="99" spans="2:8" ht="15" customHeight="1" x14ac:dyDescent="0.15">
      <c r="B99" s="24"/>
      <c r="C99" s="84"/>
      <c r="D99" s="25">
        <v>100</v>
      </c>
      <c r="E99" s="26">
        <v>6.4</v>
      </c>
      <c r="F99" s="27">
        <v>25.5</v>
      </c>
      <c r="G99" s="27">
        <v>40.4</v>
      </c>
      <c r="H99" s="27">
        <v>27.7</v>
      </c>
    </row>
    <row r="100" spans="2:8" ht="15" customHeight="1" x14ac:dyDescent="0.15">
      <c r="B100" s="24"/>
      <c r="C100" s="82" t="s">
        <v>96</v>
      </c>
      <c r="D100" s="14">
        <v>52</v>
      </c>
      <c r="E100" s="15">
        <v>1</v>
      </c>
      <c r="F100" s="16">
        <v>22</v>
      </c>
      <c r="G100" s="16">
        <v>28</v>
      </c>
      <c r="H100" s="16">
        <v>1</v>
      </c>
    </row>
    <row r="101" spans="2:8" ht="15" customHeight="1" x14ac:dyDescent="0.15">
      <c r="B101" s="28"/>
      <c r="C101" s="85"/>
      <c r="D101" s="17">
        <v>100</v>
      </c>
      <c r="E101" s="18">
        <v>1.9</v>
      </c>
      <c r="F101" s="19">
        <v>42.3</v>
      </c>
      <c r="G101" s="19">
        <v>53.8</v>
      </c>
      <c r="H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H9">
    <cfRule type="top10" dxfId="939" priority="3855" rank="1"/>
  </conditionalFormatting>
  <conditionalFormatting sqref="E11:H11">
    <cfRule type="top10" dxfId="938" priority="3856" rank="1"/>
  </conditionalFormatting>
  <conditionalFormatting sqref="E13:H13">
    <cfRule type="top10" dxfId="937" priority="3857" rank="1"/>
  </conditionalFormatting>
  <conditionalFormatting sqref="E15:H15">
    <cfRule type="top10" dxfId="936" priority="3858" rank="1"/>
  </conditionalFormatting>
  <conditionalFormatting sqref="E17:H17">
    <cfRule type="top10" dxfId="935" priority="3859" rank="1"/>
  </conditionalFormatting>
  <conditionalFormatting sqref="E19:H19">
    <cfRule type="top10" dxfId="934" priority="3860" rank="1"/>
  </conditionalFormatting>
  <conditionalFormatting sqref="E21:H21">
    <cfRule type="top10" dxfId="933" priority="3861" rank="1"/>
  </conditionalFormatting>
  <conditionalFormatting sqref="E23:H23">
    <cfRule type="top10" dxfId="932" priority="3862" rank="1"/>
  </conditionalFormatting>
  <conditionalFormatting sqref="E25:H25">
    <cfRule type="top10" dxfId="931" priority="3863" rank="1"/>
  </conditionalFormatting>
  <conditionalFormatting sqref="E27:H27">
    <cfRule type="top10" dxfId="930" priority="3864" rank="1"/>
  </conditionalFormatting>
  <conditionalFormatting sqref="E29:H29">
    <cfRule type="top10" dxfId="929" priority="3865" rank="1"/>
  </conditionalFormatting>
  <conditionalFormatting sqref="E31:H31">
    <cfRule type="top10" dxfId="928" priority="3866" rank="1"/>
  </conditionalFormatting>
  <conditionalFormatting sqref="E33:H33">
    <cfRule type="top10" dxfId="927" priority="3867" rank="1"/>
  </conditionalFormatting>
  <conditionalFormatting sqref="E35:H35">
    <cfRule type="top10" dxfId="926" priority="3868" rank="1"/>
  </conditionalFormatting>
  <conditionalFormatting sqref="E37:H37">
    <cfRule type="top10" dxfId="925" priority="3869" rank="1"/>
  </conditionalFormatting>
  <conditionalFormatting sqref="E39:H39">
    <cfRule type="top10" dxfId="924" priority="3870" rank="1"/>
  </conditionalFormatting>
  <conditionalFormatting sqref="E41:H41">
    <cfRule type="top10" dxfId="923" priority="3871" rank="1"/>
  </conditionalFormatting>
  <conditionalFormatting sqref="E43:H43">
    <cfRule type="top10" dxfId="922" priority="3872" rank="1"/>
  </conditionalFormatting>
  <conditionalFormatting sqref="E45:H45">
    <cfRule type="top10" dxfId="921" priority="3873" rank="1"/>
  </conditionalFormatting>
  <conditionalFormatting sqref="E47:H47">
    <cfRule type="top10" dxfId="920" priority="3874" rank="1"/>
  </conditionalFormatting>
  <conditionalFormatting sqref="E49:H49">
    <cfRule type="top10" dxfId="919" priority="3875" rank="1"/>
  </conditionalFormatting>
  <conditionalFormatting sqref="E51:H51">
    <cfRule type="top10" dxfId="918" priority="3876" rank="1"/>
  </conditionalFormatting>
  <conditionalFormatting sqref="E53:H53">
    <cfRule type="top10" dxfId="917" priority="3877" rank="1"/>
  </conditionalFormatting>
  <conditionalFormatting sqref="E55:H55">
    <cfRule type="top10" dxfId="916" priority="3878" rank="1"/>
  </conditionalFormatting>
  <conditionalFormatting sqref="E57:H57">
    <cfRule type="top10" dxfId="915" priority="3879" rank="1"/>
  </conditionalFormatting>
  <conditionalFormatting sqref="E59:H59">
    <cfRule type="top10" dxfId="914" priority="3880" rank="1"/>
  </conditionalFormatting>
  <conditionalFormatting sqref="E61:H61">
    <cfRule type="top10" dxfId="913" priority="3881" rank="1"/>
  </conditionalFormatting>
  <conditionalFormatting sqref="E63:H63">
    <cfRule type="top10" dxfId="912" priority="3882" rank="1"/>
  </conditionalFormatting>
  <conditionalFormatting sqref="E65:H65">
    <cfRule type="top10" dxfId="911" priority="3883" rank="1"/>
  </conditionalFormatting>
  <conditionalFormatting sqref="E67:H67">
    <cfRule type="top10" dxfId="910" priority="3884" rank="1"/>
  </conditionalFormatting>
  <conditionalFormatting sqref="E69:H69">
    <cfRule type="top10" dxfId="909" priority="3885" rank="1"/>
  </conditionalFormatting>
  <conditionalFormatting sqref="E71:H71">
    <cfRule type="top10" dxfId="908" priority="3886" rank="1"/>
  </conditionalFormatting>
  <conditionalFormatting sqref="E73:H73">
    <cfRule type="top10" dxfId="907" priority="3887" rank="1"/>
  </conditionalFormatting>
  <conditionalFormatting sqref="E75:H75">
    <cfRule type="top10" dxfId="906" priority="3888" rank="1"/>
  </conditionalFormatting>
  <conditionalFormatting sqref="E77:H77">
    <cfRule type="top10" dxfId="905" priority="3889" rank="1"/>
  </conditionalFormatting>
  <conditionalFormatting sqref="E79:H79">
    <cfRule type="top10" dxfId="904" priority="3890" rank="1"/>
  </conditionalFormatting>
  <conditionalFormatting sqref="E81:H81">
    <cfRule type="top10" dxfId="903" priority="3891" rank="1"/>
  </conditionalFormatting>
  <conditionalFormatting sqref="E83:H83">
    <cfRule type="top10" dxfId="902" priority="3892" rank="1"/>
  </conditionalFormatting>
  <conditionalFormatting sqref="E85:H85">
    <cfRule type="top10" dxfId="901" priority="3893" rank="1"/>
  </conditionalFormatting>
  <conditionalFormatting sqref="E87:H87">
    <cfRule type="top10" dxfId="900" priority="3894" rank="1"/>
  </conditionalFormatting>
  <conditionalFormatting sqref="E89:H89">
    <cfRule type="top10" dxfId="899" priority="3895" rank="1"/>
  </conditionalFormatting>
  <conditionalFormatting sqref="E91:H91">
    <cfRule type="top10" dxfId="898" priority="3896" rank="1"/>
  </conditionalFormatting>
  <conditionalFormatting sqref="E93:H93">
    <cfRule type="top10" dxfId="897" priority="3897" rank="1"/>
  </conditionalFormatting>
  <conditionalFormatting sqref="E95:H95">
    <cfRule type="top10" dxfId="896" priority="3898" rank="1"/>
  </conditionalFormatting>
  <conditionalFormatting sqref="E97:H97">
    <cfRule type="top10" dxfId="895" priority="3899" rank="1"/>
  </conditionalFormatting>
  <conditionalFormatting sqref="E99:H99">
    <cfRule type="top10" dxfId="894" priority="3900" rank="1"/>
  </conditionalFormatting>
  <conditionalFormatting sqref="E101:H101">
    <cfRule type="top10" dxfId="893" priority="390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206</v>
      </c>
      <c r="F7" s="69" t="s">
        <v>50</v>
      </c>
      <c r="G7" s="69" t="s">
        <v>51</v>
      </c>
      <c r="H7" s="68" t="s">
        <v>207</v>
      </c>
      <c r="I7" s="69" t="s">
        <v>159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1205</v>
      </c>
      <c r="F8" s="16">
        <v>5084</v>
      </c>
      <c r="G8" s="16">
        <v>2654</v>
      </c>
      <c r="H8" s="16">
        <v>2255</v>
      </c>
      <c r="I8" s="16">
        <v>3459</v>
      </c>
      <c r="J8" s="16">
        <v>1265</v>
      </c>
    </row>
    <row r="9" spans="2:24" ht="15" customHeight="1" x14ac:dyDescent="0.15">
      <c r="B9" s="93"/>
      <c r="C9" s="91"/>
      <c r="D9" s="17">
        <v>100</v>
      </c>
      <c r="E9" s="18">
        <v>7.6</v>
      </c>
      <c r="F9" s="19">
        <v>31.9</v>
      </c>
      <c r="G9" s="19">
        <v>16.7</v>
      </c>
      <c r="H9" s="19">
        <v>14.2</v>
      </c>
      <c r="I9" s="19">
        <v>21.7</v>
      </c>
      <c r="J9" s="19">
        <v>7.9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442</v>
      </c>
      <c r="F10" s="23">
        <v>1736</v>
      </c>
      <c r="G10" s="23">
        <v>767</v>
      </c>
      <c r="H10" s="23">
        <v>611</v>
      </c>
      <c r="I10" s="23">
        <v>996</v>
      </c>
      <c r="J10" s="23">
        <v>393</v>
      </c>
    </row>
    <row r="11" spans="2:24" ht="15" customHeight="1" x14ac:dyDescent="0.15">
      <c r="B11" s="24"/>
      <c r="C11" s="89"/>
      <c r="D11" s="25">
        <v>100</v>
      </c>
      <c r="E11" s="26">
        <v>8.9</v>
      </c>
      <c r="F11" s="27">
        <v>35.1</v>
      </c>
      <c r="G11" s="27">
        <v>15.5</v>
      </c>
      <c r="H11" s="27">
        <v>12.4</v>
      </c>
      <c r="I11" s="27">
        <v>20.100000000000001</v>
      </c>
      <c r="J11" s="27">
        <v>7.9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757</v>
      </c>
      <c r="F12" s="16">
        <v>3318</v>
      </c>
      <c r="G12" s="16">
        <v>1867</v>
      </c>
      <c r="H12" s="16">
        <v>1628</v>
      </c>
      <c r="I12" s="16">
        <v>2416</v>
      </c>
      <c r="J12" s="16">
        <v>856</v>
      </c>
    </row>
    <row r="13" spans="2:24" ht="15" customHeight="1" x14ac:dyDescent="0.15">
      <c r="B13" s="28"/>
      <c r="C13" s="91"/>
      <c r="D13" s="17">
        <v>100</v>
      </c>
      <c r="E13" s="18">
        <v>7</v>
      </c>
      <c r="F13" s="19">
        <v>30.6</v>
      </c>
      <c r="G13" s="19">
        <v>17.2</v>
      </c>
      <c r="H13" s="19">
        <v>15</v>
      </c>
      <c r="I13" s="19">
        <v>22.3</v>
      </c>
      <c r="J13" s="19">
        <v>7.9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26</v>
      </c>
      <c r="F14" s="23">
        <v>119</v>
      </c>
      <c r="G14" s="23">
        <v>66</v>
      </c>
      <c r="H14" s="23">
        <v>50</v>
      </c>
      <c r="I14" s="23">
        <v>51</v>
      </c>
      <c r="J14" s="23">
        <v>41</v>
      </c>
    </row>
    <row r="15" spans="2:24" ht="15" customHeight="1" x14ac:dyDescent="0.15">
      <c r="B15" s="24"/>
      <c r="C15" s="84"/>
      <c r="D15" s="25">
        <v>100</v>
      </c>
      <c r="E15" s="26">
        <v>7.4</v>
      </c>
      <c r="F15" s="27">
        <v>33.700000000000003</v>
      </c>
      <c r="G15" s="27">
        <v>18.7</v>
      </c>
      <c r="H15" s="27">
        <v>14.2</v>
      </c>
      <c r="I15" s="27">
        <v>14.4</v>
      </c>
      <c r="J15" s="27">
        <v>11.6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68</v>
      </c>
      <c r="F16" s="31">
        <v>239</v>
      </c>
      <c r="G16" s="31">
        <v>105</v>
      </c>
      <c r="H16" s="31">
        <v>65</v>
      </c>
      <c r="I16" s="31">
        <v>96</v>
      </c>
      <c r="J16" s="31">
        <v>47</v>
      </c>
    </row>
    <row r="17" spans="2:10" ht="15" customHeight="1" x14ac:dyDescent="0.15">
      <c r="B17" s="24"/>
      <c r="C17" s="84"/>
      <c r="D17" s="25">
        <v>100</v>
      </c>
      <c r="E17" s="26">
        <v>11</v>
      </c>
      <c r="F17" s="27">
        <v>38.5</v>
      </c>
      <c r="G17" s="27">
        <v>16.899999999999999</v>
      </c>
      <c r="H17" s="27">
        <v>10.5</v>
      </c>
      <c r="I17" s="27">
        <v>15.5</v>
      </c>
      <c r="J17" s="27">
        <v>7.6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89</v>
      </c>
      <c r="F18" s="16">
        <v>342</v>
      </c>
      <c r="G18" s="16">
        <v>149</v>
      </c>
      <c r="H18" s="16">
        <v>105</v>
      </c>
      <c r="I18" s="16">
        <v>161</v>
      </c>
      <c r="J18" s="16">
        <v>76</v>
      </c>
    </row>
    <row r="19" spans="2:10" ht="15" customHeight="1" x14ac:dyDescent="0.15">
      <c r="B19" s="24"/>
      <c r="C19" s="84"/>
      <c r="D19" s="25">
        <v>100</v>
      </c>
      <c r="E19" s="26">
        <v>9.6999999999999993</v>
      </c>
      <c r="F19" s="27">
        <v>37.1</v>
      </c>
      <c r="G19" s="27">
        <v>16.2</v>
      </c>
      <c r="H19" s="27">
        <v>11.4</v>
      </c>
      <c r="I19" s="27">
        <v>17.5</v>
      </c>
      <c r="J19" s="27">
        <v>8.1999999999999993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153</v>
      </c>
      <c r="F20" s="16">
        <v>568</v>
      </c>
      <c r="G20" s="16">
        <v>246</v>
      </c>
      <c r="H20" s="16">
        <v>212</v>
      </c>
      <c r="I20" s="16">
        <v>315</v>
      </c>
      <c r="J20" s="16">
        <v>122</v>
      </c>
    </row>
    <row r="21" spans="2:10" ht="15" customHeight="1" x14ac:dyDescent="0.15">
      <c r="B21" s="24"/>
      <c r="C21" s="84"/>
      <c r="D21" s="25">
        <v>100</v>
      </c>
      <c r="E21" s="26">
        <v>9.5</v>
      </c>
      <c r="F21" s="27">
        <v>35.1</v>
      </c>
      <c r="G21" s="27">
        <v>15.2</v>
      </c>
      <c r="H21" s="27">
        <v>13.1</v>
      </c>
      <c r="I21" s="27">
        <v>19.5</v>
      </c>
      <c r="J21" s="27">
        <v>7.5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217</v>
      </c>
      <c r="F22" s="16">
        <v>1072</v>
      </c>
      <c r="G22" s="16">
        <v>491</v>
      </c>
      <c r="H22" s="16">
        <v>458</v>
      </c>
      <c r="I22" s="16">
        <v>653</v>
      </c>
      <c r="J22" s="16">
        <v>249</v>
      </c>
    </row>
    <row r="23" spans="2:10" ht="15" customHeight="1" x14ac:dyDescent="0.15">
      <c r="B23" s="24"/>
      <c r="C23" s="84"/>
      <c r="D23" s="25">
        <v>100</v>
      </c>
      <c r="E23" s="26">
        <v>6.9</v>
      </c>
      <c r="F23" s="27">
        <v>34.1</v>
      </c>
      <c r="G23" s="27">
        <v>15.6</v>
      </c>
      <c r="H23" s="27">
        <v>14.6</v>
      </c>
      <c r="I23" s="27">
        <v>20.8</v>
      </c>
      <c r="J23" s="27">
        <v>7.9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344</v>
      </c>
      <c r="F24" s="16">
        <v>1342</v>
      </c>
      <c r="G24" s="16">
        <v>805</v>
      </c>
      <c r="H24" s="16">
        <v>646</v>
      </c>
      <c r="I24" s="16">
        <v>1029</v>
      </c>
      <c r="J24" s="16">
        <v>340</v>
      </c>
    </row>
    <row r="25" spans="2:10" ht="15" customHeight="1" x14ac:dyDescent="0.15">
      <c r="B25" s="24"/>
      <c r="C25" s="84"/>
      <c r="D25" s="25">
        <v>100</v>
      </c>
      <c r="E25" s="26">
        <v>7.6</v>
      </c>
      <c r="F25" s="27">
        <v>29.8</v>
      </c>
      <c r="G25" s="27">
        <v>17.899999999999999</v>
      </c>
      <c r="H25" s="27">
        <v>14.3</v>
      </c>
      <c r="I25" s="27">
        <v>22.8</v>
      </c>
      <c r="J25" s="27">
        <v>7.5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288</v>
      </c>
      <c r="F26" s="16">
        <v>1316</v>
      </c>
      <c r="G26" s="16">
        <v>743</v>
      </c>
      <c r="H26" s="16">
        <v>672</v>
      </c>
      <c r="I26" s="16">
        <v>1065</v>
      </c>
      <c r="J26" s="16">
        <v>354</v>
      </c>
    </row>
    <row r="27" spans="2:10" ht="15" customHeight="1" x14ac:dyDescent="0.15">
      <c r="B27" s="28"/>
      <c r="C27" s="85"/>
      <c r="D27" s="17">
        <v>100</v>
      </c>
      <c r="E27" s="18">
        <v>6.5</v>
      </c>
      <c r="F27" s="19">
        <v>29.7</v>
      </c>
      <c r="G27" s="19">
        <v>16.7</v>
      </c>
      <c r="H27" s="19">
        <v>15.1</v>
      </c>
      <c r="I27" s="19">
        <v>24</v>
      </c>
      <c r="J27" s="19">
        <v>8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386</v>
      </c>
      <c r="F28" s="16">
        <v>1732</v>
      </c>
      <c r="G28" s="16">
        <v>949</v>
      </c>
      <c r="H28" s="16">
        <v>863</v>
      </c>
      <c r="I28" s="16">
        <v>1361</v>
      </c>
      <c r="J28" s="16">
        <v>375</v>
      </c>
    </row>
    <row r="29" spans="2:10" ht="15" customHeight="1" x14ac:dyDescent="0.15">
      <c r="B29" s="24"/>
      <c r="C29" s="84"/>
      <c r="D29" s="25">
        <v>100</v>
      </c>
      <c r="E29" s="26">
        <v>6.8</v>
      </c>
      <c r="F29" s="27">
        <v>30.6</v>
      </c>
      <c r="G29" s="27">
        <v>16.7</v>
      </c>
      <c r="H29" s="27">
        <v>15.2</v>
      </c>
      <c r="I29" s="27">
        <v>24</v>
      </c>
      <c r="J29" s="27">
        <v>6.6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399</v>
      </c>
      <c r="F30" s="16">
        <v>1445</v>
      </c>
      <c r="G30" s="16">
        <v>605</v>
      </c>
      <c r="H30" s="16">
        <v>450</v>
      </c>
      <c r="I30" s="16">
        <v>750</v>
      </c>
      <c r="J30" s="16">
        <v>275</v>
      </c>
    </row>
    <row r="31" spans="2:10" ht="15" customHeight="1" x14ac:dyDescent="0.15">
      <c r="B31" s="24"/>
      <c r="C31" s="84"/>
      <c r="D31" s="25">
        <v>100</v>
      </c>
      <c r="E31" s="26">
        <v>10.199999999999999</v>
      </c>
      <c r="F31" s="27">
        <v>36.799999999999997</v>
      </c>
      <c r="G31" s="27">
        <v>15.4</v>
      </c>
      <c r="H31" s="27">
        <v>11.5</v>
      </c>
      <c r="I31" s="27">
        <v>19.100000000000001</v>
      </c>
      <c r="J31" s="27">
        <v>7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26</v>
      </c>
      <c r="F32" s="31">
        <v>119</v>
      </c>
      <c r="G32" s="31">
        <v>49</v>
      </c>
      <c r="H32" s="31">
        <v>37</v>
      </c>
      <c r="I32" s="31">
        <v>46</v>
      </c>
      <c r="J32" s="31">
        <v>29</v>
      </c>
    </row>
    <row r="33" spans="2:10" ht="15" customHeight="1" x14ac:dyDescent="0.15">
      <c r="B33" s="24"/>
      <c r="C33" s="84"/>
      <c r="D33" s="25">
        <v>100</v>
      </c>
      <c r="E33" s="26">
        <v>8.5</v>
      </c>
      <c r="F33" s="27">
        <v>38.9</v>
      </c>
      <c r="G33" s="27">
        <v>16</v>
      </c>
      <c r="H33" s="27">
        <v>12.1</v>
      </c>
      <c r="I33" s="27">
        <v>15</v>
      </c>
      <c r="J33" s="27">
        <v>9.5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204</v>
      </c>
      <c r="F34" s="16">
        <v>939</v>
      </c>
      <c r="G34" s="16">
        <v>596</v>
      </c>
      <c r="H34" s="16">
        <v>490</v>
      </c>
      <c r="I34" s="16">
        <v>660</v>
      </c>
      <c r="J34" s="16">
        <v>153</v>
      </c>
    </row>
    <row r="35" spans="2:10" ht="15" customHeight="1" x14ac:dyDescent="0.15">
      <c r="B35" s="24"/>
      <c r="C35" s="84"/>
      <c r="D35" s="25">
        <v>100</v>
      </c>
      <c r="E35" s="26">
        <v>6.7</v>
      </c>
      <c r="F35" s="27">
        <v>30.9</v>
      </c>
      <c r="G35" s="27">
        <v>19.600000000000001</v>
      </c>
      <c r="H35" s="27">
        <v>16.100000000000001</v>
      </c>
      <c r="I35" s="27">
        <v>21.7</v>
      </c>
      <c r="J35" s="27">
        <v>5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164</v>
      </c>
      <c r="F36" s="16">
        <v>719</v>
      </c>
      <c r="G36" s="16">
        <v>401</v>
      </c>
      <c r="H36" s="16">
        <v>382</v>
      </c>
      <c r="I36" s="16">
        <v>565</v>
      </c>
      <c r="J36" s="16">
        <v>178</v>
      </c>
    </row>
    <row r="37" spans="2:10" ht="15" customHeight="1" x14ac:dyDescent="0.15">
      <c r="B37" s="33"/>
      <c r="C37" s="82"/>
      <c r="D37" s="34">
        <v>100</v>
      </c>
      <c r="E37" s="35">
        <v>6.8</v>
      </c>
      <c r="F37" s="36">
        <v>29.8</v>
      </c>
      <c r="G37" s="36">
        <v>16.600000000000001</v>
      </c>
      <c r="H37" s="36">
        <v>15.9</v>
      </c>
      <c r="I37" s="36">
        <v>23.5</v>
      </c>
      <c r="J37" s="36">
        <v>7.4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132</v>
      </c>
      <c r="F38" s="23">
        <v>463</v>
      </c>
      <c r="G38" s="23">
        <v>161</v>
      </c>
      <c r="H38" s="23">
        <v>140</v>
      </c>
      <c r="I38" s="23">
        <v>222</v>
      </c>
      <c r="J38" s="23">
        <v>140</v>
      </c>
    </row>
    <row r="39" spans="2:10" ht="15" customHeight="1" x14ac:dyDescent="0.15">
      <c r="B39" s="24"/>
      <c r="C39" s="89"/>
      <c r="D39" s="25">
        <v>100</v>
      </c>
      <c r="E39" s="26">
        <v>10.5</v>
      </c>
      <c r="F39" s="27">
        <v>36.799999999999997</v>
      </c>
      <c r="G39" s="27">
        <v>12.8</v>
      </c>
      <c r="H39" s="27">
        <v>11.1</v>
      </c>
      <c r="I39" s="27">
        <v>17.600000000000001</v>
      </c>
      <c r="J39" s="27">
        <v>11.1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150</v>
      </c>
      <c r="F40" s="16">
        <v>476</v>
      </c>
      <c r="G40" s="16">
        <v>210</v>
      </c>
      <c r="H40" s="16">
        <v>154</v>
      </c>
      <c r="I40" s="16">
        <v>238</v>
      </c>
      <c r="J40" s="16">
        <v>131</v>
      </c>
    </row>
    <row r="41" spans="2:10" ht="15" customHeight="1" x14ac:dyDescent="0.15">
      <c r="B41" s="24"/>
      <c r="C41" s="89"/>
      <c r="D41" s="25">
        <v>100</v>
      </c>
      <c r="E41" s="26">
        <v>11</v>
      </c>
      <c r="F41" s="27">
        <v>35</v>
      </c>
      <c r="G41" s="27">
        <v>15.5</v>
      </c>
      <c r="H41" s="27">
        <v>11.3</v>
      </c>
      <c r="I41" s="27">
        <v>17.5</v>
      </c>
      <c r="J41" s="27">
        <v>9.6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886</v>
      </c>
      <c r="F42" s="16">
        <v>3965</v>
      </c>
      <c r="G42" s="16">
        <v>2223</v>
      </c>
      <c r="H42" s="16">
        <v>1920</v>
      </c>
      <c r="I42" s="16">
        <v>2923</v>
      </c>
      <c r="J42" s="16">
        <v>719</v>
      </c>
    </row>
    <row r="43" spans="2:10" ht="15" customHeight="1" x14ac:dyDescent="0.15">
      <c r="B43" s="28"/>
      <c r="C43" s="91"/>
      <c r="D43" s="17">
        <v>100</v>
      </c>
      <c r="E43" s="18">
        <v>7</v>
      </c>
      <c r="F43" s="19">
        <v>31.4</v>
      </c>
      <c r="G43" s="19">
        <v>17.600000000000001</v>
      </c>
      <c r="H43" s="19">
        <v>15.2</v>
      </c>
      <c r="I43" s="19">
        <v>23.1</v>
      </c>
      <c r="J43" s="19">
        <v>5.7</v>
      </c>
    </row>
    <row r="44" spans="2:10" ht="15" customHeight="1" x14ac:dyDescent="0.15">
      <c r="B44" s="20" t="s">
        <v>70</v>
      </c>
      <c r="C44" s="88" t="s">
        <v>535</v>
      </c>
      <c r="D44" s="21">
        <v>567</v>
      </c>
      <c r="E44" s="22">
        <v>62</v>
      </c>
      <c r="F44" s="23">
        <v>151</v>
      </c>
      <c r="G44" s="23">
        <v>77</v>
      </c>
      <c r="H44" s="23">
        <v>75</v>
      </c>
      <c r="I44" s="23">
        <v>162</v>
      </c>
      <c r="J44" s="23">
        <v>40</v>
      </c>
    </row>
    <row r="45" spans="2:10" ht="15" customHeight="1" x14ac:dyDescent="0.15">
      <c r="B45" s="24"/>
      <c r="C45" s="89"/>
      <c r="D45" s="25">
        <v>100</v>
      </c>
      <c r="E45" s="26">
        <v>10.9</v>
      </c>
      <c r="F45" s="27">
        <v>26.6</v>
      </c>
      <c r="G45" s="27">
        <v>13.6</v>
      </c>
      <c r="H45" s="27">
        <v>13.2</v>
      </c>
      <c r="I45" s="27">
        <v>28.6</v>
      </c>
      <c r="J45" s="27">
        <v>7.1</v>
      </c>
    </row>
    <row r="46" spans="2:10" ht="15" customHeight="1" x14ac:dyDescent="0.15">
      <c r="B46" s="24"/>
      <c r="C46" s="86" t="s">
        <v>480</v>
      </c>
      <c r="D46" s="14">
        <v>8280</v>
      </c>
      <c r="E46" s="15">
        <v>626</v>
      </c>
      <c r="F46" s="16">
        <v>2716</v>
      </c>
      <c r="G46" s="16">
        <v>1406</v>
      </c>
      <c r="H46" s="16">
        <v>1176</v>
      </c>
      <c r="I46" s="16">
        <v>1859</v>
      </c>
      <c r="J46" s="16">
        <v>497</v>
      </c>
    </row>
    <row r="47" spans="2:10" ht="15" customHeight="1" x14ac:dyDescent="0.15">
      <c r="B47" s="24"/>
      <c r="C47" s="89"/>
      <c r="D47" s="25">
        <v>100</v>
      </c>
      <c r="E47" s="26">
        <v>7.6</v>
      </c>
      <c r="F47" s="27">
        <v>32.799999999999997</v>
      </c>
      <c r="G47" s="27">
        <v>17</v>
      </c>
      <c r="H47" s="27">
        <v>14.2</v>
      </c>
      <c r="I47" s="27">
        <v>22.5</v>
      </c>
      <c r="J47" s="27">
        <v>6</v>
      </c>
    </row>
    <row r="48" spans="2:10" ht="15" customHeight="1" x14ac:dyDescent="0.15">
      <c r="B48" s="24"/>
      <c r="C48" s="86" t="s">
        <v>450</v>
      </c>
      <c r="D48" s="14">
        <v>4863</v>
      </c>
      <c r="E48" s="15">
        <v>333</v>
      </c>
      <c r="F48" s="16">
        <v>1593</v>
      </c>
      <c r="G48" s="16">
        <v>889</v>
      </c>
      <c r="H48" s="16">
        <v>734</v>
      </c>
      <c r="I48" s="16">
        <v>1039</v>
      </c>
      <c r="J48" s="16">
        <v>275</v>
      </c>
    </row>
    <row r="49" spans="2:10" ht="15" customHeight="1" x14ac:dyDescent="0.15">
      <c r="B49" s="24"/>
      <c r="C49" s="89"/>
      <c r="D49" s="25">
        <v>100</v>
      </c>
      <c r="E49" s="26">
        <v>6.8</v>
      </c>
      <c r="F49" s="27">
        <v>32.799999999999997</v>
      </c>
      <c r="G49" s="27">
        <v>18.3</v>
      </c>
      <c r="H49" s="27">
        <v>15.1</v>
      </c>
      <c r="I49" s="27">
        <v>21.4</v>
      </c>
      <c r="J49" s="27">
        <v>5.7</v>
      </c>
    </row>
    <row r="50" spans="2:10" ht="15" customHeight="1" x14ac:dyDescent="0.15">
      <c r="B50" s="24"/>
      <c r="C50" s="86" t="s">
        <v>469</v>
      </c>
      <c r="D50" s="14">
        <v>1583</v>
      </c>
      <c r="E50" s="15">
        <v>148</v>
      </c>
      <c r="F50" s="16">
        <v>518</v>
      </c>
      <c r="G50" s="16">
        <v>240</v>
      </c>
      <c r="H50" s="16">
        <v>238</v>
      </c>
      <c r="I50" s="16">
        <v>332</v>
      </c>
      <c r="J50" s="16">
        <v>107</v>
      </c>
    </row>
    <row r="51" spans="2:10" ht="15" customHeight="1" x14ac:dyDescent="0.15">
      <c r="B51" s="28"/>
      <c r="C51" s="91"/>
      <c r="D51" s="17">
        <v>100</v>
      </c>
      <c r="E51" s="18">
        <v>9.3000000000000007</v>
      </c>
      <c r="F51" s="19">
        <v>32.700000000000003</v>
      </c>
      <c r="G51" s="19">
        <v>15.2</v>
      </c>
      <c r="H51" s="19">
        <v>15</v>
      </c>
      <c r="I51" s="19">
        <v>21</v>
      </c>
      <c r="J51" s="19">
        <v>6.8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237</v>
      </c>
      <c r="F52" s="23">
        <v>982</v>
      </c>
      <c r="G52" s="23">
        <v>521</v>
      </c>
      <c r="H52" s="23">
        <v>371</v>
      </c>
      <c r="I52" s="23">
        <v>530</v>
      </c>
      <c r="J52" s="23">
        <v>340</v>
      </c>
    </row>
    <row r="53" spans="2:10" ht="15" customHeight="1" x14ac:dyDescent="0.15">
      <c r="B53" s="24"/>
      <c r="C53" s="84"/>
      <c r="D53" s="25">
        <v>100</v>
      </c>
      <c r="E53" s="26">
        <v>8</v>
      </c>
      <c r="F53" s="27">
        <v>32.9</v>
      </c>
      <c r="G53" s="27">
        <v>17.5</v>
      </c>
      <c r="H53" s="27">
        <v>12.4</v>
      </c>
      <c r="I53" s="27">
        <v>17.8</v>
      </c>
      <c r="J53" s="27">
        <v>11.4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170</v>
      </c>
      <c r="F54" s="31">
        <v>658</v>
      </c>
      <c r="G54" s="31">
        <v>338</v>
      </c>
      <c r="H54" s="31">
        <v>282</v>
      </c>
      <c r="I54" s="31">
        <v>428</v>
      </c>
      <c r="J54" s="31">
        <v>70</v>
      </c>
    </row>
    <row r="55" spans="2:10" ht="15" customHeight="1" x14ac:dyDescent="0.15">
      <c r="B55" s="24"/>
      <c r="C55" s="84"/>
      <c r="D55" s="25">
        <v>100</v>
      </c>
      <c r="E55" s="26">
        <v>8.6999999999999993</v>
      </c>
      <c r="F55" s="27">
        <v>33.799999999999997</v>
      </c>
      <c r="G55" s="27">
        <v>17.399999999999999</v>
      </c>
      <c r="H55" s="27">
        <v>14.5</v>
      </c>
      <c r="I55" s="27">
        <v>22</v>
      </c>
      <c r="J55" s="27">
        <v>3.6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58</v>
      </c>
      <c r="F56" s="16">
        <v>295</v>
      </c>
      <c r="G56" s="16">
        <v>155</v>
      </c>
      <c r="H56" s="16">
        <v>109</v>
      </c>
      <c r="I56" s="16">
        <v>147</v>
      </c>
      <c r="J56" s="16">
        <v>90</v>
      </c>
    </row>
    <row r="57" spans="2:10" ht="15" customHeight="1" x14ac:dyDescent="0.15">
      <c r="B57" s="24"/>
      <c r="C57" s="84"/>
      <c r="D57" s="25">
        <v>100</v>
      </c>
      <c r="E57" s="26">
        <v>6.8</v>
      </c>
      <c r="F57" s="27">
        <v>34.5</v>
      </c>
      <c r="G57" s="27">
        <v>18.100000000000001</v>
      </c>
      <c r="H57" s="27">
        <v>12.8</v>
      </c>
      <c r="I57" s="27">
        <v>17.2</v>
      </c>
      <c r="J57" s="27">
        <v>10.5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98</v>
      </c>
      <c r="F58" s="16">
        <v>482</v>
      </c>
      <c r="G58" s="16">
        <v>249</v>
      </c>
      <c r="H58" s="16">
        <v>234</v>
      </c>
      <c r="I58" s="16">
        <v>180</v>
      </c>
      <c r="J58" s="16">
        <v>68</v>
      </c>
    </row>
    <row r="59" spans="2:10" ht="15" customHeight="1" x14ac:dyDescent="0.15">
      <c r="B59" s="24"/>
      <c r="C59" s="84"/>
      <c r="D59" s="25">
        <v>100</v>
      </c>
      <c r="E59" s="26">
        <v>7.5</v>
      </c>
      <c r="F59" s="27">
        <v>36.799999999999997</v>
      </c>
      <c r="G59" s="27">
        <v>19</v>
      </c>
      <c r="H59" s="27">
        <v>17.8</v>
      </c>
      <c r="I59" s="27">
        <v>13.7</v>
      </c>
      <c r="J59" s="27">
        <v>5.2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147</v>
      </c>
      <c r="F60" s="16">
        <v>656</v>
      </c>
      <c r="G60" s="16">
        <v>288</v>
      </c>
      <c r="H60" s="16">
        <v>179</v>
      </c>
      <c r="I60" s="16">
        <v>275</v>
      </c>
      <c r="J60" s="16">
        <v>238</v>
      </c>
    </row>
    <row r="61" spans="2:10" ht="15" customHeight="1" x14ac:dyDescent="0.15">
      <c r="B61" s="24"/>
      <c r="C61" s="84"/>
      <c r="D61" s="25">
        <v>100</v>
      </c>
      <c r="E61" s="26">
        <v>8.1999999999999993</v>
      </c>
      <c r="F61" s="27">
        <v>36.799999999999997</v>
      </c>
      <c r="G61" s="27">
        <v>16.2</v>
      </c>
      <c r="H61" s="27">
        <v>10</v>
      </c>
      <c r="I61" s="27">
        <v>15.4</v>
      </c>
      <c r="J61" s="27">
        <v>13.3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70</v>
      </c>
      <c r="F62" s="16">
        <v>370</v>
      </c>
      <c r="G62" s="16">
        <v>198</v>
      </c>
      <c r="H62" s="16">
        <v>153</v>
      </c>
      <c r="I62" s="16">
        <v>381</v>
      </c>
      <c r="J62" s="16">
        <v>62</v>
      </c>
    </row>
    <row r="63" spans="2:10" ht="15" customHeight="1" x14ac:dyDescent="0.15">
      <c r="B63" s="24"/>
      <c r="C63" s="84"/>
      <c r="D63" s="25">
        <v>100</v>
      </c>
      <c r="E63" s="26">
        <v>5.7</v>
      </c>
      <c r="F63" s="27">
        <v>30</v>
      </c>
      <c r="G63" s="27">
        <v>16</v>
      </c>
      <c r="H63" s="27">
        <v>12.4</v>
      </c>
      <c r="I63" s="27">
        <v>30.9</v>
      </c>
      <c r="J63" s="27">
        <v>5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146</v>
      </c>
      <c r="F64" s="16">
        <v>684</v>
      </c>
      <c r="G64" s="16">
        <v>367</v>
      </c>
      <c r="H64" s="16">
        <v>303</v>
      </c>
      <c r="I64" s="16">
        <v>560</v>
      </c>
      <c r="J64" s="16">
        <v>193</v>
      </c>
    </row>
    <row r="65" spans="2:10" ht="15" customHeight="1" x14ac:dyDescent="0.15">
      <c r="B65" s="24"/>
      <c r="C65" s="84"/>
      <c r="D65" s="25">
        <v>100</v>
      </c>
      <c r="E65" s="26">
        <v>6.5</v>
      </c>
      <c r="F65" s="27">
        <v>30.4</v>
      </c>
      <c r="G65" s="27">
        <v>16.3</v>
      </c>
      <c r="H65" s="27">
        <v>13.4</v>
      </c>
      <c r="I65" s="27">
        <v>24.9</v>
      </c>
      <c r="J65" s="27">
        <v>8.6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125</v>
      </c>
      <c r="F66" s="16">
        <v>368</v>
      </c>
      <c r="G66" s="16">
        <v>169</v>
      </c>
      <c r="H66" s="16">
        <v>191</v>
      </c>
      <c r="I66" s="16">
        <v>293</v>
      </c>
      <c r="J66" s="16">
        <v>63</v>
      </c>
    </row>
    <row r="67" spans="2:10" ht="15" customHeight="1" x14ac:dyDescent="0.15">
      <c r="B67" s="24"/>
      <c r="C67" s="84"/>
      <c r="D67" s="25">
        <v>100</v>
      </c>
      <c r="E67" s="26">
        <v>10.3</v>
      </c>
      <c r="F67" s="27">
        <v>30.4</v>
      </c>
      <c r="G67" s="27">
        <v>14</v>
      </c>
      <c r="H67" s="27">
        <v>15.8</v>
      </c>
      <c r="I67" s="27">
        <v>24.2</v>
      </c>
      <c r="J67" s="27">
        <v>5.2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154</v>
      </c>
      <c r="F68" s="16">
        <v>589</v>
      </c>
      <c r="G68" s="16">
        <v>369</v>
      </c>
      <c r="H68" s="16">
        <v>433</v>
      </c>
      <c r="I68" s="16">
        <v>665</v>
      </c>
      <c r="J68" s="16">
        <v>141</v>
      </c>
    </row>
    <row r="69" spans="2:10" ht="15" customHeight="1" x14ac:dyDescent="0.15">
      <c r="B69" s="28"/>
      <c r="C69" s="85"/>
      <c r="D69" s="17">
        <v>100</v>
      </c>
      <c r="E69" s="18">
        <v>6.6</v>
      </c>
      <c r="F69" s="19">
        <v>25.1</v>
      </c>
      <c r="G69" s="19">
        <v>15.7</v>
      </c>
      <c r="H69" s="19">
        <v>18.399999999999999</v>
      </c>
      <c r="I69" s="19">
        <v>28.3</v>
      </c>
      <c r="J69" s="19">
        <v>6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275</v>
      </c>
      <c r="F70" s="23">
        <v>1028</v>
      </c>
      <c r="G70" s="23">
        <v>420</v>
      </c>
      <c r="H70" s="23">
        <v>313</v>
      </c>
      <c r="I70" s="23">
        <v>480</v>
      </c>
      <c r="J70" s="23">
        <v>234</v>
      </c>
    </row>
    <row r="71" spans="2:10" ht="15" customHeight="1" x14ac:dyDescent="0.15">
      <c r="B71" s="24"/>
      <c r="C71" s="89"/>
      <c r="D71" s="25">
        <v>100</v>
      </c>
      <c r="E71" s="26">
        <v>10</v>
      </c>
      <c r="F71" s="27">
        <v>37.4</v>
      </c>
      <c r="G71" s="27">
        <v>15.3</v>
      </c>
      <c r="H71" s="27">
        <v>11.4</v>
      </c>
      <c r="I71" s="27">
        <v>17.5</v>
      </c>
      <c r="J71" s="27">
        <v>8.5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278</v>
      </c>
      <c r="F72" s="16">
        <v>1108</v>
      </c>
      <c r="G72" s="16">
        <v>497</v>
      </c>
      <c r="H72" s="16">
        <v>393</v>
      </c>
      <c r="I72" s="16">
        <v>503</v>
      </c>
      <c r="J72" s="16">
        <v>221</v>
      </c>
    </row>
    <row r="73" spans="2:10" ht="15" customHeight="1" x14ac:dyDescent="0.15">
      <c r="B73" s="24"/>
      <c r="C73" s="89"/>
      <c r="D73" s="25">
        <v>100</v>
      </c>
      <c r="E73" s="26">
        <v>9.3000000000000007</v>
      </c>
      <c r="F73" s="27">
        <v>36.9</v>
      </c>
      <c r="G73" s="27">
        <v>16.600000000000001</v>
      </c>
      <c r="H73" s="27">
        <v>13.1</v>
      </c>
      <c r="I73" s="27">
        <v>16.8</v>
      </c>
      <c r="J73" s="27">
        <v>7.4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196</v>
      </c>
      <c r="F74" s="16">
        <v>1116</v>
      </c>
      <c r="G74" s="16">
        <v>710</v>
      </c>
      <c r="H74" s="16">
        <v>619</v>
      </c>
      <c r="I74" s="16">
        <v>962</v>
      </c>
      <c r="J74" s="16">
        <v>238</v>
      </c>
    </row>
    <row r="75" spans="2:10" ht="15" customHeight="1" x14ac:dyDescent="0.15">
      <c r="B75" s="24"/>
      <c r="C75" s="89"/>
      <c r="D75" s="25">
        <v>100</v>
      </c>
      <c r="E75" s="26">
        <v>5.0999999999999996</v>
      </c>
      <c r="F75" s="27">
        <v>29.1</v>
      </c>
      <c r="G75" s="27">
        <v>18.5</v>
      </c>
      <c r="H75" s="27">
        <v>16.100000000000001</v>
      </c>
      <c r="I75" s="27">
        <v>25</v>
      </c>
      <c r="J75" s="27">
        <v>6.2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184</v>
      </c>
      <c r="F76" s="16">
        <v>811</v>
      </c>
      <c r="G76" s="16">
        <v>508</v>
      </c>
      <c r="H76" s="16">
        <v>449</v>
      </c>
      <c r="I76" s="16">
        <v>687</v>
      </c>
      <c r="J76" s="16">
        <v>178</v>
      </c>
    </row>
    <row r="77" spans="2:10" ht="15" customHeight="1" x14ac:dyDescent="0.15">
      <c r="B77" s="24"/>
      <c r="C77" s="89"/>
      <c r="D77" s="25">
        <v>100</v>
      </c>
      <c r="E77" s="26">
        <v>6.5</v>
      </c>
      <c r="F77" s="27">
        <v>28.8</v>
      </c>
      <c r="G77" s="27">
        <v>18</v>
      </c>
      <c r="H77" s="27">
        <v>15.9</v>
      </c>
      <c r="I77" s="27">
        <v>24.4</v>
      </c>
      <c r="J77" s="27">
        <v>6.3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118</v>
      </c>
      <c r="F78" s="16">
        <v>472</v>
      </c>
      <c r="G78" s="16">
        <v>267</v>
      </c>
      <c r="H78" s="16">
        <v>225</v>
      </c>
      <c r="I78" s="16">
        <v>405</v>
      </c>
      <c r="J78" s="16">
        <v>136</v>
      </c>
    </row>
    <row r="79" spans="2:10" ht="15" customHeight="1" x14ac:dyDescent="0.15">
      <c r="B79" s="24"/>
      <c r="C79" s="89"/>
      <c r="D79" s="25">
        <v>100</v>
      </c>
      <c r="E79" s="26">
        <v>7.3</v>
      </c>
      <c r="F79" s="27">
        <v>29.1</v>
      </c>
      <c r="G79" s="27">
        <v>16.5</v>
      </c>
      <c r="H79" s="27">
        <v>13.9</v>
      </c>
      <c r="I79" s="27">
        <v>25</v>
      </c>
      <c r="J79" s="27">
        <v>8.4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75</v>
      </c>
      <c r="F80" s="16">
        <v>292</v>
      </c>
      <c r="G80" s="16">
        <v>139</v>
      </c>
      <c r="H80" s="16">
        <v>149</v>
      </c>
      <c r="I80" s="16">
        <v>227</v>
      </c>
      <c r="J80" s="16">
        <v>126</v>
      </c>
    </row>
    <row r="81" spans="2:10" ht="15" customHeight="1" x14ac:dyDescent="0.15">
      <c r="B81" s="24"/>
      <c r="C81" s="89"/>
      <c r="D81" s="25">
        <v>100</v>
      </c>
      <c r="E81" s="26">
        <v>7.4</v>
      </c>
      <c r="F81" s="27">
        <v>29</v>
      </c>
      <c r="G81" s="27">
        <v>13.8</v>
      </c>
      <c r="H81" s="27">
        <v>14.8</v>
      </c>
      <c r="I81" s="27">
        <v>22.5</v>
      </c>
      <c r="J81" s="27">
        <v>12.5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54</v>
      </c>
      <c r="F82" s="16">
        <v>183</v>
      </c>
      <c r="G82" s="16">
        <v>70</v>
      </c>
      <c r="H82" s="16">
        <v>67</v>
      </c>
      <c r="I82" s="16">
        <v>137</v>
      </c>
      <c r="J82" s="16">
        <v>91</v>
      </c>
    </row>
    <row r="83" spans="2:10" ht="15" customHeight="1" x14ac:dyDescent="0.15">
      <c r="B83" s="24"/>
      <c r="C83" s="86"/>
      <c r="D83" s="34">
        <v>100</v>
      </c>
      <c r="E83" s="35">
        <v>9</v>
      </c>
      <c r="F83" s="36">
        <v>30.4</v>
      </c>
      <c r="G83" s="36">
        <v>11.6</v>
      </c>
      <c r="H83" s="36">
        <v>11.1</v>
      </c>
      <c r="I83" s="36">
        <v>22.8</v>
      </c>
      <c r="J83" s="36">
        <v>15.1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367</v>
      </c>
      <c r="F84" s="23">
        <v>1344</v>
      </c>
      <c r="G84" s="23">
        <v>535</v>
      </c>
      <c r="H84" s="23">
        <v>399</v>
      </c>
      <c r="I84" s="23">
        <v>551</v>
      </c>
      <c r="J84" s="23">
        <v>231</v>
      </c>
    </row>
    <row r="85" spans="2:10" ht="15" customHeight="1" x14ac:dyDescent="0.15">
      <c r="B85" s="24" t="s">
        <v>441</v>
      </c>
      <c r="C85" s="84"/>
      <c r="D85" s="25">
        <v>100</v>
      </c>
      <c r="E85" s="26">
        <v>10.7</v>
      </c>
      <c r="F85" s="27">
        <v>39.200000000000003</v>
      </c>
      <c r="G85" s="27">
        <v>15.6</v>
      </c>
      <c r="H85" s="27">
        <v>11.6</v>
      </c>
      <c r="I85" s="27">
        <v>16.100000000000001</v>
      </c>
      <c r="J85" s="27">
        <v>6.7</v>
      </c>
    </row>
    <row r="86" spans="2:10" ht="15" customHeight="1" x14ac:dyDescent="0.15">
      <c r="B86" s="24" t="s">
        <v>462</v>
      </c>
      <c r="C86" s="82" t="s">
        <v>481</v>
      </c>
      <c r="D86" s="14">
        <v>3344</v>
      </c>
      <c r="E86" s="15">
        <v>278</v>
      </c>
      <c r="F86" s="16">
        <v>1143</v>
      </c>
      <c r="G86" s="16">
        <v>586</v>
      </c>
      <c r="H86" s="16">
        <v>433</v>
      </c>
      <c r="I86" s="16">
        <v>659</v>
      </c>
      <c r="J86" s="16">
        <v>245</v>
      </c>
    </row>
    <row r="87" spans="2:10" ht="15" customHeight="1" x14ac:dyDescent="0.15">
      <c r="B87" s="24"/>
      <c r="C87" s="84"/>
      <c r="D87" s="25">
        <v>100</v>
      </c>
      <c r="E87" s="26">
        <v>8.3000000000000007</v>
      </c>
      <c r="F87" s="27">
        <v>34.200000000000003</v>
      </c>
      <c r="G87" s="27">
        <v>17.5</v>
      </c>
      <c r="H87" s="27">
        <v>12.9</v>
      </c>
      <c r="I87" s="27">
        <v>19.7</v>
      </c>
      <c r="J87" s="27">
        <v>7.3</v>
      </c>
    </row>
    <row r="88" spans="2:10" ht="15" customHeight="1" x14ac:dyDescent="0.15">
      <c r="B88" s="24"/>
      <c r="C88" s="83" t="s">
        <v>509</v>
      </c>
      <c r="D88" s="29">
        <v>2063</v>
      </c>
      <c r="E88" s="30">
        <v>121</v>
      </c>
      <c r="F88" s="31">
        <v>630</v>
      </c>
      <c r="G88" s="31">
        <v>376</v>
      </c>
      <c r="H88" s="31">
        <v>331</v>
      </c>
      <c r="I88" s="31">
        <v>487</v>
      </c>
      <c r="J88" s="31">
        <v>118</v>
      </c>
    </row>
    <row r="89" spans="2:10" ht="15" customHeight="1" x14ac:dyDescent="0.15">
      <c r="B89" s="24"/>
      <c r="C89" s="84"/>
      <c r="D89" s="25">
        <v>100</v>
      </c>
      <c r="E89" s="26">
        <v>5.9</v>
      </c>
      <c r="F89" s="27">
        <v>30.5</v>
      </c>
      <c r="G89" s="27">
        <v>18.2</v>
      </c>
      <c r="H89" s="27">
        <v>16</v>
      </c>
      <c r="I89" s="27">
        <v>23.6</v>
      </c>
      <c r="J89" s="27">
        <v>5.7</v>
      </c>
    </row>
    <row r="90" spans="2:10" ht="15" customHeight="1" x14ac:dyDescent="0.15">
      <c r="B90" s="24"/>
      <c r="C90" s="82" t="s">
        <v>534</v>
      </c>
      <c r="D90" s="14">
        <v>3201</v>
      </c>
      <c r="E90" s="15">
        <v>173</v>
      </c>
      <c r="F90" s="16">
        <v>847</v>
      </c>
      <c r="G90" s="16">
        <v>558</v>
      </c>
      <c r="H90" s="16">
        <v>543</v>
      </c>
      <c r="I90" s="16">
        <v>879</v>
      </c>
      <c r="J90" s="16">
        <v>201</v>
      </c>
    </row>
    <row r="91" spans="2:10" ht="15" customHeight="1" x14ac:dyDescent="0.15">
      <c r="B91" s="24"/>
      <c r="C91" s="84"/>
      <c r="D91" s="25">
        <v>100</v>
      </c>
      <c r="E91" s="26">
        <v>5.4</v>
      </c>
      <c r="F91" s="27">
        <v>26.5</v>
      </c>
      <c r="G91" s="27">
        <v>17.399999999999999</v>
      </c>
      <c r="H91" s="27">
        <v>17</v>
      </c>
      <c r="I91" s="27">
        <v>27.5</v>
      </c>
      <c r="J91" s="27">
        <v>6.3</v>
      </c>
    </row>
    <row r="92" spans="2:10" ht="15" customHeight="1" x14ac:dyDescent="0.15">
      <c r="B92" s="24"/>
      <c r="C92" s="82" t="s">
        <v>543</v>
      </c>
      <c r="D92" s="14">
        <v>1503</v>
      </c>
      <c r="E92" s="15">
        <v>92</v>
      </c>
      <c r="F92" s="16">
        <v>399</v>
      </c>
      <c r="G92" s="16">
        <v>234</v>
      </c>
      <c r="H92" s="16">
        <v>229</v>
      </c>
      <c r="I92" s="16">
        <v>428</v>
      </c>
      <c r="J92" s="16">
        <v>121</v>
      </c>
    </row>
    <row r="93" spans="2:10" ht="15" customHeight="1" x14ac:dyDescent="0.15">
      <c r="B93" s="24"/>
      <c r="C93" s="84"/>
      <c r="D93" s="25">
        <v>100</v>
      </c>
      <c r="E93" s="26">
        <v>6.1</v>
      </c>
      <c r="F93" s="27">
        <v>26.5</v>
      </c>
      <c r="G93" s="27">
        <v>15.6</v>
      </c>
      <c r="H93" s="27">
        <v>15.2</v>
      </c>
      <c r="I93" s="27">
        <v>28.5</v>
      </c>
      <c r="J93" s="27">
        <v>8.1</v>
      </c>
    </row>
    <row r="94" spans="2:10" ht="15" customHeight="1" x14ac:dyDescent="0.15">
      <c r="B94" s="24"/>
      <c r="C94" s="82" t="s">
        <v>548</v>
      </c>
      <c r="D94" s="14">
        <v>330</v>
      </c>
      <c r="E94" s="15">
        <v>20</v>
      </c>
      <c r="F94" s="16">
        <v>95</v>
      </c>
      <c r="G94" s="16">
        <v>40</v>
      </c>
      <c r="H94" s="16">
        <v>59</v>
      </c>
      <c r="I94" s="16">
        <v>89</v>
      </c>
      <c r="J94" s="16">
        <v>27</v>
      </c>
    </row>
    <row r="95" spans="2:10" ht="15" customHeight="1" x14ac:dyDescent="0.15">
      <c r="B95" s="24"/>
      <c r="C95" s="82"/>
      <c r="D95" s="34">
        <v>100</v>
      </c>
      <c r="E95" s="35">
        <v>6.1</v>
      </c>
      <c r="F95" s="36">
        <v>28.8</v>
      </c>
      <c r="G95" s="36">
        <v>12.1</v>
      </c>
      <c r="H95" s="36">
        <v>17.899999999999999</v>
      </c>
      <c r="I95" s="36">
        <v>27</v>
      </c>
      <c r="J95" s="36">
        <v>8.1999999999999993</v>
      </c>
    </row>
    <row r="96" spans="2:10" ht="15" customHeight="1" x14ac:dyDescent="0.15">
      <c r="B96" s="24"/>
      <c r="C96" s="83" t="s">
        <v>550</v>
      </c>
      <c r="D96" s="29">
        <v>359</v>
      </c>
      <c r="E96" s="30">
        <v>36</v>
      </c>
      <c r="F96" s="31">
        <v>99</v>
      </c>
      <c r="G96" s="31">
        <v>35</v>
      </c>
      <c r="H96" s="31">
        <v>37</v>
      </c>
      <c r="I96" s="31">
        <v>106</v>
      </c>
      <c r="J96" s="31">
        <v>46</v>
      </c>
    </row>
    <row r="97" spans="2:10" ht="15" customHeight="1" x14ac:dyDescent="0.15">
      <c r="B97" s="24"/>
      <c r="C97" s="84"/>
      <c r="D97" s="25">
        <v>100</v>
      </c>
      <c r="E97" s="26">
        <v>10</v>
      </c>
      <c r="F97" s="27">
        <v>27.6</v>
      </c>
      <c r="G97" s="27">
        <v>9.6999999999999993</v>
      </c>
      <c r="H97" s="27">
        <v>10.3</v>
      </c>
      <c r="I97" s="27">
        <v>29.5</v>
      </c>
      <c r="J97" s="27">
        <v>12.8</v>
      </c>
    </row>
    <row r="98" spans="2:10" ht="15" customHeight="1" x14ac:dyDescent="0.15">
      <c r="B98" s="24"/>
      <c r="C98" s="82" t="s">
        <v>495</v>
      </c>
      <c r="D98" s="14">
        <v>47</v>
      </c>
      <c r="E98" s="15">
        <v>4</v>
      </c>
      <c r="F98" s="16">
        <v>13</v>
      </c>
      <c r="G98" s="16">
        <v>4</v>
      </c>
      <c r="H98" s="16">
        <v>5</v>
      </c>
      <c r="I98" s="16">
        <v>9</v>
      </c>
      <c r="J98" s="16">
        <v>12</v>
      </c>
    </row>
    <row r="99" spans="2:10" ht="15" customHeight="1" x14ac:dyDescent="0.15">
      <c r="B99" s="24"/>
      <c r="C99" s="84"/>
      <c r="D99" s="25">
        <v>100</v>
      </c>
      <c r="E99" s="26">
        <v>8.5</v>
      </c>
      <c r="F99" s="27">
        <v>27.7</v>
      </c>
      <c r="G99" s="27">
        <v>8.5</v>
      </c>
      <c r="H99" s="27">
        <v>10.6</v>
      </c>
      <c r="I99" s="27">
        <v>19.100000000000001</v>
      </c>
      <c r="J99" s="27">
        <v>25.5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4</v>
      </c>
      <c r="F100" s="16">
        <v>17</v>
      </c>
      <c r="G100" s="16">
        <v>12</v>
      </c>
      <c r="H100" s="16">
        <v>9</v>
      </c>
      <c r="I100" s="16">
        <v>10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7.7</v>
      </c>
      <c r="F101" s="19">
        <v>32.700000000000003</v>
      </c>
      <c r="G101" s="19">
        <v>23.1</v>
      </c>
      <c r="H101" s="19">
        <v>17.3</v>
      </c>
      <c r="I101" s="19">
        <v>19.2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892" priority="3902" rank="1"/>
  </conditionalFormatting>
  <conditionalFormatting sqref="E11:J11">
    <cfRule type="top10" dxfId="891" priority="3903" rank="1"/>
  </conditionalFormatting>
  <conditionalFormatting sqref="E13:J13">
    <cfRule type="top10" dxfId="890" priority="3904" rank="1"/>
  </conditionalFormatting>
  <conditionalFormatting sqref="E15:J15">
    <cfRule type="top10" dxfId="889" priority="3905" rank="1"/>
  </conditionalFormatting>
  <conditionalFormatting sqref="E17:J17">
    <cfRule type="top10" dxfId="888" priority="3906" rank="1"/>
  </conditionalFormatting>
  <conditionalFormatting sqref="E19:J19">
    <cfRule type="top10" dxfId="887" priority="3907" rank="1"/>
  </conditionalFormatting>
  <conditionalFormatting sqref="E21:J21">
    <cfRule type="top10" dxfId="886" priority="3908" rank="1"/>
  </conditionalFormatting>
  <conditionalFormatting sqref="E23:J23">
    <cfRule type="top10" dxfId="885" priority="3909" rank="1"/>
  </conditionalFormatting>
  <conditionalFormatting sqref="E25:J25">
    <cfRule type="top10" dxfId="884" priority="3910" rank="1"/>
  </conditionalFormatting>
  <conditionalFormatting sqref="E27:J27">
    <cfRule type="top10" dxfId="883" priority="3911" rank="1"/>
  </conditionalFormatting>
  <conditionalFormatting sqref="E29:J29">
    <cfRule type="top10" dxfId="882" priority="3912" rank="1"/>
  </conditionalFormatting>
  <conditionalFormatting sqref="E31:J31">
    <cfRule type="top10" dxfId="881" priority="3913" rank="1"/>
  </conditionalFormatting>
  <conditionalFormatting sqref="E33:J33">
    <cfRule type="top10" dxfId="880" priority="3914" rank="1"/>
  </conditionalFormatting>
  <conditionalFormatting sqref="E35:J35">
    <cfRule type="top10" dxfId="879" priority="3915" rank="1"/>
  </conditionalFormatting>
  <conditionalFormatting sqref="E37:J37">
    <cfRule type="top10" dxfId="878" priority="3916" rank="1"/>
  </conditionalFormatting>
  <conditionalFormatting sqref="E39:J39">
    <cfRule type="top10" dxfId="877" priority="3917" rank="1"/>
  </conditionalFormatting>
  <conditionalFormatting sqref="E41:J41">
    <cfRule type="top10" dxfId="876" priority="3918" rank="1"/>
  </conditionalFormatting>
  <conditionalFormatting sqref="E43:J43">
    <cfRule type="top10" dxfId="875" priority="3919" rank="1"/>
  </conditionalFormatting>
  <conditionalFormatting sqref="E45:J45">
    <cfRule type="top10" dxfId="874" priority="3920" rank="1"/>
  </conditionalFormatting>
  <conditionalFormatting sqref="E47:J47">
    <cfRule type="top10" dxfId="873" priority="3921" rank="1"/>
  </conditionalFormatting>
  <conditionalFormatting sqref="E49:J49">
    <cfRule type="top10" dxfId="872" priority="3922" rank="1"/>
  </conditionalFormatting>
  <conditionalFormatting sqref="E51:J51">
    <cfRule type="top10" dxfId="871" priority="3923" rank="1"/>
  </conditionalFormatting>
  <conditionalFormatting sqref="E53:J53">
    <cfRule type="top10" dxfId="870" priority="3924" rank="1"/>
  </conditionalFormatting>
  <conditionalFormatting sqref="E55:J55">
    <cfRule type="top10" dxfId="869" priority="3925" rank="1"/>
  </conditionalFormatting>
  <conditionalFormatting sqref="E57:J57">
    <cfRule type="top10" dxfId="868" priority="3926" rank="1"/>
  </conditionalFormatting>
  <conditionalFormatting sqref="E59:J59">
    <cfRule type="top10" dxfId="867" priority="3927" rank="1"/>
  </conditionalFormatting>
  <conditionalFormatting sqref="E61:J61">
    <cfRule type="top10" dxfId="866" priority="3928" rank="1"/>
  </conditionalFormatting>
  <conditionalFormatting sqref="E63:J63">
    <cfRule type="top10" dxfId="865" priority="3929" rank="1"/>
  </conditionalFormatting>
  <conditionalFormatting sqref="E65:J65">
    <cfRule type="top10" dxfId="864" priority="3930" rank="1"/>
  </conditionalFormatting>
  <conditionalFormatting sqref="E67:J67">
    <cfRule type="top10" dxfId="863" priority="3931" rank="1"/>
  </conditionalFormatting>
  <conditionalFormatting sqref="E69:J69">
    <cfRule type="top10" dxfId="862" priority="3932" rank="1"/>
  </conditionalFormatting>
  <conditionalFormatting sqref="E71:J71">
    <cfRule type="top10" dxfId="861" priority="3933" rank="1"/>
  </conditionalFormatting>
  <conditionalFormatting sqref="E73:J73">
    <cfRule type="top10" dxfId="860" priority="3934" rank="1"/>
  </conditionalFormatting>
  <conditionalFormatting sqref="E75:J75">
    <cfRule type="top10" dxfId="859" priority="3935" rank="1"/>
  </conditionalFormatting>
  <conditionalFormatting sqref="E77:J77">
    <cfRule type="top10" dxfId="858" priority="3936" rank="1"/>
  </conditionalFormatting>
  <conditionalFormatting sqref="E79:J79">
    <cfRule type="top10" dxfId="857" priority="3937" rank="1"/>
  </conditionalFormatting>
  <conditionalFormatting sqref="E81:J81">
    <cfRule type="top10" dxfId="856" priority="3938" rank="1"/>
  </conditionalFormatting>
  <conditionalFormatting sqref="E83:J83">
    <cfRule type="top10" dxfId="855" priority="3939" rank="1"/>
  </conditionalFormatting>
  <conditionalFormatting sqref="E85:J85">
    <cfRule type="top10" dxfId="854" priority="3940" rank="1"/>
  </conditionalFormatting>
  <conditionalFormatting sqref="E87:J87">
    <cfRule type="top10" dxfId="853" priority="3941" rank="1"/>
  </conditionalFormatting>
  <conditionalFormatting sqref="E89:J89">
    <cfRule type="top10" dxfId="852" priority="3942" rank="1"/>
  </conditionalFormatting>
  <conditionalFormatting sqref="E91:J91">
    <cfRule type="top10" dxfId="851" priority="3943" rank="1"/>
  </conditionalFormatting>
  <conditionalFormatting sqref="E93:J93">
    <cfRule type="top10" dxfId="850" priority="3944" rank="1"/>
  </conditionalFormatting>
  <conditionalFormatting sqref="E95:J95">
    <cfRule type="top10" dxfId="849" priority="3945" rank="1"/>
  </conditionalFormatting>
  <conditionalFormatting sqref="E97:J97">
    <cfRule type="top10" dxfId="848" priority="3946" rank="1"/>
  </conditionalFormatting>
  <conditionalFormatting sqref="E99:J99">
    <cfRule type="top10" dxfId="847" priority="3947" rank="1"/>
  </conditionalFormatting>
  <conditionalFormatting sqref="E101:J101">
    <cfRule type="top10" dxfId="846" priority="394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858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203</v>
      </c>
      <c r="F7" s="69" t="s">
        <v>204</v>
      </c>
      <c r="G7" s="69" t="s">
        <v>205</v>
      </c>
      <c r="H7" s="68" t="s">
        <v>159</v>
      </c>
      <c r="I7" s="69" t="s">
        <v>115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3377</v>
      </c>
      <c r="F8" s="16">
        <v>1928</v>
      </c>
      <c r="G8" s="16">
        <v>5476</v>
      </c>
      <c r="H8" s="16">
        <v>512</v>
      </c>
      <c r="I8" s="16">
        <v>4629</v>
      </c>
    </row>
    <row r="9" spans="2:24" ht="15" customHeight="1" x14ac:dyDescent="0.15">
      <c r="B9" s="93"/>
      <c r="C9" s="91"/>
      <c r="D9" s="17">
        <v>100</v>
      </c>
      <c r="E9" s="18">
        <v>21.2</v>
      </c>
      <c r="F9" s="19">
        <v>12.1</v>
      </c>
      <c r="G9" s="19">
        <v>34.4</v>
      </c>
      <c r="H9" s="19">
        <v>3.2</v>
      </c>
      <c r="I9" s="19">
        <v>29.1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804</v>
      </c>
      <c r="F10" s="23">
        <v>506</v>
      </c>
      <c r="G10" s="23">
        <v>2080</v>
      </c>
      <c r="H10" s="23">
        <v>166</v>
      </c>
      <c r="I10" s="23">
        <v>1389</v>
      </c>
    </row>
    <row r="11" spans="2:24" ht="15" customHeight="1" x14ac:dyDescent="0.15">
      <c r="B11" s="24"/>
      <c r="C11" s="89"/>
      <c r="D11" s="25">
        <v>100</v>
      </c>
      <c r="E11" s="26">
        <v>16.3</v>
      </c>
      <c r="F11" s="27">
        <v>10.199999999999999</v>
      </c>
      <c r="G11" s="27">
        <v>42.1</v>
      </c>
      <c r="H11" s="27">
        <v>3.4</v>
      </c>
      <c r="I11" s="27">
        <v>28.1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2558</v>
      </c>
      <c r="F12" s="16">
        <v>1402</v>
      </c>
      <c r="G12" s="16">
        <v>3352</v>
      </c>
      <c r="H12" s="16">
        <v>339</v>
      </c>
      <c r="I12" s="16">
        <v>3191</v>
      </c>
    </row>
    <row r="13" spans="2:24" ht="15" customHeight="1" x14ac:dyDescent="0.15">
      <c r="B13" s="28"/>
      <c r="C13" s="91"/>
      <c r="D13" s="17">
        <v>100</v>
      </c>
      <c r="E13" s="18">
        <v>23.6</v>
      </c>
      <c r="F13" s="19">
        <v>12.9</v>
      </c>
      <c r="G13" s="19">
        <v>30.9</v>
      </c>
      <c r="H13" s="19">
        <v>3.1</v>
      </c>
      <c r="I13" s="19">
        <v>29.4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106</v>
      </c>
      <c r="F14" s="23">
        <v>43</v>
      </c>
      <c r="G14" s="23">
        <v>99</v>
      </c>
      <c r="H14" s="23">
        <v>8</v>
      </c>
      <c r="I14" s="23">
        <v>97</v>
      </c>
    </row>
    <row r="15" spans="2:24" ht="15" customHeight="1" x14ac:dyDescent="0.15">
      <c r="B15" s="24"/>
      <c r="C15" s="84"/>
      <c r="D15" s="25">
        <v>100</v>
      </c>
      <c r="E15" s="26">
        <v>30</v>
      </c>
      <c r="F15" s="27">
        <v>12.2</v>
      </c>
      <c r="G15" s="27">
        <v>28</v>
      </c>
      <c r="H15" s="27">
        <v>2.2999999999999998</v>
      </c>
      <c r="I15" s="27">
        <v>27.5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118</v>
      </c>
      <c r="F16" s="31">
        <v>66</v>
      </c>
      <c r="G16" s="31">
        <v>224</v>
      </c>
      <c r="H16" s="31">
        <v>16</v>
      </c>
      <c r="I16" s="31">
        <v>196</v>
      </c>
    </row>
    <row r="17" spans="2:9" ht="15" customHeight="1" x14ac:dyDescent="0.15">
      <c r="B17" s="24"/>
      <c r="C17" s="84"/>
      <c r="D17" s="25">
        <v>100</v>
      </c>
      <c r="E17" s="26">
        <v>19</v>
      </c>
      <c r="F17" s="27">
        <v>10.6</v>
      </c>
      <c r="G17" s="27">
        <v>36.1</v>
      </c>
      <c r="H17" s="27">
        <v>2.6</v>
      </c>
      <c r="I17" s="27">
        <v>31.6</v>
      </c>
    </row>
    <row r="18" spans="2:9" ht="15" customHeight="1" x14ac:dyDescent="0.15">
      <c r="B18" s="24"/>
      <c r="C18" s="82" t="s">
        <v>411</v>
      </c>
      <c r="D18" s="14">
        <v>922</v>
      </c>
      <c r="E18" s="15">
        <v>132</v>
      </c>
      <c r="F18" s="16">
        <v>115</v>
      </c>
      <c r="G18" s="16">
        <v>337</v>
      </c>
      <c r="H18" s="16">
        <v>29</v>
      </c>
      <c r="I18" s="16">
        <v>309</v>
      </c>
    </row>
    <row r="19" spans="2:9" ht="15" customHeight="1" x14ac:dyDescent="0.15">
      <c r="B19" s="24"/>
      <c r="C19" s="84"/>
      <c r="D19" s="25">
        <v>100</v>
      </c>
      <c r="E19" s="26">
        <v>14.3</v>
      </c>
      <c r="F19" s="27">
        <v>12.5</v>
      </c>
      <c r="G19" s="27">
        <v>36.6</v>
      </c>
      <c r="H19" s="27">
        <v>3.1</v>
      </c>
      <c r="I19" s="27">
        <v>33.5</v>
      </c>
    </row>
    <row r="20" spans="2:9" ht="15" customHeight="1" x14ac:dyDescent="0.15">
      <c r="B20" s="24"/>
      <c r="C20" s="82" t="s">
        <v>412</v>
      </c>
      <c r="D20" s="14">
        <v>1616</v>
      </c>
      <c r="E20" s="15">
        <v>297</v>
      </c>
      <c r="F20" s="16">
        <v>157</v>
      </c>
      <c r="G20" s="16">
        <v>622</v>
      </c>
      <c r="H20" s="16">
        <v>67</v>
      </c>
      <c r="I20" s="16">
        <v>473</v>
      </c>
    </row>
    <row r="21" spans="2:9" ht="15" customHeight="1" x14ac:dyDescent="0.15">
      <c r="B21" s="24"/>
      <c r="C21" s="84"/>
      <c r="D21" s="25">
        <v>100</v>
      </c>
      <c r="E21" s="26">
        <v>18.399999999999999</v>
      </c>
      <c r="F21" s="27">
        <v>9.6999999999999993</v>
      </c>
      <c r="G21" s="27">
        <v>38.5</v>
      </c>
      <c r="H21" s="27">
        <v>4.0999999999999996</v>
      </c>
      <c r="I21" s="27">
        <v>29.3</v>
      </c>
    </row>
    <row r="22" spans="2:9" ht="15" customHeight="1" x14ac:dyDescent="0.15">
      <c r="B22" s="24"/>
      <c r="C22" s="82" t="s">
        <v>413</v>
      </c>
      <c r="D22" s="14">
        <v>3140</v>
      </c>
      <c r="E22" s="15">
        <v>711</v>
      </c>
      <c r="F22" s="16">
        <v>310</v>
      </c>
      <c r="G22" s="16">
        <v>991</v>
      </c>
      <c r="H22" s="16">
        <v>98</v>
      </c>
      <c r="I22" s="16">
        <v>1030</v>
      </c>
    </row>
    <row r="23" spans="2:9" ht="15" customHeight="1" x14ac:dyDescent="0.15">
      <c r="B23" s="24"/>
      <c r="C23" s="84"/>
      <c r="D23" s="25">
        <v>100</v>
      </c>
      <c r="E23" s="26">
        <v>22.6</v>
      </c>
      <c r="F23" s="27">
        <v>9.9</v>
      </c>
      <c r="G23" s="27">
        <v>31.6</v>
      </c>
      <c r="H23" s="27">
        <v>3.1</v>
      </c>
      <c r="I23" s="27">
        <v>32.799999999999997</v>
      </c>
    </row>
    <row r="24" spans="2:9" ht="15" customHeight="1" x14ac:dyDescent="0.15">
      <c r="B24" s="24"/>
      <c r="C24" s="82" t="s">
        <v>414</v>
      </c>
      <c r="D24" s="14">
        <v>4506</v>
      </c>
      <c r="E24" s="15">
        <v>1063</v>
      </c>
      <c r="F24" s="16">
        <v>605</v>
      </c>
      <c r="G24" s="16">
        <v>1388</v>
      </c>
      <c r="H24" s="16">
        <v>151</v>
      </c>
      <c r="I24" s="16">
        <v>1299</v>
      </c>
    </row>
    <row r="25" spans="2:9" ht="15" customHeight="1" x14ac:dyDescent="0.15">
      <c r="B25" s="24"/>
      <c r="C25" s="84"/>
      <c r="D25" s="25">
        <v>100</v>
      </c>
      <c r="E25" s="26">
        <v>23.6</v>
      </c>
      <c r="F25" s="27">
        <v>13.4</v>
      </c>
      <c r="G25" s="27">
        <v>30.8</v>
      </c>
      <c r="H25" s="27">
        <v>3.4</v>
      </c>
      <c r="I25" s="27">
        <v>28.8</v>
      </c>
    </row>
    <row r="26" spans="2:9" ht="15" customHeight="1" x14ac:dyDescent="0.15">
      <c r="B26" s="24"/>
      <c r="C26" s="82" t="s">
        <v>415</v>
      </c>
      <c r="D26" s="14">
        <v>4438</v>
      </c>
      <c r="E26" s="15">
        <v>895</v>
      </c>
      <c r="F26" s="16">
        <v>597</v>
      </c>
      <c r="G26" s="16">
        <v>1726</v>
      </c>
      <c r="H26" s="16">
        <v>132</v>
      </c>
      <c r="I26" s="16">
        <v>1088</v>
      </c>
    </row>
    <row r="27" spans="2:9" ht="15" customHeight="1" x14ac:dyDescent="0.15">
      <c r="B27" s="28"/>
      <c r="C27" s="85"/>
      <c r="D27" s="17">
        <v>100</v>
      </c>
      <c r="E27" s="18">
        <v>20.2</v>
      </c>
      <c r="F27" s="19">
        <v>13.5</v>
      </c>
      <c r="G27" s="19">
        <v>38.9</v>
      </c>
      <c r="H27" s="19">
        <v>3</v>
      </c>
      <c r="I27" s="19">
        <v>24.5</v>
      </c>
    </row>
    <row r="28" spans="2:9" ht="15" customHeight="1" x14ac:dyDescent="0.15">
      <c r="B28" s="20" t="s">
        <v>61</v>
      </c>
      <c r="C28" s="82" t="s">
        <v>62</v>
      </c>
      <c r="D28" s="14">
        <v>5666</v>
      </c>
      <c r="E28" s="15">
        <v>1266</v>
      </c>
      <c r="F28" s="16">
        <v>724</v>
      </c>
      <c r="G28" s="16">
        <v>1156</v>
      </c>
      <c r="H28" s="16">
        <v>196</v>
      </c>
      <c r="I28" s="16">
        <v>2324</v>
      </c>
    </row>
    <row r="29" spans="2:9" ht="15" customHeight="1" x14ac:dyDescent="0.15">
      <c r="B29" s="24"/>
      <c r="C29" s="84"/>
      <c r="D29" s="25">
        <v>100</v>
      </c>
      <c r="E29" s="26">
        <v>22.3</v>
      </c>
      <c r="F29" s="27">
        <v>12.8</v>
      </c>
      <c r="G29" s="27">
        <v>20.399999999999999</v>
      </c>
      <c r="H29" s="27">
        <v>3.5</v>
      </c>
      <c r="I29" s="27">
        <v>41</v>
      </c>
    </row>
    <row r="30" spans="2:9" ht="15" customHeight="1" x14ac:dyDescent="0.15">
      <c r="B30" s="24"/>
      <c r="C30" s="82" t="s">
        <v>63</v>
      </c>
      <c r="D30" s="14">
        <v>3924</v>
      </c>
      <c r="E30" s="15">
        <v>460</v>
      </c>
      <c r="F30" s="16">
        <v>301</v>
      </c>
      <c r="G30" s="16">
        <v>2083</v>
      </c>
      <c r="H30" s="16">
        <v>132</v>
      </c>
      <c r="I30" s="16">
        <v>948</v>
      </c>
    </row>
    <row r="31" spans="2:9" ht="15" customHeight="1" x14ac:dyDescent="0.15">
      <c r="B31" s="24"/>
      <c r="C31" s="84"/>
      <c r="D31" s="25">
        <v>100</v>
      </c>
      <c r="E31" s="26">
        <v>11.7</v>
      </c>
      <c r="F31" s="27">
        <v>7.7</v>
      </c>
      <c r="G31" s="27">
        <v>53.1</v>
      </c>
      <c r="H31" s="27">
        <v>3.4</v>
      </c>
      <c r="I31" s="27">
        <v>24.2</v>
      </c>
    </row>
    <row r="32" spans="2:9" ht="15" customHeight="1" x14ac:dyDescent="0.15">
      <c r="B32" s="24"/>
      <c r="C32" s="83" t="s">
        <v>64</v>
      </c>
      <c r="D32" s="29">
        <v>306</v>
      </c>
      <c r="E32" s="30">
        <v>73</v>
      </c>
      <c r="F32" s="31">
        <v>38</v>
      </c>
      <c r="G32" s="31">
        <v>108</v>
      </c>
      <c r="H32" s="31">
        <v>12</v>
      </c>
      <c r="I32" s="31">
        <v>75</v>
      </c>
    </row>
    <row r="33" spans="2:9" ht="15" customHeight="1" x14ac:dyDescent="0.15">
      <c r="B33" s="24"/>
      <c r="C33" s="84"/>
      <c r="D33" s="25">
        <v>100</v>
      </c>
      <c r="E33" s="26">
        <v>23.9</v>
      </c>
      <c r="F33" s="27">
        <v>12.4</v>
      </c>
      <c r="G33" s="27">
        <v>35.299999999999997</v>
      </c>
      <c r="H33" s="27">
        <v>3.9</v>
      </c>
      <c r="I33" s="27">
        <v>24.5</v>
      </c>
    </row>
    <row r="34" spans="2:9" ht="15" customHeight="1" x14ac:dyDescent="0.15">
      <c r="B34" s="24"/>
      <c r="C34" s="82" t="s">
        <v>65</v>
      </c>
      <c r="D34" s="14">
        <v>3042</v>
      </c>
      <c r="E34" s="15">
        <v>951</v>
      </c>
      <c r="F34" s="16">
        <v>521</v>
      </c>
      <c r="G34" s="16">
        <v>1141</v>
      </c>
      <c r="H34" s="16">
        <v>55</v>
      </c>
      <c r="I34" s="16">
        <v>374</v>
      </c>
    </row>
    <row r="35" spans="2:9" ht="15" customHeight="1" x14ac:dyDescent="0.15">
      <c r="B35" s="24"/>
      <c r="C35" s="84"/>
      <c r="D35" s="25">
        <v>100</v>
      </c>
      <c r="E35" s="26">
        <v>31.3</v>
      </c>
      <c r="F35" s="27">
        <v>17.100000000000001</v>
      </c>
      <c r="G35" s="27">
        <v>37.5</v>
      </c>
      <c r="H35" s="27">
        <v>1.8</v>
      </c>
      <c r="I35" s="27">
        <v>12.3</v>
      </c>
    </row>
    <row r="36" spans="2:9" ht="15" customHeight="1" x14ac:dyDescent="0.15">
      <c r="B36" s="32"/>
      <c r="C36" s="82" t="s">
        <v>408</v>
      </c>
      <c r="D36" s="14">
        <v>2409</v>
      </c>
      <c r="E36" s="15">
        <v>575</v>
      </c>
      <c r="F36" s="16">
        <v>303</v>
      </c>
      <c r="G36" s="16">
        <v>877</v>
      </c>
      <c r="H36" s="16">
        <v>93</v>
      </c>
      <c r="I36" s="16">
        <v>561</v>
      </c>
    </row>
    <row r="37" spans="2:9" ht="15" customHeight="1" x14ac:dyDescent="0.15">
      <c r="B37" s="33"/>
      <c r="C37" s="82"/>
      <c r="D37" s="34">
        <v>100</v>
      </c>
      <c r="E37" s="35">
        <v>23.9</v>
      </c>
      <c r="F37" s="36">
        <v>12.6</v>
      </c>
      <c r="G37" s="36">
        <v>36.4</v>
      </c>
      <c r="H37" s="36">
        <v>3.9</v>
      </c>
      <c r="I37" s="36">
        <v>23.3</v>
      </c>
    </row>
    <row r="38" spans="2:9" ht="15" customHeight="1" x14ac:dyDescent="0.15">
      <c r="B38" s="20" t="s">
        <v>66</v>
      </c>
      <c r="C38" s="88" t="s">
        <v>67</v>
      </c>
      <c r="D38" s="21">
        <v>1258</v>
      </c>
      <c r="E38" s="22">
        <v>152</v>
      </c>
      <c r="F38" s="23">
        <v>91</v>
      </c>
      <c r="G38" s="23">
        <v>245</v>
      </c>
      <c r="H38" s="23">
        <v>38</v>
      </c>
      <c r="I38" s="23">
        <v>732</v>
      </c>
    </row>
    <row r="39" spans="2:9" ht="15" customHeight="1" x14ac:dyDescent="0.15">
      <c r="B39" s="24"/>
      <c r="C39" s="89"/>
      <c r="D39" s="25">
        <v>100</v>
      </c>
      <c r="E39" s="26">
        <v>12.1</v>
      </c>
      <c r="F39" s="27">
        <v>7.2</v>
      </c>
      <c r="G39" s="27">
        <v>19.5</v>
      </c>
      <c r="H39" s="27">
        <v>3</v>
      </c>
      <c r="I39" s="27">
        <v>58.2</v>
      </c>
    </row>
    <row r="40" spans="2:9" ht="15" customHeight="1" x14ac:dyDescent="0.15">
      <c r="B40" s="24"/>
      <c r="C40" s="90" t="s">
        <v>68</v>
      </c>
      <c r="D40" s="14">
        <v>1359</v>
      </c>
      <c r="E40" s="15">
        <v>214</v>
      </c>
      <c r="F40" s="16">
        <v>115</v>
      </c>
      <c r="G40" s="16">
        <v>355</v>
      </c>
      <c r="H40" s="16">
        <v>66</v>
      </c>
      <c r="I40" s="16">
        <v>609</v>
      </c>
    </row>
    <row r="41" spans="2:9" ht="15" customHeight="1" x14ac:dyDescent="0.15">
      <c r="B41" s="24"/>
      <c r="C41" s="89"/>
      <c r="D41" s="25">
        <v>100</v>
      </c>
      <c r="E41" s="26">
        <v>15.7</v>
      </c>
      <c r="F41" s="27">
        <v>8.5</v>
      </c>
      <c r="G41" s="27">
        <v>26.1</v>
      </c>
      <c r="H41" s="27">
        <v>4.9000000000000004</v>
      </c>
      <c r="I41" s="27">
        <v>44.8</v>
      </c>
    </row>
    <row r="42" spans="2:9" ht="15" customHeight="1" x14ac:dyDescent="0.15">
      <c r="B42" s="24"/>
      <c r="C42" s="86" t="s">
        <v>69</v>
      </c>
      <c r="D42" s="14">
        <v>12636</v>
      </c>
      <c r="E42" s="15">
        <v>2946</v>
      </c>
      <c r="F42" s="16">
        <v>1688</v>
      </c>
      <c r="G42" s="16">
        <v>4755</v>
      </c>
      <c r="H42" s="16">
        <v>386</v>
      </c>
      <c r="I42" s="16">
        <v>2861</v>
      </c>
    </row>
    <row r="43" spans="2:9" ht="15" customHeight="1" x14ac:dyDescent="0.15">
      <c r="B43" s="28"/>
      <c r="C43" s="91"/>
      <c r="D43" s="17">
        <v>100</v>
      </c>
      <c r="E43" s="18">
        <v>23.3</v>
      </c>
      <c r="F43" s="19">
        <v>13.4</v>
      </c>
      <c r="G43" s="19">
        <v>37.6</v>
      </c>
      <c r="H43" s="19">
        <v>3.1</v>
      </c>
      <c r="I43" s="19">
        <v>22.6</v>
      </c>
    </row>
    <row r="44" spans="2:9" ht="15" customHeight="1" x14ac:dyDescent="0.15">
      <c r="B44" s="20" t="s">
        <v>70</v>
      </c>
      <c r="C44" s="88" t="s">
        <v>467</v>
      </c>
      <c r="D44" s="21">
        <v>567</v>
      </c>
      <c r="E44" s="22">
        <v>141</v>
      </c>
      <c r="F44" s="23">
        <v>72</v>
      </c>
      <c r="G44" s="23">
        <v>172</v>
      </c>
      <c r="H44" s="23">
        <v>18</v>
      </c>
      <c r="I44" s="23">
        <v>164</v>
      </c>
    </row>
    <row r="45" spans="2:9" ht="15" customHeight="1" x14ac:dyDescent="0.15">
      <c r="B45" s="24"/>
      <c r="C45" s="89"/>
      <c r="D45" s="25">
        <v>100</v>
      </c>
      <c r="E45" s="26">
        <v>24.9</v>
      </c>
      <c r="F45" s="27">
        <v>12.7</v>
      </c>
      <c r="G45" s="27">
        <v>30.3</v>
      </c>
      <c r="H45" s="27">
        <v>3.2</v>
      </c>
      <c r="I45" s="27">
        <v>28.9</v>
      </c>
    </row>
    <row r="46" spans="2:9" ht="15" customHeight="1" x14ac:dyDescent="0.15">
      <c r="B46" s="24"/>
      <c r="C46" s="86" t="s">
        <v>508</v>
      </c>
      <c r="D46" s="14">
        <v>8280</v>
      </c>
      <c r="E46" s="15">
        <v>1868</v>
      </c>
      <c r="F46" s="16">
        <v>1067</v>
      </c>
      <c r="G46" s="16">
        <v>2868</v>
      </c>
      <c r="H46" s="16">
        <v>252</v>
      </c>
      <c r="I46" s="16">
        <v>2225</v>
      </c>
    </row>
    <row r="47" spans="2:9" ht="15" customHeight="1" x14ac:dyDescent="0.15">
      <c r="B47" s="24"/>
      <c r="C47" s="89"/>
      <c r="D47" s="25">
        <v>100</v>
      </c>
      <c r="E47" s="26">
        <v>22.6</v>
      </c>
      <c r="F47" s="27">
        <v>12.9</v>
      </c>
      <c r="G47" s="27">
        <v>34.6</v>
      </c>
      <c r="H47" s="27">
        <v>3</v>
      </c>
      <c r="I47" s="27">
        <v>26.9</v>
      </c>
    </row>
    <row r="48" spans="2:9" ht="15" customHeight="1" x14ac:dyDescent="0.15">
      <c r="B48" s="24"/>
      <c r="C48" s="86" t="s">
        <v>484</v>
      </c>
      <c r="D48" s="14">
        <v>4863</v>
      </c>
      <c r="E48" s="15">
        <v>1020</v>
      </c>
      <c r="F48" s="16">
        <v>563</v>
      </c>
      <c r="G48" s="16">
        <v>1713</v>
      </c>
      <c r="H48" s="16">
        <v>169</v>
      </c>
      <c r="I48" s="16">
        <v>1398</v>
      </c>
    </row>
    <row r="49" spans="2:9" ht="15" customHeight="1" x14ac:dyDescent="0.15">
      <c r="B49" s="24"/>
      <c r="C49" s="89"/>
      <c r="D49" s="25">
        <v>100</v>
      </c>
      <c r="E49" s="26">
        <v>21</v>
      </c>
      <c r="F49" s="27">
        <v>11.6</v>
      </c>
      <c r="G49" s="27">
        <v>35.200000000000003</v>
      </c>
      <c r="H49" s="27">
        <v>3.5</v>
      </c>
      <c r="I49" s="27">
        <v>28.7</v>
      </c>
    </row>
    <row r="50" spans="2:9" ht="15" customHeight="1" x14ac:dyDescent="0.15">
      <c r="B50" s="24"/>
      <c r="C50" s="86" t="s">
        <v>429</v>
      </c>
      <c r="D50" s="14">
        <v>1583</v>
      </c>
      <c r="E50" s="15">
        <v>305</v>
      </c>
      <c r="F50" s="16">
        <v>187</v>
      </c>
      <c r="G50" s="16">
        <v>612</v>
      </c>
      <c r="H50" s="16">
        <v>61</v>
      </c>
      <c r="I50" s="16">
        <v>418</v>
      </c>
    </row>
    <row r="51" spans="2:9" ht="15" customHeight="1" x14ac:dyDescent="0.15">
      <c r="B51" s="28"/>
      <c r="C51" s="91"/>
      <c r="D51" s="17">
        <v>100</v>
      </c>
      <c r="E51" s="18">
        <v>19.3</v>
      </c>
      <c r="F51" s="19">
        <v>11.8</v>
      </c>
      <c r="G51" s="19">
        <v>38.700000000000003</v>
      </c>
      <c r="H51" s="19">
        <v>3.9</v>
      </c>
      <c r="I51" s="19">
        <v>26.4</v>
      </c>
    </row>
    <row r="52" spans="2:9" ht="15" customHeight="1" x14ac:dyDescent="0.15">
      <c r="B52" s="20" t="s">
        <v>75</v>
      </c>
      <c r="C52" s="87" t="s">
        <v>76</v>
      </c>
      <c r="D52" s="21">
        <v>2981</v>
      </c>
      <c r="E52" s="22">
        <v>485</v>
      </c>
      <c r="F52" s="23">
        <v>371</v>
      </c>
      <c r="G52" s="23">
        <v>1077</v>
      </c>
      <c r="H52" s="23">
        <v>88</v>
      </c>
      <c r="I52" s="23">
        <v>960</v>
      </c>
    </row>
    <row r="53" spans="2:9" ht="15" customHeight="1" x14ac:dyDescent="0.15">
      <c r="B53" s="24"/>
      <c r="C53" s="84"/>
      <c r="D53" s="25">
        <v>100</v>
      </c>
      <c r="E53" s="26">
        <v>16.3</v>
      </c>
      <c r="F53" s="27">
        <v>12.4</v>
      </c>
      <c r="G53" s="27">
        <v>36.1</v>
      </c>
      <c r="H53" s="27">
        <v>3</v>
      </c>
      <c r="I53" s="27">
        <v>32.200000000000003</v>
      </c>
    </row>
    <row r="54" spans="2:9" ht="15" customHeight="1" x14ac:dyDescent="0.15">
      <c r="B54" s="24"/>
      <c r="C54" s="83" t="s">
        <v>77</v>
      </c>
      <c r="D54" s="29">
        <v>1946</v>
      </c>
      <c r="E54" s="30">
        <v>429</v>
      </c>
      <c r="F54" s="31">
        <v>250</v>
      </c>
      <c r="G54" s="31">
        <v>753</v>
      </c>
      <c r="H54" s="31">
        <v>43</v>
      </c>
      <c r="I54" s="31">
        <v>471</v>
      </c>
    </row>
    <row r="55" spans="2:9" ht="15" customHeight="1" x14ac:dyDescent="0.15">
      <c r="B55" s="24"/>
      <c r="C55" s="84"/>
      <c r="D55" s="25">
        <v>100</v>
      </c>
      <c r="E55" s="26">
        <v>22</v>
      </c>
      <c r="F55" s="27">
        <v>12.8</v>
      </c>
      <c r="G55" s="27">
        <v>38.700000000000003</v>
      </c>
      <c r="H55" s="27">
        <v>2.2000000000000002</v>
      </c>
      <c r="I55" s="27">
        <v>24.2</v>
      </c>
    </row>
    <row r="56" spans="2:9" ht="15" customHeight="1" x14ac:dyDescent="0.15">
      <c r="B56" s="24"/>
      <c r="C56" s="82" t="s">
        <v>78</v>
      </c>
      <c r="D56" s="14">
        <v>854</v>
      </c>
      <c r="E56" s="15">
        <v>191</v>
      </c>
      <c r="F56" s="16">
        <v>119</v>
      </c>
      <c r="G56" s="16">
        <v>274</v>
      </c>
      <c r="H56" s="16">
        <v>14</v>
      </c>
      <c r="I56" s="16">
        <v>256</v>
      </c>
    </row>
    <row r="57" spans="2:9" ht="15" customHeight="1" x14ac:dyDescent="0.15">
      <c r="B57" s="24"/>
      <c r="C57" s="84"/>
      <c r="D57" s="25">
        <v>100</v>
      </c>
      <c r="E57" s="26">
        <v>22.4</v>
      </c>
      <c r="F57" s="27">
        <v>13.9</v>
      </c>
      <c r="G57" s="27">
        <v>32.1</v>
      </c>
      <c r="H57" s="27">
        <v>1.6</v>
      </c>
      <c r="I57" s="27">
        <v>30</v>
      </c>
    </row>
    <row r="58" spans="2:9" ht="15" customHeight="1" x14ac:dyDescent="0.15">
      <c r="B58" s="24"/>
      <c r="C58" s="82" t="s">
        <v>79</v>
      </c>
      <c r="D58" s="14">
        <v>1311</v>
      </c>
      <c r="E58" s="15">
        <v>316</v>
      </c>
      <c r="F58" s="16">
        <v>144</v>
      </c>
      <c r="G58" s="16">
        <v>459</v>
      </c>
      <c r="H58" s="16">
        <v>44</v>
      </c>
      <c r="I58" s="16">
        <v>348</v>
      </c>
    </row>
    <row r="59" spans="2:9" ht="15" customHeight="1" x14ac:dyDescent="0.15">
      <c r="B59" s="24"/>
      <c r="C59" s="84"/>
      <c r="D59" s="25">
        <v>100</v>
      </c>
      <c r="E59" s="26">
        <v>24.1</v>
      </c>
      <c r="F59" s="27">
        <v>11</v>
      </c>
      <c r="G59" s="27">
        <v>35</v>
      </c>
      <c r="H59" s="27">
        <v>3.4</v>
      </c>
      <c r="I59" s="27">
        <v>26.5</v>
      </c>
    </row>
    <row r="60" spans="2:9" ht="15" customHeight="1" x14ac:dyDescent="0.15">
      <c r="B60" s="24"/>
      <c r="C60" s="82" t="s">
        <v>80</v>
      </c>
      <c r="D60" s="14">
        <v>1783</v>
      </c>
      <c r="E60" s="15">
        <v>242</v>
      </c>
      <c r="F60" s="16">
        <v>189</v>
      </c>
      <c r="G60" s="16">
        <v>645</v>
      </c>
      <c r="H60" s="16">
        <v>72</v>
      </c>
      <c r="I60" s="16">
        <v>635</v>
      </c>
    </row>
    <row r="61" spans="2:9" ht="15" customHeight="1" x14ac:dyDescent="0.15">
      <c r="B61" s="24"/>
      <c r="C61" s="84"/>
      <c r="D61" s="25">
        <v>100</v>
      </c>
      <c r="E61" s="26">
        <v>13.6</v>
      </c>
      <c r="F61" s="27">
        <v>10.6</v>
      </c>
      <c r="G61" s="27">
        <v>36.200000000000003</v>
      </c>
      <c r="H61" s="27">
        <v>4</v>
      </c>
      <c r="I61" s="27">
        <v>35.6</v>
      </c>
    </row>
    <row r="62" spans="2:9" ht="15" customHeight="1" x14ac:dyDescent="0.15">
      <c r="B62" s="24"/>
      <c r="C62" s="82" t="s">
        <v>81</v>
      </c>
      <c r="D62" s="14">
        <v>1234</v>
      </c>
      <c r="E62" s="15">
        <v>330</v>
      </c>
      <c r="F62" s="16">
        <v>157</v>
      </c>
      <c r="G62" s="16">
        <v>456</v>
      </c>
      <c r="H62" s="16">
        <v>28</v>
      </c>
      <c r="I62" s="16">
        <v>263</v>
      </c>
    </row>
    <row r="63" spans="2:9" ht="15" customHeight="1" x14ac:dyDescent="0.15">
      <c r="B63" s="24"/>
      <c r="C63" s="84"/>
      <c r="D63" s="25">
        <v>100</v>
      </c>
      <c r="E63" s="26">
        <v>26.7</v>
      </c>
      <c r="F63" s="27">
        <v>12.7</v>
      </c>
      <c r="G63" s="27">
        <v>37</v>
      </c>
      <c r="H63" s="27">
        <v>2.2999999999999998</v>
      </c>
      <c r="I63" s="27">
        <v>21.3</v>
      </c>
    </row>
    <row r="64" spans="2:9" ht="15" customHeight="1" x14ac:dyDescent="0.15">
      <c r="B64" s="24"/>
      <c r="C64" s="82" t="s">
        <v>82</v>
      </c>
      <c r="D64" s="14">
        <v>2253</v>
      </c>
      <c r="E64" s="15">
        <v>476</v>
      </c>
      <c r="F64" s="16">
        <v>275</v>
      </c>
      <c r="G64" s="16">
        <v>767</v>
      </c>
      <c r="H64" s="16">
        <v>101</v>
      </c>
      <c r="I64" s="16">
        <v>634</v>
      </c>
    </row>
    <row r="65" spans="2:9" ht="15" customHeight="1" x14ac:dyDescent="0.15">
      <c r="B65" s="24"/>
      <c r="C65" s="84"/>
      <c r="D65" s="25">
        <v>100</v>
      </c>
      <c r="E65" s="26">
        <v>21.1</v>
      </c>
      <c r="F65" s="27">
        <v>12.2</v>
      </c>
      <c r="G65" s="27">
        <v>34</v>
      </c>
      <c r="H65" s="27">
        <v>4.5</v>
      </c>
      <c r="I65" s="27">
        <v>28.1</v>
      </c>
    </row>
    <row r="66" spans="2:9" ht="15" customHeight="1" x14ac:dyDescent="0.15">
      <c r="B66" s="24"/>
      <c r="C66" s="82" t="s">
        <v>83</v>
      </c>
      <c r="D66" s="14">
        <v>1209</v>
      </c>
      <c r="E66" s="15">
        <v>306</v>
      </c>
      <c r="F66" s="16">
        <v>133</v>
      </c>
      <c r="G66" s="16">
        <v>375</v>
      </c>
      <c r="H66" s="16">
        <v>54</v>
      </c>
      <c r="I66" s="16">
        <v>341</v>
      </c>
    </row>
    <row r="67" spans="2:9" ht="15" customHeight="1" x14ac:dyDescent="0.15">
      <c r="B67" s="24"/>
      <c r="C67" s="84"/>
      <c r="D67" s="25">
        <v>100</v>
      </c>
      <c r="E67" s="26">
        <v>25.3</v>
      </c>
      <c r="F67" s="27">
        <v>11</v>
      </c>
      <c r="G67" s="27">
        <v>31</v>
      </c>
      <c r="H67" s="27">
        <v>4.5</v>
      </c>
      <c r="I67" s="27">
        <v>28.2</v>
      </c>
    </row>
    <row r="68" spans="2:9" ht="15" customHeight="1" x14ac:dyDescent="0.15">
      <c r="B68" s="24"/>
      <c r="C68" s="82" t="s">
        <v>84</v>
      </c>
      <c r="D68" s="14">
        <v>2351</v>
      </c>
      <c r="E68" s="15">
        <v>602</v>
      </c>
      <c r="F68" s="16">
        <v>290</v>
      </c>
      <c r="G68" s="16">
        <v>670</v>
      </c>
      <c r="H68" s="16">
        <v>68</v>
      </c>
      <c r="I68" s="16">
        <v>721</v>
      </c>
    </row>
    <row r="69" spans="2:9" ht="15" customHeight="1" x14ac:dyDescent="0.15">
      <c r="B69" s="28"/>
      <c r="C69" s="85"/>
      <c r="D69" s="17">
        <v>100</v>
      </c>
      <c r="E69" s="18">
        <v>25.6</v>
      </c>
      <c r="F69" s="19">
        <v>12.3</v>
      </c>
      <c r="G69" s="19">
        <v>28.5</v>
      </c>
      <c r="H69" s="19">
        <v>2.9</v>
      </c>
      <c r="I69" s="19">
        <v>30.7</v>
      </c>
    </row>
    <row r="70" spans="2:9" ht="15" customHeight="1" x14ac:dyDescent="0.15">
      <c r="B70" s="20" t="s">
        <v>85</v>
      </c>
      <c r="C70" s="88" t="s">
        <v>86</v>
      </c>
      <c r="D70" s="21">
        <v>2750</v>
      </c>
      <c r="E70" s="22">
        <v>453</v>
      </c>
      <c r="F70" s="23">
        <v>251</v>
      </c>
      <c r="G70" s="23">
        <v>688</v>
      </c>
      <c r="H70" s="23">
        <v>86</v>
      </c>
      <c r="I70" s="23">
        <v>1272</v>
      </c>
    </row>
    <row r="71" spans="2:9" ht="15" customHeight="1" x14ac:dyDescent="0.15">
      <c r="B71" s="24"/>
      <c r="C71" s="89"/>
      <c r="D71" s="25">
        <v>100</v>
      </c>
      <c r="E71" s="26">
        <v>16.5</v>
      </c>
      <c r="F71" s="27">
        <v>9.1</v>
      </c>
      <c r="G71" s="27">
        <v>25</v>
      </c>
      <c r="H71" s="27">
        <v>3.1</v>
      </c>
      <c r="I71" s="27">
        <v>46.3</v>
      </c>
    </row>
    <row r="72" spans="2:9" ht="15" customHeight="1" x14ac:dyDescent="0.15">
      <c r="B72" s="24"/>
      <c r="C72" s="86" t="s">
        <v>87</v>
      </c>
      <c r="D72" s="14">
        <v>3000</v>
      </c>
      <c r="E72" s="15">
        <v>590</v>
      </c>
      <c r="F72" s="16">
        <v>341</v>
      </c>
      <c r="G72" s="16">
        <v>834</v>
      </c>
      <c r="H72" s="16">
        <v>95</v>
      </c>
      <c r="I72" s="16">
        <v>1140</v>
      </c>
    </row>
    <row r="73" spans="2:9" ht="15" customHeight="1" x14ac:dyDescent="0.15">
      <c r="B73" s="24"/>
      <c r="C73" s="89"/>
      <c r="D73" s="25">
        <v>100</v>
      </c>
      <c r="E73" s="26">
        <v>19.7</v>
      </c>
      <c r="F73" s="27">
        <v>11.4</v>
      </c>
      <c r="G73" s="27">
        <v>27.8</v>
      </c>
      <c r="H73" s="27">
        <v>3.2</v>
      </c>
      <c r="I73" s="27">
        <v>38</v>
      </c>
    </row>
    <row r="74" spans="2:9" ht="15" customHeight="1" x14ac:dyDescent="0.15">
      <c r="B74" s="24"/>
      <c r="C74" s="86" t="s">
        <v>88</v>
      </c>
      <c r="D74" s="14">
        <v>3841</v>
      </c>
      <c r="E74" s="15">
        <v>947</v>
      </c>
      <c r="F74" s="16">
        <v>508</v>
      </c>
      <c r="G74" s="16">
        <v>1408</v>
      </c>
      <c r="H74" s="16">
        <v>132</v>
      </c>
      <c r="I74" s="16">
        <v>846</v>
      </c>
    </row>
    <row r="75" spans="2:9" ht="15" customHeight="1" x14ac:dyDescent="0.15">
      <c r="B75" s="24"/>
      <c r="C75" s="89"/>
      <c r="D75" s="25">
        <v>100</v>
      </c>
      <c r="E75" s="26">
        <v>24.7</v>
      </c>
      <c r="F75" s="27">
        <v>13.2</v>
      </c>
      <c r="G75" s="27">
        <v>36.700000000000003</v>
      </c>
      <c r="H75" s="27">
        <v>3.4</v>
      </c>
      <c r="I75" s="27">
        <v>22</v>
      </c>
    </row>
    <row r="76" spans="2:9" ht="15" customHeight="1" x14ac:dyDescent="0.15">
      <c r="B76" s="24"/>
      <c r="C76" s="86" t="s">
        <v>89</v>
      </c>
      <c r="D76" s="14">
        <v>2817</v>
      </c>
      <c r="E76" s="15">
        <v>684</v>
      </c>
      <c r="F76" s="16">
        <v>418</v>
      </c>
      <c r="G76" s="16">
        <v>1096</v>
      </c>
      <c r="H76" s="16">
        <v>74</v>
      </c>
      <c r="I76" s="16">
        <v>545</v>
      </c>
    </row>
    <row r="77" spans="2:9" ht="15" customHeight="1" x14ac:dyDescent="0.15">
      <c r="B77" s="24"/>
      <c r="C77" s="89"/>
      <c r="D77" s="25">
        <v>100</v>
      </c>
      <c r="E77" s="26">
        <v>24.3</v>
      </c>
      <c r="F77" s="27">
        <v>14.8</v>
      </c>
      <c r="G77" s="27">
        <v>38.9</v>
      </c>
      <c r="H77" s="27">
        <v>2.6</v>
      </c>
      <c r="I77" s="27">
        <v>19.3</v>
      </c>
    </row>
    <row r="78" spans="2:9" ht="15" customHeight="1" x14ac:dyDescent="0.15">
      <c r="B78" s="24"/>
      <c r="C78" s="86" t="s">
        <v>90</v>
      </c>
      <c r="D78" s="14">
        <v>1623</v>
      </c>
      <c r="E78" s="15">
        <v>360</v>
      </c>
      <c r="F78" s="16">
        <v>204</v>
      </c>
      <c r="G78" s="16">
        <v>677</v>
      </c>
      <c r="H78" s="16">
        <v>59</v>
      </c>
      <c r="I78" s="16">
        <v>323</v>
      </c>
    </row>
    <row r="79" spans="2:9" ht="15" customHeight="1" x14ac:dyDescent="0.15">
      <c r="B79" s="24"/>
      <c r="C79" s="89"/>
      <c r="D79" s="25">
        <v>100</v>
      </c>
      <c r="E79" s="26">
        <v>22.2</v>
      </c>
      <c r="F79" s="27">
        <v>12.6</v>
      </c>
      <c r="G79" s="27">
        <v>41.7</v>
      </c>
      <c r="H79" s="27">
        <v>3.6</v>
      </c>
      <c r="I79" s="27">
        <v>19.899999999999999</v>
      </c>
    </row>
    <row r="80" spans="2:9" ht="15" customHeight="1" x14ac:dyDescent="0.15">
      <c r="B80" s="24"/>
      <c r="C80" s="86" t="s">
        <v>91</v>
      </c>
      <c r="D80" s="14">
        <v>1008</v>
      </c>
      <c r="E80" s="15">
        <v>214</v>
      </c>
      <c r="F80" s="16">
        <v>131</v>
      </c>
      <c r="G80" s="16">
        <v>421</v>
      </c>
      <c r="H80" s="16">
        <v>29</v>
      </c>
      <c r="I80" s="16">
        <v>213</v>
      </c>
    </row>
    <row r="81" spans="2:9" ht="15" customHeight="1" x14ac:dyDescent="0.15">
      <c r="B81" s="24"/>
      <c r="C81" s="89"/>
      <c r="D81" s="25">
        <v>100</v>
      </c>
      <c r="E81" s="26">
        <v>21.2</v>
      </c>
      <c r="F81" s="27">
        <v>13</v>
      </c>
      <c r="G81" s="27">
        <v>41.8</v>
      </c>
      <c r="H81" s="27">
        <v>2.9</v>
      </c>
      <c r="I81" s="27">
        <v>21.1</v>
      </c>
    </row>
    <row r="82" spans="2:9" ht="15" customHeight="1" x14ac:dyDescent="0.15">
      <c r="B82" s="24"/>
      <c r="C82" s="86" t="s">
        <v>92</v>
      </c>
      <c r="D82" s="14">
        <v>602</v>
      </c>
      <c r="E82" s="15">
        <v>94</v>
      </c>
      <c r="F82" s="16">
        <v>51</v>
      </c>
      <c r="G82" s="16">
        <v>274</v>
      </c>
      <c r="H82" s="16">
        <v>24</v>
      </c>
      <c r="I82" s="16">
        <v>159</v>
      </c>
    </row>
    <row r="83" spans="2:9" ht="15" customHeight="1" x14ac:dyDescent="0.15">
      <c r="B83" s="24"/>
      <c r="C83" s="86"/>
      <c r="D83" s="34">
        <v>100</v>
      </c>
      <c r="E83" s="35">
        <v>15.6</v>
      </c>
      <c r="F83" s="36">
        <v>8.5</v>
      </c>
      <c r="G83" s="36">
        <v>45.5</v>
      </c>
      <c r="H83" s="36">
        <v>4</v>
      </c>
      <c r="I83" s="36">
        <v>26.4</v>
      </c>
    </row>
    <row r="84" spans="2:9" ht="15" customHeight="1" x14ac:dyDescent="0.15">
      <c r="B84" s="20" t="s">
        <v>93</v>
      </c>
      <c r="C84" s="87" t="s">
        <v>94</v>
      </c>
      <c r="D84" s="21">
        <v>3427</v>
      </c>
      <c r="E84" s="22">
        <v>658</v>
      </c>
      <c r="F84" s="23">
        <v>360</v>
      </c>
      <c r="G84" s="23">
        <v>1005</v>
      </c>
      <c r="H84" s="23">
        <v>123</v>
      </c>
      <c r="I84" s="23">
        <v>1281</v>
      </c>
    </row>
    <row r="85" spans="2:9" ht="15" customHeight="1" x14ac:dyDescent="0.15">
      <c r="B85" s="24" t="s">
        <v>430</v>
      </c>
      <c r="C85" s="84"/>
      <c r="D85" s="25">
        <v>100</v>
      </c>
      <c r="E85" s="26">
        <v>19.2</v>
      </c>
      <c r="F85" s="27">
        <v>10.5</v>
      </c>
      <c r="G85" s="27">
        <v>29.3</v>
      </c>
      <c r="H85" s="27">
        <v>3.6</v>
      </c>
      <c r="I85" s="27">
        <v>37.4</v>
      </c>
    </row>
    <row r="86" spans="2:9" ht="15" customHeight="1" x14ac:dyDescent="0.15">
      <c r="B86" s="24" t="s">
        <v>431</v>
      </c>
      <c r="C86" s="82" t="s">
        <v>481</v>
      </c>
      <c r="D86" s="14">
        <v>3344</v>
      </c>
      <c r="E86" s="15">
        <v>711</v>
      </c>
      <c r="F86" s="16">
        <v>405</v>
      </c>
      <c r="G86" s="16">
        <v>1048</v>
      </c>
      <c r="H86" s="16">
        <v>91</v>
      </c>
      <c r="I86" s="16">
        <v>1089</v>
      </c>
    </row>
    <row r="87" spans="2:9" ht="15" customHeight="1" x14ac:dyDescent="0.15">
      <c r="B87" s="24"/>
      <c r="C87" s="84"/>
      <c r="D87" s="25">
        <v>100</v>
      </c>
      <c r="E87" s="26">
        <v>21.3</v>
      </c>
      <c r="F87" s="27">
        <v>12.1</v>
      </c>
      <c r="G87" s="27">
        <v>31.3</v>
      </c>
      <c r="H87" s="27">
        <v>2.7</v>
      </c>
      <c r="I87" s="27">
        <v>32.6</v>
      </c>
    </row>
    <row r="88" spans="2:9" ht="15" customHeight="1" x14ac:dyDescent="0.15">
      <c r="B88" s="24"/>
      <c r="C88" s="83" t="s">
        <v>487</v>
      </c>
      <c r="D88" s="29">
        <v>2063</v>
      </c>
      <c r="E88" s="30">
        <v>528</v>
      </c>
      <c r="F88" s="31">
        <v>258</v>
      </c>
      <c r="G88" s="31">
        <v>763</v>
      </c>
      <c r="H88" s="31">
        <v>51</v>
      </c>
      <c r="I88" s="31">
        <v>463</v>
      </c>
    </row>
    <row r="89" spans="2:9" ht="15" customHeight="1" x14ac:dyDescent="0.15">
      <c r="B89" s="24"/>
      <c r="C89" s="84"/>
      <c r="D89" s="25">
        <v>100</v>
      </c>
      <c r="E89" s="26">
        <v>25.6</v>
      </c>
      <c r="F89" s="27">
        <v>12.5</v>
      </c>
      <c r="G89" s="27">
        <v>37</v>
      </c>
      <c r="H89" s="27">
        <v>2.5</v>
      </c>
      <c r="I89" s="27">
        <v>22.4</v>
      </c>
    </row>
    <row r="90" spans="2:9" ht="15" customHeight="1" x14ac:dyDescent="0.15">
      <c r="B90" s="24"/>
      <c r="C90" s="82" t="s">
        <v>489</v>
      </c>
      <c r="D90" s="14">
        <v>3201</v>
      </c>
      <c r="E90" s="15">
        <v>740</v>
      </c>
      <c r="F90" s="16">
        <v>441</v>
      </c>
      <c r="G90" s="16">
        <v>1218</v>
      </c>
      <c r="H90" s="16">
        <v>115</v>
      </c>
      <c r="I90" s="16">
        <v>687</v>
      </c>
    </row>
    <row r="91" spans="2:9" ht="15" customHeight="1" x14ac:dyDescent="0.15">
      <c r="B91" s="24"/>
      <c r="C91" s="84"/>
      <c r="D91" s="25">
        <v>100</v>
      </c>
      <c r="E91" s="26">
        <v>23.1</v>
      </c>
      <c r="F91" s="27">
        <v>13.8</v>
      </c>
      <c r="G91" s="27">
        <v>38.1</v>
      </c>
      <c r="H91" s="27">
        <v>3.6</v>
      </c>
      <c r="I91" s="27">
        <v>21.5</v>
      </c>
    </row>
    <row r="92" spans="2:9" ht="15" customHeight="1" x14ac:dyDescent="0.15">
      <c r="B92" s="24"/>
      <c r="C92" s="82" t="s">
        <v>504</v>
      </c>
      <c r="D92" s="14">
        <v>1503</v>
      </c>
      <c r="E92" s="15">
        <v>357</v>
      </c>
      <c r="F92" s="16">
        <v>216</v>
      </c>
      <c r="G92" s="16">
        <v>593</v>
      </c>
      <c r="H92" s="16">
        <v>58</v>
      </c>
      <c r="I92" s="16">
        <v>279</v>
      </c>
    </row>
    <row r="93" spans="2:9" ht="15" customHeight="1" x14ac:dyDescent="0.15">
      <c r="B93" s="24"/>
      <c r="C93" s="84"/>
      <c r="D93" s="25">
        <v>100</v>
      </c>
      <c r="E93" s="26">
        <v>23.8</v>
      </c>
      <c r="F93" s="27">
        <v>14.4</v>
      </c>
      <c r="G93" s="27">
        <v>39.5</v>
      </c>
      <c r="H93" s="27">
        <v>3.9</v>
      </c>
      <c r="I93" s="27">
        <v>18.600000000000001</v>
      </c>
    </row>
    <row r="94" spans="2:9" ht="15" customHeight="1" x14ac:dyDescent="0.15">
      <c r="B94" s="24"/>
      <c r="C94" s="82" t="s">
        <v>457</v>
      </c>
      <c r="D94" s="14">
        <v>330</v>
      </c>
      <c r="E94" s="15">
        <v>87</v>
      </c>
      <c r="F94" s="16">
        <v>30</v>
      </c>
      <c r="G94" s="16">
        <v>147</v>
      </c>
      <c r="H94" s="16">
        <v>8</v>
      </c>
      <c r="I94" s="16">
        <v>58</v>
      </c>
    </row>
    <row r="95" spans="2:9" ht="15" customHeight="1" x14ac:dyDescent="0.15">
      <c r="B95" s="24"/>
      <c r="C95" s="82"/>
      <c r="D95" s="34">
        <v>100</v>
      </c>
      <c r="E95" s="35">
        <v>26.4</v>
      </c>
      <c r="F95" s="36">
        <v>9.1</v>
      </c>
      <c r="G95" s="36">
        <v>44.5</v>
      </c>
      <c r="H95" s="36">
        <v>2.4</v>
      </c>
      <c r="I95" s="36">
        <v>17.600000000000001</v>
      </c>
    </row>
    <row r="96" spans="2:9" ht="15" customHeight="1" x14ac:dyDescent="0.15">
      <c r="B96" s="24"/>
      <c r="C96" s="83" t="s">
        <v>490</v>
      </c>
      <c r="D96" s="29">
        <v>359</v>
      </c>
      <c r="E96" s="30">
        <v>66</v>
      </c>
      <c r="F96" s="31">
        <v>44</v>
      </c>
      <c r="G96" s="31">
        <v>154</v>
      </c>
      <c r="H96" s="31">
        <v>13</v>
      </c>
      <c r="I96" s="31">
        <v>82</v>
      </c>
    </row>
    <row r="97" spans="2:9" ht="15" customHeight="1" x14ac:dyDescent="0.15">
      <c r="B97" s="24"/>
      <c r="C97" s="84"/>
      <c r="D97" s="25">
        <v>100</v>
      </c>
      <c r="E97" s="26">
        <v>18.399999999999999</v>
      </c>
      <c r="F97" s="27">
        <v>12.3</v>
      </c>
      <c r="G97" s="27">
        <v>42.9</v>
      </c>
      <c r="H97" s="27">
        <v>3.6</v>
      </c>
      <c r="I97" s="27">
        <v>22.8</v>
      </c>
    </row>
    <row r="98" spans="2:9" ht="15" customHeight="1" x14ac:dyDescent="0.15">
      <c r="B98" s="24"/>
      <c r="C98" s="82" t="s">
        <v>448</v>
      </c>
      <c r="D98" s="14">
        <v>47</v>
      </c>
      <c r="E98" s="15">
        <v>7</v>
      </c>
      <c r="F98" s="16">
        <v>4</v>
      </c>
      <c r="G98" s="16">
        <v>18</v>
      </c>
      <c r="H98" s="16">
        <v>2</v>
      </c>
      <c r="I98" s="16">
        <v>16</v>
      </c>
    </row>
    <row r="99" spans="2:9" ht="15" customHeight="1" x14ac:dyDescent="0.15">
      <c r="B99" s="24"/>
      <c r="C99" s="84"/>
      <c r="D99" s="25">
        <v>100</v>
      </c>
      <c r="E99" s="26">
        <v>14.9</v>
      </c>
      <c r="F99" s="27">
        <v>8.5</v>
      </c>
      <c r="G99" s="27">
        <v>38.299999999999997</v>
      </c>
      <c r="H99" s="27">
        <v>4.3</v>
      </c>
      <c r="I99" s="27">
        <v>34</v>
      </c>
    </row>
    <row r="100" spans="2:9" ht="15" customHeight="1" x14ac:dyDescent="0.15">
      <c r="B100" s="24"/>
      <c r="C100" s="82" t="s">
        <v>96</v>
      </c>
      <c r="D100" s="14">
        <v>52</v>
      </c>
      <c r="E100" s="15">
        <v>12</v>
      </c>
      <c r="F100" s="16">
        <v>9</v>
      </c>
      <c r="G100" s="16">
        <v>22</v>
      </c>
      <c r="H100" s="16">
        <v>1</v>
      </c>
      <c r="I100" s="16">
        <v>8</v>
      </c>
    </row>
    <row r="101" spans="2:9" ht="15" customHeight="1" x14ac:dyDescent="0.15">
      <c r="B101" s="28"/>
      <c r="C101" s="85"/>
      <c r="D101" s="17">
        <v>100</v>
      </c>
      <c r="E101" s="18">
        <v>23.1</v>
      </c>
      <c r="F101" s="19">
        <v>17.3</v>
      </c>
      <c r="G101" s="19">
        <v>42.3</v>
      </c>
      <c r="H101" s="19">
        <v>1.9</v>
      </c>
      <c r="I101" s="19">
        <v>15.4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I9">
    <cfRule type="top10" dxfId="845" priority="3949" rank="1"/>
  </conditionalFormatting>
  <conditionalFormatting sqref="E11:I11">
    <cfRule type="top10" dxfId="844" priority="3950" rank="1"/>
  </conditionalFormatting>
  <conditionalFormatting sqref="E13:I13">
    <cfRule type="top10" dxfId="843" priority="3951" rank="1"/>
  </conditionalFormatting>
  <conditionalFormatting sqref="E15:I15">
    <cfRule type="top10" dxfId="842" priority="3952" rank="1"/>
  </conditionalFormatting>
  <conditionalFormatting sqref="E17:I17">
    <cfRule type="top10" dxfId="841" priority="3953" rank="1"/>
  </conditionalFormatting>
  <conditionalFormatting sqref="E19:I19">
    <cfRule type="top10" dxfId="840" priority="3954" rank="1"/>
  </conditionalFormatting>
  <conditionalFormatting sqref="E21:I21">
    <cfRule type="top10" dxfId="839" priority="3955" rank="1"/>
  </conditionalFormatting>
  <conditionalFormatting sqref="E23:I23">
    <cfRule type="top10" dxfId="838" priority="3956" rank="1"/>
  </conditionalFormatting>
  <conditionalFormatting sqref="E25:I25">
    <cfRule type="top10" dxfId="837" priority="3957" rank="1"/>
  </conditionalFormatting>
  <conditionalFormatting sqref="E27:I27">
    <cfRule type="top10" dxfId="836" priority="3958" rank="1"/>
  </conditionalFormatting>
  <conditionalFormatting sqref="E29:I29">
    <cfRule type="top10" dxfId="835" priority="3959" rank="1"/>
  </conditionalFormatting>
  <conditionalFormatting sqref="E31:I31">
    <cfRule type="top10" dxfId="834" priority="3960" rank="1"/>
  </conditionalFormatting>
  <conditionalFormatting sqref="E33:I33">
    <cfRule type="top10" dxfId="833" priority="3961" rank="1"/>
  </conditionalFormatting>
  <conditionalFormatting sqref="E35:I35">
    <cfRule type="top10" dxfId="832" priority="3962" rank="1"/>
  </conditionalFormatting>
  <conditionalFormatting sqref="E37:I37">
    <cfRule type="top10" dxfId="831" priority="3963" rank="1"/>
  </conditionalFormatting>
  <conditionalFormatting sqref="E39:I39">
    <cfRule type="top10" dxfId="830" priority="3964" rank="1"/>
  </conditionalFormatting>
  <conditionalFormatting sqref="E41:I41">
    <cfRule type="top10" dxfId="829" priority="3965" rank="1"/>
  </conditionalFormatting>
  <conditionalFormatting sqref="E43:I43">
    <cfRule type="top10" dxfId="828" priority="3966" rank="1"/>
  </conditionalFormatting>
  <conditionalFormatting sqref="E45:I45">
    <cfRule type="top10" dxfId="827" priority="3967" rank="1"/>
  </conditionalFormatting>
  <conditionalFormatting sqref="E47:I47">
    <cfRule type="top10" dxfId="826" priority="3968" rank="1"/>
  </conditionalFormatting>
  <conditionalFormatting sqref="E49:I49">
    <cfRule type="top10" dxfId="825" priority="3969" rank="1"/>
  </conditionalFormatting>
  <conditionalFormatting sqref="E51:I51">
    <cfRule type="top10" dxfId="824" priority="3970" rank="1"/>
  </conditionalFormatting>
  <conditionalFormatting sqref="E53:I53">
    <cfRule type="top10" dxfId="823" priority="3971" rank="1"/>
  </conditionalFormatting>
  <conditionalFormatting sqref="E55:I55">
    <cfRule type="top10" dxfId="822" priority="3972" rank="1"/>
  </conditionalFormatting>
  <conditionalFormatting sqref="E57:I57">
    <cfRule type="top10" dxfId="821" priority="3973" rank="1"/>
  </conditionalFormatting>
  <conditionalFormatting sqref="E59:I59">
    <cfRule type="top10" dxfId="820" priority="3974" rank="1"/>
  </conditionalFormatting>
  <conditionalFormatting sqref="E61:I61">
    <cfRule type="top10" dxfId="819" priority="3975" rank="1"/>
  </conditionalFormatting>
  <conditionalFormatting sqref="E63:I63">
    <cfRule type="top10" dxfId="818" priority="3976" rank="1"/>
  </conditionalFormatting>
  <conditionalFormatting sqref="E65:I65">
    <cfRule type="top10" dxfId="817" priority="3977" rank="1"/>
  </conditionalFormatting>
  <conditionalFormatting sqref="E67:I67">
    <cfRule type="top10" dxfId="816" priority="3978" rank="1"/>
  </conditionalFormatting>
  <conditionalFormatting sqref="E69:I69">
    <cfRule type="top10" dxfId="815" priority="3979" rank="1"/>
  </conditionalFormatting>
  <conditionalFormatting sqref="E71:I71">
    <cfRule type="top10" dxfId="814" priority="3980" rank="1"/>
  </conditionalFormatting>
  <conditionalFormatting sqref="E73:I73">
    <cfRule type="top10" dxfId="813" priority="3981" rank="1"/>
  </conditionalFormatting>
  <conditionalFormatting sqref="E75:I75">
    <cfRule type="top10" dxfId="812" priority="3982" rank="1"/>
  </conditionalFormatting>
  <conditionalFormatting sqref="E77:I77">
    <cfRule type="top10" dxfId="811" priority="3983" rank="1"/>
  </conditionalFormatting>
  <conditionalFormatting sqref="E79:I79">
    <cfRule type="top10" dxfId="810" priority="3984" rank="1"/>
  </conditionalFormatting>
  <conditionalFormatting sqref="E81:I81">
    <cfRule type="top10" dxfId="809" priority="3985" rank="1"/>
  </conditionalFormatting>
  <conditionalFormatting sqref="E83:I83">
    <cfRule type="top10" dxfId="808" priority="3986" rank="1"/>
  </conditionalFormatting>
  <conditionalFormatting sqref="E85:I85">
    <cfRule type="top10" dxfId="807" priority="3987" rank="1"/>
  </conditionalFormatting>
  <conditionalFormatting sqref="E87:I87">
    <cfRule type="top10" dxfId="806" priority="3988" rank="1"/>
  </conditionalFormatting>
  <conditionalFormatting sqref="E89:I89">
    <cfRule type="top10" dxfId="805" priority="3989" rank="1"/>
  </conditionalFormatting>
  <conditionalFormatting sqref="E91:I91">
    <cfRule type="top10" dxfId="804" priority="3990" rank="1"/>
  </conditionalFormatting>
  <conditionalFormatting sqref="E93:I93">
    <cfRule type="top10" dxfId="803" priority="3991" rank="1"/>
  </conditionalFormatting>
  <conditionalFormatting sqref="E95:I95">
    <cfRule type="top10" dxfId="802" priority="3992" rank="1"/>
  </conditionalFormatting>
  <conditionalFormatting sqref="E97:I97">
    <cfRule type="top10" dxfId="801" priority="3993" rank="1"/>
  </conditionalFormatting>
  <conditionalFormatting sqref="E99:I99">
    <cfRule type="top10" dxfId="800" priority="3994" rank="1"/>
  </conditionalFormatting>
  <conditionalFormatting sqref="E101:I101">
    <cfRule type="top10" dxfId="799" priority="399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859</v>
      </c>
    </row>
    <row r="4" spans="2:24" x14ac:dyDescent="0.15">
      <c r="B4" s="1" t="s">
        <v>714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199</v>
      </c>
      <c r="F7" s="69" t="s">
        <v>860</v>
      </c>
      <c r="G7" s="69" t="s">
        <v>200</v>
      </c>
      <c r="H7" s="68" t="s">
        <v>201</v>
      </c>
      <c r="I7" s="69" t="s">
        <v>202</v>
      </c>
      <c r="J7" s="69" t="s">
        <v>699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5305</v>
      </c>
      <c r="E8" s="15">
        <v>2393</v>
      </c>
      <c r="F8" s="16">
        <v>1349</v>
      </c>
      <c r="G8" s="16">
        <v>860</v>
      </c>
      <c r="H8" s="16">
        <v>115</v>
      </c>
      <c r="I8" s="16">
        <v>800</v>
      </c>
      <c r="J8" s="16">
        <v>131</v>
      </c>
      <c r="K8" s="16">
        <v>121</v>
      </c>
    </row>
    <row r="9" spans="2:24" ht="15" customHeight="1" x14ac:dyDescent="0.15">
      <c r="B9" s="93"/>
      <c r="C9" s="91"/>
      <c r="D9" s="17">
        <v>100</v>
      </c>
      <c r="E9" s="18">
        <v>45.1</v>
      </c>
      <c r="F9" s="19">
        <v>25.4</v>
      </c>
      <c r="G9" s="19">
        <v>16.2</v>
      </c>
      <c r="H9" s="19">
        <v>2.2000000000000002</v>
      </c>
      <c r="I9" s="19">
        <v>15.1</v>
      </c>
      <c r="J9" s="19">
        <v>2.5</v>
      </c>
      <c r="K9" s="19">
        <v>2.2999999999999998</v>
      </c>
    </row>
    <row r="10" spans="2:24" ht="15" customHeight="1" x14ac:dyDescent="0.15">
      <c r="B10" s="20" t="s">
        <v>57</v>
      </c>
      <c r="C10" s="88" t="s">
        <v>58</v>
      </c>
      <c r="D10" s="21">
        <v>1310</v>
      </c>
      <c r="E10" s="22">
        <v>560</v>
      </c>
      <c r="F10" s="23">
        <v>357</v>
      </c>
      <c r="G10" s="23">
        <v>235</v>
      </c>
      <c r="H10" s="23">
        <v>33</v>
      </c>
      <c r="I10" s="23">
        <v>196</v>
      </c>
      <c r="J10" s="23">
        <v>36</v>
      </c>
      <c r="K10" s="23">
        <v>33</v>
      </c>
    </row>
    <row r="11" spans="2:24" ht="15" customHeight="1" x14ac:dyDescent="0.15">
      <c r="B11" s="24"/>
      <c r="C11" s="89"/>
      <c r="D11" s="25">
        <v>100</v>
      </c>
      <c r="E11" s="26">
        <v>42.7</v>
      </c>
      <c r="F11" s="27">
        <v>27.3</v>
      </c>
      <c r="G11" s="27">
        <v>17.899999999999999</v>
      </c>
      <c r="H11" s="27">
        <v>2.5</v>
      </c>
      <c r="I11" s="27">
        <v>15</v>
      </c>
      <c r="J11" s="27">
        <v>2.7</v>
      </c>
      <c r="K11" s="27">
        <v>2.5</v>
      </c>
    </row>
    <row r="12" spans="2:24" ht="15" customHeight="1" x14ac:dyDescent="0.15">
      <c r="B12" s="24"/>
      <c r="C12" s="86" t="s">
        <v>59</v>
      </c>
      <c r="D12" s="14">
        <v>3960</v>
      </c>
      <c r="E12" s="15">
        <v>1818</v>
      </c>
      <c r="F12" s="16">
        <v>980</v>
      </c>
      <c r="G12" s="16">
        <v>620</v>
      </c>
      <c r="H12" s="16">
        <v>81</v>
      </c>
      <c r="I12" s="16">
        <v>602</v>
      </c>
      <c r="J12" s="16">
        <v>94</v>
      </c>
      <c r="K12" s="16">
        <v>88</v>
      </c>
    </row>
    <row r="13" spans="2:24" ht="15" customHeight="1" x14ac:dyDescent="0.15">
      <c r="B13" s="28"/>
      <c r="C13" s="91"/>
      <c r="D13" s="17">
        <v>100</v>
      </c>
      <c r="E13" s="18">
        <v>45.9</v>
      </c>
      <c r="F13" s="19">
        <v>24.7</v>
      </c>
      <c r="G13" s="19">
        <v>15.7</v>
      </c>
      <c r="H13" s="19">
        <v>2</v>
      </c>
      <c r="I13" s="19">
        <v>15.2</v>
      </c>
      <c r="J13" s="19">
        <v>2.4</v>
      </c>
      <c r="K13" s="19">
        <v>2.2000000000000002</v>
      </c>
    </row>
    <row r="14" spans="2:24" ht="15" customHeight="1" x14ac:dyDescent="0.15">
      <c r="B14" s="20" t="s">
        <v>60</v>
      </c>
      <c r="C14" s="87" t="s">
        <v>409</v>
      </c>
      <c r="D14" s="21">
        <v>149</v>
      </c>
      <c r="E14" s="22">
        <v>68</v>
      </c>
      <c r="F14" s="23">
        <v>31</v>
      </c>
      <c r="G14" s="23">
        <v>23</v>
      </c>
      <c r="H14" s="23">
        <v>7</v>
      </c>
      <c r="I14" s="23">
        <v>22</v>
      </c>
      <c r="J14" s="23">
        <v>5</v>
      </c>
      <c r="K14" s="23">
        <v>4</v>
      </c>
    </row>
    <row r="15" spans="2:24" ht="15" customHeight="1" x14ac:dyDescent="0.15">
      <c r="B15" s="24"/>
      <c r="C15" s="84"/>
      <c r="D15" s="25">
        <v>100</v>
      </c>
      <c r="E15" s="26">
        <v>45.6</v>
      </c>
      <c r="F15" s="27">
        <v>20.8</v>
      </c>
      <c r="G15" s="27">
        <v>15.4</v>
      </c>
      <c r="H15" s="27">
        <v>4.7</v>
      </c>
      <c r="I15" s="27">
        <v>14.8</v>
      </c>
      <c r="J15" s="27">
        <v>3.4</v>
      </c>
      <c r="K15" s="27">
        <v>2.7</v>
      </c>
    </row>
    <row r="16" spans="2:24" ht="15" customHeight="1" x14ac:dyDescent="0.15">
      <c r="B16" s="24"/>
      <c r="C16" s="83" t="s">
        <v>410</v>
      </c>
      <c r="D16" s="29">
        <v>184</v>
      </c>
      <c r="E16" s="30">
        <v>80</v>
      </c>
      <c r="F16" s="31">
        <v>47</v>
      </c>
      <c r="G16" s="31">
        <v>37</v>
      </c>
      <c r="H16" s="31">
        <v>4</v>
      </c>
      <c r="I16" s="31">
        <v>21</v>
      </c>
      <c r="J16" s="31">
        <v>4</v>
      </c>
      <c r="K16" s="31">
        <v>6</v>
      </c>
    </row>
    <row r="17" spans="2:11" ht="15" customHeight="1" x14ac:dyDescent="0.15">
      <c r="B17" s="24"/>
      <c r="C17" s="84"/>
      <c r="D17" s="25">
        <v>100</v>
      </c>
      <c r="E17" s="26">
        <v>43.5</v>
      </c>
      <c r="F17" s="27">
        <v>25.5</v>
      </c>
      <c r="G17" s="27">
        <v>20.100000000000001</v>
      </c>
      <c r="H17" s="27">
        <v>2.2000000000000002</v>
      </c>
      <c r="I17" s="27">
        <v>11.4</v>
      </c>
      <c r="J17" s="27">
        <v>2.2000000000000002</v>
      </c>
      <c r="K17" s="27">
        <v>3.3</v>
      </c>
    </row>
    <row r="18" spans="2:11" ht="15" customHeight="1" x14ac:dyDescent="0.15">
      <c r="B18" s="24"/>
      <c r="C18" s="82" t="s">
        <v>411</v>
      </c>
      <c r="D18" s="14">
        <v>247</v>
      </c>
      <c r="E18" s="15">
        <v>104</v>
      </c>
      <c r="F18" s="16">
        <v>69</v>
      </c>
      <c r="G18" s="16">
        <v>32</v>
      </c>
      <c r="H18" s="16">
        <v>8</v>
      </c>
      <c r="I18" s="16">
        <v>42</v>
      </c>
      <c r="J18" s="16">
        <v>5</v>
      </c>
      <c r="K18" s="16">
        <v>8</v>
      </c>
    </row>
    <row r="19" spans="2:11" ht="15" customHeight="1" x14ac:dyDescent="0.15">
      <c r="B19" s="24"/>
      <c r="C19" s="84"/>
      <c r="D19" s="25">
        <v>100</v>
      </c>
      <c r="E19" s="26">
        <v>42.1</v>
      </c>
      <c r="F19" s="27">
        <v>27.9</v>
      </c>
      <c r="G19" s="27">
        <v>13</v>
      </c>
      <c r="H19" s="27">
        <v>3.2</v>
      </c>
      <c r="I19" s="27">
        <v>17</v>
      </c>
      <c r="J19" s="27">
        <v>2</v>
      </c>
      <c r="K19" s="27">
        <v>3.2</v>
      </c>
    </row>
    <row r="20" spans="2:11" ht="15" customHeight="1" x14ac:dyDescent="0.15">
      <c r="B20" s="24"/>
      <c r="C20" s="82" t="s">
        <v>412</v>
      </c>
      <c r="D20" s="14">
        <v>454</v>
      </c>
      <c r="E20" s="15">
        <v>220</v>
      </c>
      <c r="F20" s="16">
        <v>102</v>
      </c>
      <c r="G20" s="16">
        <v>74</v>
      </c>
      <c r="H20" s="16">
        <v>7</v>
      </c>
      <c r="I20" s="16">
        <v>64</v>
      </c>
      <c r="J20" s="16">
        <v>11</v>
      </c>
      <c r="K20" s="16">
        <v>8</v>
      </c>
    </row>
    <row r="21" spans="2:11" ht="15" customHeight="1" x14ac:dyDescent="0.15">
      <c r="B21" s="24"/>
      <c r="C21" s="84"/>
      <c r="D21" s="25">
        <v>100</v>
      </c>
      <c r="E21" s="26">
        <v>48.5</v>
      </c>
      <c r="F21" s="27">
        <v>22.5</v>
      </c>
      <c r="G21" s="27">
        <v>16.3</v>
      </c>
      <c r="H21" s="27">
        <v>1.5</v>
      </c>
      <c r="I21" s="27">
        <v>14.1</v>
      </c>
      <c r="J21" s="27">
        <v>2.4</v>
      </c>
      <c r="K21" s="27">
        <v>1.8</v>
      </c>
    </row>
    <row r="22" spans="2:11" ht="15" customHeight="1" x14ac:dyDescent="0.15">
      <c r="B22" s="24"/>
      <c r="C22" s="82" t="s">
        <v>413</v>
      </c>
      <c r="D22" s="14">
        <v>1021</v>
      </c>
      <c r="E22" s="15">
        <v>494</v>
      </c>
      <c r="F22" s="16">
        <v>214</v>
      </c>
      <c r="G22" s="16">
        <v>174</v>
      </c>
      <c r="H22" s="16">
        <v>11</v>
      </c>
      <c r="I22" s="16">
        <v>151</v>
      </c>
      <c r="J22" s="16">
        <v>23</v>
      </c>
      <c r="K22" s="16">
        <v>24</v>
      </c>
    </row>
    <row r="23" spans="2:11" ht="15" customHeight="1" x14ac:dyDescent="0.15">
      <c r="B23" s="24"/>
      <c r="C23" s="84"/>
      <c r="D23" s="25">
        <v>100</v>
      </c>
      <c r="E23" s="26">
        <v>48.4</v>
      </c>
      <c r="F23" s="27">
        <v>21</v>
      </c>
      <c r="G23" s="27">
        <v>17</v>
      </c>
      <c r="H23" s="27">
        <v>1.1000000000000001</v>
      </c>
      <c r="I23" s="27">
        <v>14.8</v>
      </c>
      <c r="J23" s="27">
        <v>2.2999999999999998</v>
      </c>
      <c r="K23" s="27">
        <v>2.4</v>
      </c>
    </row>
    <row r="24" spans="2:11" ht="15" customHeight="1" x14ac:dyDescent="0.15">
      <c r="B24" s="24"/>
      <c r="C24" s="82" t="s">
        <v>414</v>
      </c>
      <c r="D24" s="14">
        <v>1668</v>
      </c>
      <c r="E24" s="15">
        <v>745</v>
      </c>
      <c r="F24" s="16">
        <v>449</v>
      </c>
      <c r="G24" s="16">
        <v>288</v>
      </c>
      <c r="H24" s="16">
        <v>39</v>
      </c>
      <c r="I24" s="16">
        <v>246</v>
      </c>
      <c r="J24" s="16">
        <v>39</v>
      </c>
      <c r="K24" s="16">
        <v>34</v>
      </c>
    </row>
    <row r="25" spans="2:11" ht="15" customHeight="1" x14ac:dyDescent="0.15">
      <c r="B25" s="24"/>
      <c r="C25" s="84"/>
      <c r="D25" s="25">
        <v>100</v>
      </c>
      <c r="E25" s="26">
        <v>44.7</v>
      </c>
      <c r="F25" s="27">
        <v>26.9</v>
      </c>
      <c r="G25" s="27">
        <v>17.3</v>
      </c>
      <c r="H25" s="27">
        <v>2.2999999999999998</v>
      </c>
      <c r="I25" s="27">
        <v>14.7</v>
      </c>
      <c r="J25" s="27">
        <v>2.2999999999999998</v>
      </c>
      <c r="K25" s="27">
        <v>2</v>
      </c>
    </row>
    <row r="26" spans="2:11" ht="15" customHeight="1" x14ac:dyDescent="0.15">
      <c r="B26" s="24"/>
      <c r="C26" s="82" t="s">
        <v>415</v>
      </c>
      <c r="D26" s="14">
        <v>1492</v>
      </c>
      <c r="E26" s="15">
        <v>640</v>
      </c>
      <c r="F26" s="16">
        <v>414</v>
      </c>
      <c r="G26" s="16">
        <v>224</v>
      </c>
      <c r="H26" s="16">
        <v>37</v>
      </c>
      <c r="I26" s="16">
        <v>240</v>
      </c>
      <c r="J26" s="16">
        <v>40</v>
      </c>
      <c r="K26" s="16">
        <v>37</v>
      </c>
    </row>
    <row r="27" spans="2:11" ht="15" customHeight="1" x14ac:dyDescent="0.15">
      <c r="B27" s="28"/>
      <c r="C27" s="85"/>
      <c r="D27" s="17">
        <v>100</v>
      </c>
      <c r="E27" s="18">
        <v>42.9</v>
      </c>
      <c r="F27" s="19">
        <v>27.7</v>
      </c>
      <c r="G27" s="19">
        <v>15</v>
      </c>
      <c r="H27" s="19">
        <v>2.5</v>
      </c>
      <c r="I27" s="19">
        <v>16.100000000000001</v>
      </c>
      <c r="J27" s="19">
        <v>2.7</v>
      </c>
      <c r="K27" s="19">
        <v>2.5</v>
      </c>
    </row>
    <row r="28" spans="2:11" ht="15" customHeight="1" x14ac:dyDescent="0.15">
      <c r="B28" s="20" t="s">
        <v>61</v>
      </c>
      <c r="C28" s="82" t="s">
        <v>62</v>
      </c>
      <c r="D28" s="14">
        <v>1990</v>
      </c>
      <c r="E28" s="15">
        <v>978</v>
      </c>
      <c r="F28" s="16">
        <v>390</v>
      </c>
      <c r="G28" s="16">
        <v>319</v>
      </c>
      <c r="H28" s="16">
        <v>41</v>
      </c>
      <c r="I28" s="16">
        <v>306</v>
      </c>
      <c r="J28" s="16">
        <v>71</v>
      </c>
      <c r="K28" s="16">
        <v>50</v>
      </c>
    </row>
    <row r="29" spans="2:11" ht="15" customHeight="1" x14ac:dyDescent="0.15">
      <c r="B29" s="24"/>
      <c r="C29" s="84"/>
      <c r="D29" s="25">
        <v>100</v>
      </c>
      <c r="E29" s="26">
        <v>49.1</v>
      </c>
      <c r="F29" s="27">
        <v>19.600000000000001</v>
      </c>
      <c r="G29" s="27">
        <v>16</v>
      </c>
      <c r="H29" s="27">
        <v>2.1</v>
      </c>
      <c r="I29" s="27">
        <v>15.4</v>
      </c>
      <c r="J29" s="27">
        <v>3.6</v>
      </c>
      <c r="K29" s="27">
        <v>2.5</v>
      </c>
    </row>
    <row r="30" spans="2:11" ht="15" customHeight="1" x14ac:dyDescent="0.15">
      <c r="B30" s="24"/>
      <c r="C30" s="82" t="s">
        <v>63</v>
      </c>
      <c r="D30" s="14">
        <v>761</v>
      </c>
      <c r="E30" s="15">
        <v>309</v>
      </c>
      <c r="F30" s="16">
        <v>189</v>
      </c>
      <c r="G30" s="16">
        <v>147</v>
      </c>
      <c r="H30" s="16">
        <v>27</v>
      </c>
      <c r="I30" s="16">
        <v>111</v>
      </c>
      <c r="J30" s="16">
        <v>23</v>
      </c>
      <c r="K30" s="16">
        <v>21</v>
      </c>
    </row>
    <row r="31" spans="2:11" ht="15" customHeight="1" x14ac:dyDescent="0.15">
      <c r="B31" s="24"/>
      <c r="C31" s="84"/>
      <c r="D31" s="25">
        <v>100</v>
      </c>
      <c r="E31" s="26">
        <v>40.6</v>
      </c>
      <c r="F31" s="27">
        <v>24.8</v>
      </c>
      <c r="G31" s="27">
        <v>19.3</v>
      </c>
      <c r="H31" s="27">
        <v>3.5</v>
      </c>
      <c r="I31" s="27">
        <v>14.6</v>
      </c>
      <c r="J31" s="27">
        <v>3</v>
      </c>
      <c r="K31" s="27">
        <v>2.8</v>
      </c>
    </row>
    <row r="32" spans="2:11" ht="15" customHeight="1" x14ac:dyDescent="0.15">
      <c r="B32" s="24"/>
      <c r="C32" s="83" t="s">
        <v>64</v>
      </c>
      <c r="D32" s="29">
        <v>111</v>
      </c>
      <c r="E32" s="30">
        <v>49</v>
      </c>
      <c r="F32" s="31">
        <v>28</v>
      </c>
      <c r="G32" s="31">
        <v>16</v>
      </c>
      <c r="H32" s="31">
        <v>3</v>
      </c>
      <c r="I32" s="31">
        <v>19</v>
      </c>
      <c r="J32" s="31">
        <v>3</v>
      </c>
      <c r="K32" s="31">
        <v>3</v>
      </c>
    </row>
    <row r="33" spans="2:11" ht="15" customHeight="1" x14ac:dyDescent="0.15">
      <c r="B33" s="24"/>
      <c r="C33" s="84"/>
      <c r="D33" s="25">
        <v>100</v>
      </c>
      <c r="E33" s="26">
        <v>44.1</v>
      </c>
      <c r="F33" s="27">
        <v>25.2</v>
      </c>
      <c r="G33" s="27">
        <v>14.4</v>
      </c>
      <c r="H33" s="27">
        <v>2.7</v>
      </c>
      <c r="I33" s="27">
        <v>17.100000000000001</v>
      </c>
      <c r="J33" s="27">
        <v>2.7</v>
      </c>
      <c r="K33" s="27">
        <v>2.7</v>
      </c>
    </row>
    <row r="34" spans="2:11" ht="15" customHeight="1" x14ac:dyDescent="0.15">
      <c r="B34" s="24"/>
      <c r="C34" s="82" t="s">
        <v>65</v>
      </c>
      <c r="D34" s="14">
        <v>1472</v>
      </c>
      <c r="E34" s="15">
        <v>644</v>
      </c>
      <c r="F34" s="16">
        <v>452</v>
      </c>
      <c r="G34" s="16">
        <v>219</v>
      </c>
      <c r="H34" s="16">
        <v>28</v>
      </c>
      <c r="I34" s="16">
        <v>206</v>
      </c>
      <c r="J34" s="16">
        <v>18</v>
      </c>
      <c r="K34" s="16">
        <v>31</v>
      </c>
    </row>
    <row r="35" spans="2:11" ht="15" customHeight="1" x14ac:dyDescent="0.15">
      <c r="B35" s="24"/>
      <c r="C35" s="84"/>
      <c r="D35" s="25">
        <v>100</v>
      </c>
      <c r="E35" s="26">
        <v>43.8</v>
      </c>
      <c r="F35" s="27">
        <v>30.7</v>
      </c>
      <c r="G35" s="27">
        <v>14.9</v>
      </c>
      <c r="H35" s="27">
        <v>1.9</v>
      </c>
      <c r="I35" s="27">
        <v>14</v>
      </c>
      <c r="J35" s="27">
        <v>1.2</v>
      </c>
      <c r="K35" s="27">
        <v>2.1</v>
      </c>
    </row>
    <row r="36" spans="2:11" ht="15" customHeight="1" x14ac:dyDescent="0.15">
      <c r="B36" s="32"/>
      <c r="C36" s="82" t="s">
        <v>408</v>
      </c>
      <c r="D36" s="14">
        <v>878</v>
      </c>
      <c r="E36" s="15">
        <v>382</v>
      </c>
      <c r="F36" s="16">
        <v>259</v>
      </c>
      <c r="G36" s="16">
        <v>141</v>
      </c>
      <c r="H36" s="16">
        <v>12</v>
      </c>
      <c r="I36" s="16">
        <v>142</v>
      </c>
      <c r="J36" s="16">
        <v>14</v>
      </c>
      <c r="K36" s="16">
        <v>15</v>
      </c>
    </row>
    <row r="37" spans="2:11" ht="15" customHeight="1" x14ac:dyDescent="0.15">
      <c r="B37" s="33"/>
      <c r="C37" s="82"/>
      <c r="D37" s="34">
        <v>100</v>
      </c>
      <c r="E37" s="35">
        <v>43.5</v>
      </c>
      <c r="F37" s="36">
        <v>29.5</v>
      </c>
      <c r="G37" s="36">
        <v>16.100000000000001</v>
      </c>
      <c r="H37" s="36">
        <v>1.4</v>
      </c>
      <c r="I37" s="36">
        <v>16.2</v>
      </c>
      <c r="J37" s="36">
        <v>1.6</v>
      </c>
      <c r="K37" s="36">
        <v>1.7</v>
      </c>
    </row>
    <row r="38" spans="2:11" ht="15" customHeight="1" x14ac:dyDescent="0.15">
      <c r="B38" s="20" t="s">
        <v>66</v>
      </c>
      <c r="C38" s="88" t="s">
        <v>67</v>
      </c>
      <c r="D38" s="21">
        <v>243</v>
      </c>
      <c r="E38" s="22">
        <v>148</v>
      </c>
      <c r="F38" s="23">
        <v>31</v>
      </c>
      <c r="G38" s="23">
        <v>28</v>
      </c>
      <c r="H38" s="23">
        <v>2</v>
      </c>
      <c r="I38" s="23">
        <v>22</v>
      </c>
      <c r="J38" s="23">
        <v>11</v>
      </c>
      <c r="K38" s="23">
        <v>8</v>
      </c>
    </row>
    <row r="39" spans="2:11" ht="15" customHeight="1" x14ac:dyDescent="0.15">
      <c r="B39" s="24"/>
      <c r="C39" s="89"/>
      <c r="D39" s="25">
        <v>100</v>
      </c>
      <c r="E39" s="26">
        <v>60.9</v>
      </c>
      <c r="F39" s="27">
        <v>12.8</v>
      </c>
      <c r="G39" s="27">
        <v>11.5</v>
      </c>
      <c r="H39" s="27">
        <v>0.8</v>
      </c>
      <c r="I39" s="27">
        <v>9.1</v>
      </c>
      <c r="J39" s="27">
        <v>4.5</v>
      </c>
      <c r="K39" s="27">
        <v>3.3</v>
      </c>
    </row>
    <row r="40" spans="2:11" ht="15" customHeight="1" x14ac:dyDescent="0.15">
      <c r="B40" s="24"/>
      <c r="C40" s="90" t="s">
        <v>68</v>
      </c>
      <c r="D40" s="14">
        <v>329</v>
      </c>
      <c r="E40" s="15">
        <v>166</v>
      </c>
      <c r="F40" s="16">
        <v>62</v>
      </c>
      <c r="G40" s="16">
        <v>55</v>
      </c>
      <c r="H40" s="16">
        <v>4</v>
      </c>
      <c r="I40" s="16">
        <v>40</v>
      </c>
      <c r="J40" s="16">
        <v>8</v>
      </c>
      <c r="K40" s="16">
        <v>12</v>
      </c>
    </row>
    <row r="41" spans="2:11" ht="15" customHeight="1" x14ac:dyDescent="0.15">
      <c r="B41" s="24"/>
      <c r="C41" s="89"/>
      <c r="D41" s="25">
        <v>100</v>
      </c>
      <c r="E41" s="26">
        <v>50.5</v>
      </c>
      <c r="F41" s="27">
        <v>18.8</v>
      </c>
      <c r="G41" s="27">
        <v>16.7</v>
      </c>
      <c r="H41" s="27">
        <v>1.2</v>
      </c>
      <c r="I41" s="27">
        <v>12.2</v>
      </c>
      <c r="J41" s="27">
        <v>2.4</v>
      </c>
      <c r="K41" s="27">
        <v>3.6</v>
      </c>
    </row>
    <row r="42" spans="2:11" ht="15" customHeight="1" x14ac:dyDescent="0.15">
      <c r="B42" s="24"/>
      <c r="C42" s="86" t="s">
        <v>69</v>
      </c>
      <c r="D42" s="14">
        <v>4634</v>
      </c>
      <c r="E42" s="15">
        <v>2038</v>
      </c>
      <c r="F42" s="16">
        <v>1235</v>
      </c>
      <c r="G42" s="16">
        <v>755</v>
      </c>
      <c r="H42" s="16">
        <v>103</v>
      </c>
      <c r="I42" s="16">
        <v>722</v>
      </c>
      <c r="J42" s="16">
        <v>111</v>
      </c>
      <c r="K42" s="16">
        <v>97</v>
      </c>
    </row>
    <row r="43" spans="2:11" ht="15" customHeight="1" x14ac:dyDescent="0.15">
      <c r="B43" s="28"/>
      <c r="C43" s="91"/>
      <c r="D43" s="17">
        <v>100</v>
      </c>
      <c r="E43" s="18">
        <v>44</v>
      </c>
      <c r="F43" s="19">
        <v>26.7</v>
      </c>
      <c r="G43" s="19">
        <v>16.3</v>
      </c>
      <c r="H43" s="19">
        <v>2.2000000000000002</v>
      </c>
      <c r="I43" s="19">
        <v>15.6</v>
      </c>
      <c r="J43" s="19">
        <v>2.4</v>
      </c>
      <c r="K43" s="19">
        <v>2.1</v>
      </c>
    </row>
    <row r="44" spans="2:11" ht="15" customHeight="1" x14ac:dyDescent="0.15">
      <c r="B44" s="20" t="s">
        <v>70</v>
      </c>
      <c r="C44" s="88" t="s">
        <v>467</v>
      </c>
      <c r="D44" s="21">
        <v>213</v>
      </c>
      <c r="E44" s="22">
        <v>103</v>
      </c>
      <c r="F44" s="23">
        <v>61</v>
      </c>
      <c r="G44" s="23">
        <v>24</v>
      </c>
      <c r="H44" s="23">
        <v>8</v>
      </c>
      <c r="I44" s="23">
        <v>28</v>
      </c>
      <c r="J44" s="23">
        <v>5</v>
      </c>
      <c r="K44" s="23">
        <v>4</v>
      </c>
    </row>
    <row r="45" spans="2:11" ht="15" customHeight="1" x14ac:dyDescent="0.15">
      <c r="B45" s="24"/>
      <c r="C45" s="89"/>
      <c r="D45" s="25">
        <v>100</v>
      </c>
      <c r="E45" s="26">
        <v>48.4</v>
      </c>
      <c r="F45" s="27">
        <v>28.6</v>
      </c>
      <c r="G45" s="27">
        <v>11.3</v>
      </c>
      <c r="H45" s="27">
        <v>3.8</v>
      </c>
      <c r="I45" s="27">
        <v>13.1</v>
      </c>
      <c r="J45" s="27">
        <v>2.2999999999999998</v>
      </c>
      <c r="K45" s="27">
        <v>1.9</v>
      </c>
    </row>
    <row r="46" spans="2:11" ht="15" customHeight="1" x14ac:dyDescent="0.15">
      <c r="B46" s="24"/>
      <c r="C46" s="86" t="s">
        <v>480</v>
      </c>
      <c r="D46" s="14">
        <v>2935</v>
      </c>
      <c r="E46" s="15">
        <v>1408</v>
      </c>
      <c r="F46" s="16">
        <v>719</v>
      </c>
      <c r="G46" s="16">
        <v>439</v>
      </c>
      <c r="H46" s="16">
        <v>60</v>
      </c>
      <c r="I46" s="16">
        <v>416</v>
      </c>
      <c r="J46" s="16">
        <v>73</v>
      </c>
      <c r="K46" s="16">
        <v>56</v>
      </c>
    </row>
    <row r="47" spans="2:11" ht="15" customHeight="1" x14ac:dyDescent="0.15">
      <c r="B47" s="24"/>
      <c r="C47" s="89"/>
      <c r="D47" s="25">
        <v>100</v>
      </c>
      <c r="E47" s="26">
        <v>48</v>
      </c>
      <c r="F47" s="27">
        <v>24.5</v>
      </c>
      <c r="G47" s="27">
        <v>15</v>
      </c>
      <c r="H47" s="27">
        <v>2</v>
      </c>
      <c r="I47" s="27">
        <v>14.2</v>
      </c>
      <c r="J47" s="27">
        <v>2.5</v>
      </c>
      <c r="K47" s="27">
        <v>1.9</v>
      </c>
    </row>
    <row r="48" spans="2:11" ht="15" customHeight="1" x14ac:dyDescent="0.15">
      <c r="B48" s="24"/>
      <c r="C48" s="86" t="s">
        <v>578</v>
      </c>
      <c r="D48" s="14">
        <v>1583</v>
      </c>
      <c r="E48" s="15">
        <v>684</v>
      </c>
      <c r="F48" s="16">
        <v>387</v>
      </c>
      <c r="G48" s="16">
        <v>283</v>
      </c>
      <c r="H48" s="16">
        <v>31</v>
      </c>
      <c r="I48" s="16">
        <v>253</v>
      </c>
      <c r="J48" s="16">
        <v>41</v>
      </c>
      <c r="K48" s="16">
        <v>38</v>
      </c>
    </row>
    <row r="49" spans="2:11" ht="15" customHeight="1" x14ac:dyDescent="0.15">
      <c r="B49" s="24"/>
      <c r="C49" s="89"/>
      <c r="D49" s="25">
        <v>100</v>
      </c>
      <c r="E49" s="26">
        <v>43.2</v>
      </c>
      <c r="F49" s="27">
        <v>24.4</v>
      </c>
      <c r="G49" s="27">
        <v>17.899999999999999</v>
      </c>
      <c r="H49" s="27">
        <v>2</v>
      </c>
      <c r="I49" s="27">
        <v>16</v>
      </c>
      <c r="J49" s="27">
        <v>2.6</v>
      </c>
      <c r="K49" s="27">
        <v>2.4</v>
      </c>
    </row>
    <row r="50" spans="2:11" ht="15" customHeight="1" x14ac:dyDescent="0.15">
      <c r="B50" s="24"/>
      <c r="C50" s="86" t="s">
        <v>440</v>
      </c>
      <c r="D50" s="14">
        <v>492</v>
      </c>
      <c r="E50" s="15">
        <v>175</v>
      </c>
      <c r="F50" s="16">
        <v>151</v>
      </c>
      <c r="G50" s="16">
        <v>98</v>
      </c>
      <c r="H50" s="16">
        <v>14</v>
      </c>
      <c r="I50" s="16">
        <v>88</v>
      </c>
      <c r="J50" s="16">
        <v>12</v>
      </c>
      <c r="K50" s="16">
        <v>17</v>
      </c>
    </row>
    <row r="51" spans="2:11" ht="15" customHeight="1" x14ac:dyDescent="0.15">
      <c r="B51" s="28"/>
      <c r="C51" s="91"/>
      <c r="D51" s="17">
        <v>100</v>
      </c>
      <c r="E51" s="18">
        <v>35.6</v>
      </c>
      <c r="F51" s="19">
        <v>30.7</v>
      </c>
      <c r="G51" s="19">
        <v>19.899999999999999</v>
      </c>
      <c r="H51" s="19">
        <v>2.8</v>
      </c>
      <c r="I51" s="19">
        <v>17.899999999999999</v>
      </c>
      <c r="J51" s="19">
        <v>2.4</v>
      </c>
      <c r="K51" s="19">
        <v>3.5</v>
      </c>
    </row>
    <row r="52" spans="2:11" ht="15" customHeight="1" x14ac:dyDescent="0.15">
      <c r="B52" s="20" t="s">
        <v>75</v>
      </c>
      <c r="C52" s="87" t="s">
        <v>76</v>
      </c>
      <c r="D52" s="21">
        <v>856</v>
      </c>
      <c r="E52" s="22">
        <v>413</v>
      </c>
      <c r="F52" s="23">
        <v>190</v>
      </c>
      <c r="G52" s="23">
        <v>112</v>
      </c>
      <c r="H52" s="23">
        <v>20</v>
      </c>
      <c r="I52" s="23">
        <v>120</v>
      </c>
      <c r="J52" s="23">
        <v>20</v>
      </c>
      <c r="K52" s="23">
        <v>28</v>
      </c>
    </row>
    <row r="53" spans="2:11" ht="15" customHeight="1" x14ac:dyDescent="0.15">
      <c r="B53" s="24"/>
      <c r="C53" s="84"/>
      <c r="D53" s="25">
        <v>100</v>
      </c>
      <c r="E53" s="26">
        <v>48.2</v>
      </c>
      <c r="F53" s="27">
        <v>22.2</v>
      </c>
      <c r="G53" s="27">
        <v>13.1</v>
      </c>
      <c r="H53" s="27">
        <v>2.2999999999999998</v>
      </c>
      <c r="I53" s="27">
        <v>14</v>
      </c>
      <c r="J53" s="27">
        <v>2.2999999999999998</v>
      </c>
      <c r="K53" s="27">
        <v>3.3</v>
      </c>
    </row>
    <row r="54" spans="2:11" ht="15" customHeight="1" x14ac:dyDescent="0.15">
      <c r="B54" s="24"/>
      <c r="C54" s="83" t="s">
        <v>77</v>
      </c>
      <c r="D54" s="29">
        <v>679</v>
      </c>
      <c r="E54" s="30">
        <v>312</v>
      </c>
      <c r="F54" s="31">
        <v>181</v>
      </c>
      <c r="G54" s="31">
        <v>97</v>
      </c>
      <c r="H54" s="31">
        <v>11</v>
      </c>
      <c r="I54" s="31">
        <v>107</v>
      </c>
      <c r="J54" s="31">
        <v>13</v>
      </c>
      <c r="K54" s="31">
        <v>10</v>
      </c>
    </row>
    <row r="55" spans="2:11" ht="15" customHeight="1" x14ac:dyDescent="0.15">
      <c r="B55" s="24"/>
      <c r="C55" s="84"/>
      <c r="D55" s="25">
        <v>100</v>
      </c>
      <c r="E55" s="26">
        <v>45.9</v>
      </c>
      <c r="F55" s="27">
        <v>26.7</v>
      </c>
      <c r="G55" s="27">
        <v>14.3</v>
      </c>
      <c r="H55" s="27">
        <v>1.6</v>
      </c>
      <c r="I55" s="27">
        <v>15.8</v>
      </c>
      <c r="J55" s="27">
        <v>1.9</v>
      </c>
      <c r="K55" s="27">
        <v>1.5</v>
      </c>
    </row>
    <row r="56" spans="2:11" ht="15" customHeight="1" x14ac:dyDescent="0.15">
      <c r="B56" s="24"/>
      <c r="C56" s="82" t="s">
        <v>78</v>
      </c>
      <c r="D56" s="14">
        <v>310</v>
      </c>
      <c r="E56" s="15">
        <v>125</v>
      </c>
      <c r="F56" s="16">
        <v>93</v>
      </c>
      <c r="G56" s="16">
        <v>59</v>
      </c>
      <c r="H56" s="16">
        <v>7</v>
      </c>
      <c r="I56" s="16">
        <v>44</v>
      </c>
      <c r="J56" s="16">
        <v>10</v>
      </c>
      <c r="K56" s="16">
        <v>4</v>
      </c>
    </row>
    <row r="57" spans="2:11" ht="15" customHeight="1" x14ac:dyDescent="0.15">
      <c r="B57" s="24"/>
      <c r="C57" s="84"/>
      <c r="D57" s="25">
        <v>100</v>
      </c>
      <c r="E57" s="26">
        <v>40.299999999999997</v>
      </c>
      <c r="F57" s="27">
        <v>30</v>
      </c>
      <c r="G57" s="27">
        <v>19</v>
      </c>
      <c r="H57" s="27">
        <v>2.2999999999999998</v>
      </c>
      <c r="I57" s="27">
        <v>14.2</v>
      </c>
      <c r="J57" s="27">
        <v>3.2</v>
      </c>
      <c r="K57" s="27">
        <v>1.3</v>
      </c>
    </row>
    <row r="58" spans="2:11" ht="15" customHeight="1" x14ac:dyDescent="0.15">
      <c r="B58" s="24"/>
      <c r="C58" s="82" t="s">
        <v>79</v>
      </c>
      <c r="D58" s="14">
        <v>460</v>
      </c>
      <c r="E58" s="15">
        <v>207</v>
      </c>
      <c r="F58" s="16">
        <v>119</v>
      </c>
      <c r="G58" s="16">
        <v>69</v>
      </c>
      <c r="H58" s="16">
        <v>9</v>
      </c>
      <c r="I58" s="16">
        <v>69</v>
      </c>
      <c r="J58" s="16">
        <v>13</v>
      </c>
      <c r="K58" s="16">
        <v>12</v>
      </c>
    </row>
    <row r="59" spans="2:11" ht="15" customHeight="1" x14ac:dyDescent="0.15">
      <c r="B59" s="24"/>
      <c r="C59" s="84"/>
      <c r="D59" s="25">
        <v>100</v>
      </c>
      <c r="E59" s="26">
        <v>45</v>
      </c>
      <c r="F59" s="27">
        <v>25.9</v>
      </c>
      <c r="G59" s="27">
        <v>15</v>
      </c>
      <c r="H59" s="27">
        <v>2</v>
      </c>
      <c r="I59" s="27">
        <v>15</v>
      </c>
      <c r="J59" s="27">
        <v>2.8</v>
      </c>
      <c r="K59" s="27">
        <v>2.6</v>
      </c>
    </row>
    <row r="60" spans="2:11" ht="15" customHeight="1" x14ac:dyDescent="0.15">
      <c r="B60" s="24"/>
      <c r="C60" s="82" t="s">
        <v>80</v>
      </c>
      <c r="D60" s="14">
        <v>431</v>
      </c>
      <c r="E60" s="15">
        <v>176</v>
      </c>
      <c r="F60" s="16">
        <v>103</v>
      </c>
      <c r="G60" s="16">
        <v>80</v>
      </c>
      <c r="H60" s="16">
        <v>16</v>
      </c>
      <c r="I60" s="16">
        <v>74</v>
      </c>
      <c r="J60" s="16">
        <v>15</v>
      </c>
      <c r="K60" s="16">
        <v>18</v>
      </c>
    </row>
    <row r="61" spans="2:11" ht="15" customHeight="1" x14ac:dyDescent="0.15">
      <c r="B61" s="24"/>
      <c r="C61" s="84"/>
      <c r="D61" s="25">
        <v>100</v>
      </c>
      <c r="E61" s="26">
        <v>40.799999999999997</v>
      </c>
      <c r="F61" s="27">
        <v>23.9</v>
      </c>
      <c r="G61" s="27">
        <v>18.600000000000001</v>
      </c>
      <c r="H61" s="27">
        <v>3.7</v>
      </c>
      <c r="I61" s="27">
        <v>17.2</v>
      </c>
      <c r="J61" s="27">
        <v>3.5</v>
      </c>
      <c r="K61" s="27">
        <v>4.2</v>
      </c>
    </row>
    <row r="62" spans="2:11" ht="15" customHeight="1" x14ac:dyDescent="0.15">
      <c r="B62" s="24"/>
      <c r="C62" s="82" t="s">
        <v>81</v>
      </c>
      <c r="D62" s="14">
        <v>487</v>
      </c>
      <c r="E62" s="15">
        <v>226</v>
      </c>
      <c r="F62" s="16">
        <v>120</v>
      </c>
      <c r="G62" s="16">
        <v>71</v>
      </c>
      <c r="H62" s="16">
        <v>10</v>
      </c>
      <c r="I62" s="16">
        <v>87</v>
      </c>
      <c r="J62" s="16">
        <v>8</v>
      </c>
      <c r="K62" s="16">
        <v>3</v>
      </c>
    </row>
    <row r="63" spans="2:11" ht="15" customHeight="1" x14ac:dyDescent="0.15">
      <c r="B63" s="24"/>
      <c r="C63" s="84"/>
      <c r="D63" s="25">
        <v>100</v>
      </c>
      <c r="E63" s="26">
        <v>46.4</v>
      </c>
      <c r="F63" s="27">
        <v>24.6</v>
      </c>
      <c r="G63" s="27">
        <v>14.6</v>
      </c>
      <c r="H63" s="27">
        <v>2.1</v>
      </c>
      <c r="I63" s="27">
        <v>17.899999999999999</v>
      </c>
      <c r="J63" s="27">
        <v>1.6</v>
      </c>
      <c r="K63" s="27">
        <v>0.6</v>
      </c>
    </row>
    <row r="64" spans="2:11" ht="15" customHeight="1" x14ac:dyDescent="0.15">
      <c r="B64" s="24"/>
      <c r="C64" s="82" t="s">
        <v>82</v>
      </c>
      <c r="D64" s="14">
        <v>751</v>
      </c>
      <c r="E64" s="15">
        <v>350</v>
      </c>
      <c r="F64" s="16">
        <v>192</v>
      </c>
      <c r="G64" s="16">
        <v>150</v>
      </c>
      <c r="H64" s="16">
        <v>13</v>
      </c>
      <c r="I64" s="16">
        <v>99</v>
      </c>
      <c r="J64" s="16">
        <v>13</v>
      </c>
      <c r="K64" s="16">
        <v>11</v>
      </c>
    </row>
    <row r="65" spans="2:11" ht="15" customHeight="1" x14ac:dyDescent="0.15">
      <c r="B65" s="24"/>
      <c r="C65" s="84"/>
      <c r="D65" s="25">
        <v>100</v>
      </c>
      <c r="E65" s="26">
        <v>46.6</v>
      </c>
      <c r="F65" s="27">
        <v>25.6</v>
      </c>
      <c r="G65" s="27">
        <v>20</v>
      </c>
      <c r="H65" s="27">
        <v>1.7</v>
      </c>
      <c r="I65" s="27">
        <v>13.2</v>
      </c>
      <c r="J65" s="27">
        <v>1.7</v>
      </c>
      <c r="K65" s="27">
        <v>1.5</v>
      </c>
    </row>
    <row r="66" spans="2:11" ht="15" customHeight="1" x14ac:dyDescent="0.15">
      <c r="B66" s="24"/>
      <c r="C66" s="82" t="s">
        <v>83</v>
      </c>
      <c r="D66" s="14">
        <v>439</v>
      </c>
      <c r="E66" s="15">
        <v>195</v>
      </c>
      <c r="F66" s="16">
        <v>114</v>
      </c>
      <c r="G66" s="16">
        <v>84</v>
      </c>
      <c r="H66" s="16">
        <v>4</v>
      </c>
      <c r="I66" s="16">
        <v>60</v>
      </c>
      <c r="J66" s="16">
        <v>8</v>
      </c>
      <c r="K66" s="16">
        <v>14</v>
      </c>
    </row>
    <row r="67" spans="2:11" ht="15" customHeight="1" x14ac:dyDescent="0.15">
      <c r="B67" s="24"/>
      <c r="C67" s="84"/>
      <c r="D67" s="25">
        <v>100</v>
      </c>
      <c r="E67" s="26">
        <v>44.4</v>
      </c>
      <c r="F67" s="27">
        <v>26</v>
      </c>
      <c r="G67" s="27">
        <v>19.100000000000001</v>
      </c>
      <c r="H67" s="27">
        <v>0.9</v>
      </c>
      <c r="I67" s="27">
        <v>13.7</v>
      </c>
      <c r="J67" s="27">
        <v>1.8</v>
      </c>
      <c r="K67" s="27">
        <v>3.2</v>
      </c>
    </row>
    <row r="68" spans="2:11" ht="15" customHeight="1" x14ac:dyDescent="0.15">
      <c r="B68" s="24"/>
      <c r="C68" s="82" t="s">
        <v>84</v>
      </c>
      <c r="D68" s="14">
        <v>892</v>
      </c>
      <c r="E68" s="15">
        <v>389</v>
      </c>
      <c r="F68" s="16">
        <v>237</v>
      </c>
      <c r="G68" s="16">
        <v>138</v>
      </c>
      <c r="H68" s="16">
        <v>25</v>
      </c>
      <c r="I68" s="16">
        <v>140</v>
      </c>
      <c r="J68" s="16">
        <v>31</v>
      </c>
      <c r="K68" s="16">
        <v>21</v>
      </c>
    </row>
    <row r="69" spans="2:11" ht="15" customHeight="1" x14ac:dyDescent="0.15">
      <c r="B69" s="28"/>
      <c r="C69" s="85"/>
      <c r="D69" s="17">
        <v>100</v>
      </c>
      <c r="E69" s="18">
        <v>43.6</v>
      </c>
      <c r="F69" s="19">
        <v>26.6</v>
      </c>
      <c r="G69" s="19">
        <v>15.5</v>
      </c>
      <c r="H69" s="19">
        <v>2.8</v>
      </c>
      <c r="I69" s="19">
        <v>15.7</v>
      </c>
      <c r="J69" s="19">
        <v>3.5</v>
      </c>
      <c r="K69" s="19">
        <v>2.4</v>
      </c>
    </row>
    <row r="70" spans="2:11" ht="15" customHeight="1" x14ac:dyDescent="0.15">
      <c r="B70" s="20" t="s">
        <v>85</v>
      </c>
      <c r="C70" s="88" t="s">
        <v>86</v>
      </c>
      <c r="D70" s="21">
        <v>704</v>
      </c>
      <c r="E70" s="22">
        <v>373</v>
      </c>
      <c r="F70" s="23">
        <v>130</v>
      </c>
      <c r="G70" s="23">
        <v>120</v>
      </c>
      <c r="H70" s="23">
        <v>18</v>
      </c>
      <c r="I70" s="23">
        <v>75</v>
      </c>
      <c r="J70" s="23">
        <v>17</v>
      </c>
      <c r="K70" s="23">
        <v>17</v>
      </c>
    </row>
    <row r="71" spans="2:11" ht="15" customHeight="1" x14ac:dyDescent="0.15">
      <c r="B71" s="24"/>
      <c r="C71" s="89"/>
      <c r="D71" s="25">
        <v>100</v>
      </c>
      <c r="E71" s="26">
        <v>53</v>
      </c>
      <c r="F71" s="27">
        <v>18.5</v>
      </c>
      <c r="G71" s="27">
        <v>17</v>
      </c>
      <c r="H71" s="27">
        <v>2.6</v>
      </c>
      <c r="I71" s="27">
        <v>10.7</v>
      </c>
      <c r="J71" s="27">
        <v>2.4</v>
      </c>
      <c r="K71" s="27">
        <v>2.4</v>
      </c>
    </row>
    <row r="72" spans="2:11" ht="15" customHeight="1" x14ac:dyDescent="0.15">
      <c r="B72" s="24"/>
      <c r="C72" s="86" t="s">
        <v>87</v>
      </c>
      <c r="D72" s="14">
        <v>931</v>
      </c>
      <c r="E72" s="15">
        <v>489</v>
      </c>
      <c r="F72" s="16">
        <v>172</v>
      </c>
      <c r="G72" s="16">
        <v>141</v>
      </c>
      <c r="H72" s="16">
        <v>14</v>
      </c>
      <c r="I72" s="16">
        <v>131</v>
      </c>
      <c r="J72" s="16">
        <v>23</v>
      </c>
      <c r="K72" s="16">
        <v>27</v>
      </c>
    </row>
    <row r="73" spans="2:11" ht="15" customHeight="1" x14ac:dyDescent="0.15">
      <c r="B73" s="24"/>
      <c r="C73" s="89"/>
      <c r="D73" s="25">
        <v>100</v>
      </c>
      <c r="E73" s="26">
        <v>52.5</v>
      </c>
      <c r="F73" s="27">
        <v>18.5</v>
      </c>
      <c r="G73" s="27">
        <v>15.1</v>
      </c>
      <c r="H73" s="27">
        <v>1.5</v>
      </c>
      <c r="I73" s="27">
        <v>14.1</v>
      </c>
      <c r="J73" s="27">
        <v>2.5</v>
      </c>
      <c r="K73" s="27">
        <v>2.9</v>
      </c>
    </row>
    <row r="74" spans="2:11" ht="15" customHeight="1" x14ac:dyDescent="0.15">
      <c r="B74" s="24"/>
      <c r="C74" s="86" t="s">
        <v>88</v>
      </c>
      <c r="D74" s="14">
        <v>1455</v>
      </c>
      <c r="E74" s="15">
        <v>674</v>
      </c>
      <c r="F74" s="16">
        <v>359</v>
      </c>
      <c r="G74" s="16">
        <v>225</v>
      </c>
      <c r="H74" s="16">
        <v>31</v>
      </c>
      <c r="I74" s="16">
        <v>236</v>
      </c>
      <c r="J74" s="16">
        <v>26</v>
      </c>
      <c r="K74" s="16">
        <v>26</v>
      </c>
    </row>
    <row r="75" spans="2:11" ht="15" customHeight="1" x14ac:dyDescent="0.15">
      <c r="B75" s="24"/>
      <c r="C75" s="89"/>
      <c r="D75" s="25">
        <v>100</v>
      </c>
      <c r="E75" s="26">
        <v>46.3</v>
      </c>
      <c r="F75" s="27">
        <v>24.7</v>
      </c>
      <c r="G75" s="27">
        <v>15.5</v>
      </c>
      <c r="H75" s="27">
        <v>2.1</v>
      </c>
      <c r="I75" s="27">
        <v>16.2</v>
      </c>
      <c r="J75" s="27">
        <v>1.8</v>
      </c>
      <c r="K75" s="27">
        <v>1.8</v>
      </c>
    </row>
    <row r="76" spans="2:11" ht="15" customHeight="1" x14ac:dyDescent="0.15">
      <c r="B76" s="24"/>
      <c r="C76" s="86" t="s">
        <v>89</v>
      </c>
      <c r="D76" s="14">
        <v>1102</v>
      </c>
      <c r="E76" s="15">
        <v>464</v>
      </c>
      <c r="F76" s="16">
        <v>312</v>
      </c>
      <c r="G76" s="16">
        <v>193</v>
      </c>
      <c r="H76" s="16">
        <v>13</v>
      </c>
      <c r="I76" s="16">
        <v>173</v>
      </c>
      <c r="J76" s="16">
        <v>31</v>
      </c>
      <c r="K76" s="16">
        <v>19</v>
      </c>
    </row>
    <row r="77" spans="2:11" ht="15" customHeight="1" x14ac:dyDescent="0.15">
      <c r="B77" s="24"/>
      <c r="C77" s="89"/>
      <c r="D77" s="25">
        <v>100</v>
      </c>
      <c r="E77" s="26">
        <v>42.1</v>
      </c>
      <c r="F77" s="27">
        <v>28.3</v>
      </c>
      <c r="G77" s="27">
        <v>17.5</v>
      </c>
      <c r="H77" s="27">
        <v>1.2</v>
      </c>
      <c r="I77" s="27">
        <v>15.7</v>
      </c>
      <c r="J77" s="27">
        <v>2.8</v>
      </c>
      <c r="K77" s="27">
        <v>1.7</v>
      </c>
    </row>
    <row r="78" spans="2:11" ht="15" customHeight="1" x14ac:dyDescent="0.15">
      <c r="B78" s="24"/>
      <c r="C78" s="86" t="s">
        <v>90</v>
      </c>
      <c r="D78" s="14">
        <v>564</v>
      </c>
      <c r="E78" s="15">
        <v>208</v>
      </c>
      <c r="F78" s="16">
        <v>198</v>
      </c>
      <c r="G78" s="16">
        <v>93</v>
      </c>
      <c r="H78" s="16">
        <v>17</v>
      </c>
      <c r="I78" s="16">
        <v>86</v>
      </c>
      <c r="J78" s="16">
        <v>18</v>
      </c>
      <c r="K78" s="16">
        <v>12</v>
      </c>
    </row>
    <row r="79" spans="2:11" ht="15" customHeight="1" x14ac:dyDescent="0.15">
      <c r="B79" s="24"/>
      <c r="C79" s="89"/>
      <c r="D79" s="25">
        <v>100</v>
      </c>
      <c r="E79" s="26">
        <v>36.9</v>
      </c>
      <c r="F79" s="27">
        <v>35.1</v>
      </c>
      <c r="G79" s="27">
        <v>16.5</v>
      </c>
      <c r="H79" s="27">
        <v>3</v>
      </c>
      <c r="I79" s="27">
        <v>15.2</v>
      </c>
      <c r="J79" s="27">
        <v>3.2</v>
      </c>
      <c r="K79" s="27">
        <v>2.1</v>
      </c>
    </row>
    <row r="80" spans="2:11" ht="15" customHeight="1" x14ac:dyDescent="0.15">
      <c r="B80" s="24"/>
      <c r="C80" s="86" t="s">
        <v>91</v>
      </c>
      <c r="D80" s="14">
        <v>345</v>
      </c>
      <c r="E80" s="15">
        <v>112</v>
      </c>
      <c r="F80" s="16">
        <v>124</v>
      </c>
      <c r="G80" s="16">
        <v>59</v>
      </c>
      <c r="H80" s="16">
        <v>14</v>
      </c>
      <c r="I80" s="16">
        <v>59</v>
      </c>
      <c r="J80" s="16">
        <v>9</v>
      </c>
      <c r="K80" s="16">
        <v>15</v>
      </c>
    </row>
    <row r="81" spans="2:11" ht="15" customHeight="1" x14ac:dyDescent="0.15">
      <c r="B81" s="24"/>
      <c r="C81" s="89"/>
      <c r="D81" s="25">
        <v>100</v>
      </c>
      <c r="E81" s="26">
        <v>32.5</v>
      </c>
      <c r="F81" s="27">
        <v>35.9</v>
      </c>
      <c r="G81" s="27">
        <v>17.100000000000001</v>
      </c>
      <c r="H81" s="27">
        <v>4.0999999999999996</v>
      </c>
      <c r="I81" s="27">
        <v>17.100000000000001</v>
      </c>
      <c r="J81" s="27">
        <v>2.6</v>
      </c>
      <c r="K81" s="27">
        <v>4.3</v>
      </c>
    </row>
    <row r="82" spans="2:11" ht="15" customHeight="1" x14ac:dyDescent="0.15">
      <c r="B82" s="24"/>
      <c r="C82" s="86" t="s">
        <v>92</v>
      </c>
      <c r="D82" s="14">
        <v>145</v>
      </c>
      <c r="E82" s="15">
        <v>48</v>
      </c>
      <c r="F82" s="16">
        <v>42</v>
      </c>
      <c r="G82" s="16">
        <v>19</v>
      </c>
      <c r="H82" s="16">
        <v>5</v>
      </c>
      <c r="I82" s="16">
        <v>28</v>
      </c>
      <c r="J82" s="16">
        <v>7</v>
      </c>
      <c r="K82" s="16">
        <v>3</v>
      </c>
    </row>
    <row r="83" spans="2:11" ht="15" customHeight="1" x14ac:dyDescent="0.15">
      <c r="B83" s="24"/>
      <c r="C83" s="86"/>
      <c r="D83" s="34">
        <v>100</v>
      </c>
      <c r="E83" s="35">
        <v>33.1</v>
      </c>
      <c r="F83" s="36">
        <v>29</v>
      </c>
      <c r="G83" s="36">
        <v>13.1</v>
      </c>
      <c r="H83" s="36">
        <v>3.4</v>
      </c>
      <c r="I83" s="36">
        <v>19.3</v>
      </c>
      <c r="J83" s="36">
        <v>4.8</v>
      </c>
      <c r="K83" s="36">
        <v>2.1</v>
      </c>
    </row>
    <row r="84" spans="2:11" ht="15" customHeight="1" x14ac:dyDescent="0.15">
      <c r="B84" s="20" t="s">
        <v>93</v>
      </c>
      <c r="C84" s="87" t="s">
        <v>94</v>
      </c>
      <c r="D84" s="21">
        <v>1018</v>
      </c>
      <c r="E84" s="22">
        <v>492</v>
      </c>
      <c r="F84" s="23">
        <v>234</v>
      </c>
      <c r="G84" s="23">
        <v>183</v>
      </c>
      <c r="H84" s="23">
        <v>21</v>
      </c>
      <c r="I84" s="23">
        <v>138</v>
      </c>
      <c r="J84" s="23">
        <v>24</v>
      </c>
      <c r="K84" s="23">
        <v>21</v>
      </c>
    </row>
    <row r="85" spans="2:11" ht="15" customHeight="1" x14ac:dyDescent="0.15">
      <c r="B85" s="24" t="s">
        <v>441</v>
      </c>
      <c r="C85" s="84"/>
      <c r="D85" s="25">
        <v>100</v>
      </c>
      <c r="E85" s="26">
        <v>48.3</v>
      </c>
      <c r="F85" s="27">
        <v>23</v>
      </c>
      <c r="G85" s="27">
        <v>18</v>
      </c>
      <c r="H85" s="27">
        <v>2.1</v>
      </c>
      <c r="I85" s="27">
        <v>13.6</v>
      </c>
      <c r="J85" s="27">
        <v>2.4</v>
      </c>
      <c r="K85" s="27">
        <v>2.1</v>
      </c>
    </row>
    <row r="86" spans="2:11" ht="15" customHeight="1" x14ac:dyDescent="0.15">
      <c r="B86" s="24" t="s">
        <v>512</v>
      </c>
      <c r="C86" s="82" t="s">
        <v>481</v>
      </c>
      <c r="D86" s="14">
        <v>1116</v>
      </c>
      <c r="E86" s="15">
        <v>552</v>
      </c>
      <c r="F86" s="16">
        <v>243</v>
      </c>
      <c r="G86" s="16">
        <v>168</v>
      </c>
      <c r="H86" s="16">
        <v>24</v>
      </c>
      <c r="I86" s="16">
        <v>159</v>
      </c>
      <c r="J86" s="16">
        <v>24</v>
      </c>
      <c r="K86" s="16">
        <v>23</v>
      </c>
    </row>
    <row r="87" spans="2:11" ht="15" customHeight="1" x14ac:dyDescent="0.15">
      <c r="B87" s="24"/>
      <c r="C87" s="84"/>
      <c r="D87" s="25">
        <v>100</v>
      </c>
      <c r="E87" s="26">
        <v>49.5</v>
      </c>
      <c r="F87" s="27">
        <v>21.8</v>
      </c>
      <c r="G87" s="27">
        <v>15.1</v>
      </c>
      <c r="H87" s="27">
        <v>2.2000000000000002</v>
      </c>
      <c r="I87" s="27">
        <v>14.2</v>
      </c>
      <c r="J87" s="27">
        <v>2.2000000000000002</v>
      </c>
      <c r="K87" s="27">
        <v>2.1</v>
      </c>
    </row>
    <row r="88" spans="2:11" ht="15" customHeight="1" x14ac:dyDescent="0.15">
      <c r="B88" s="24"/>
      <c r="C88" s="83" t="s">
        <v>509</v>
      </c>
      <c r="D88" s="29">
        <v>786</v>
      </c>
      <c r="E88" s="30">
        <v>360</v>
      </c>
      <c r="F88" s="31">
        <v>190</v>
      </c>
      <c r="G88" s="31">
        <v>114</v>
      </c>
      <c r="H88" s="31">
        <v>16</v>
      </c>
      <c r="I88" s="31">
        <v>135</v>
      </c>
      <c r="J88" s="31">
        <v>18</v>
      </c>
      <c r="K88" s="31">
        <v>15</v>
      </c>
    </row>
    <row r="89" spans="2:11" ht="15" customHeight="1" x14ac:dyDescent="0.15">
      <c r="B89" s="24"/>
      <c r="C89" s="84"/>
      <c r="D89" s="25">
        <v>100</v>
      </c>
      <c r="E89" s="26">
        <v>45.8</v>
      </c>
      <c r="F89" s="27">
        <v>24.2</v>
      </c>
      <c r="G89" s="27">
        <v>14.5</v>
      </c>
      <c r="H89" s="27">
        <v>2</v>
      </c>
      <c r="I89" s="27">
        <v>17.2</v>
      </c>
      <c r="J89" s="27">
        <v>2.2999999999999998</v>
      </c>
      <c r="K89" s="27">
        <v>1.9</v>
      </c>
    </row>
    <row r="90" spans="2:11" ht="15" customHeight="1" x14ac:dyDescent="0.15">
      <c r="B90" s="24"/>
      <c r="C90" s="82" t="s">
        <v>558</v>
      </c>
      <c r="D90" s="14">
        <v>1181</v>
      </c>
      <c r="E90" s="15">
        <v>513</v>
      </c>
      <c r="F90" s="16">
        <v>345</v>
      </c>
      <c r="G90" s="16">
        <v>188</v>
      </c>
      <c r="H90" s="16">
        <v>28</v>
      </c>
      <c r="I90" s="16">
        <v>179</v>
      </c>
      <c r="J90" s="16">
        <v>27</v>
      </c>
      <c r="K90" s="16">
        <v>22</v>
      </c>
    </row>
    <row r="91" spans="2:11" ht="15" customHeight="1" x14ac:dyDescent="0.15">
      <c r="B91" s="24"/>
      <c r="C91" s="84"/>
      <c r="D91" s="25">
        <v>100</v>
      </c>
      <c r="E91" s="26">
        <v>43.4</v>
      </c>
      <c r="F91" s="27">
        <v>29.2</v>
      </c>
      <c r="G91" s="27">
        <v>15.9</v>
      </c>
      <c r="H91" s="27">
        <v>2.4</v>
      </c>
      <c r="I91" s="27">
        <v>15.2</v>
      </c>
      <c r="J91" s="27">
        <v>2.2999999999999998</v>
      </c>
      <c r="K91" s="27">
        <v>1.9</v>
      </c>
    </row>
    <row r="92" spans="2:11" ht="15" customHeight="1" x14ac:dyDescent="0.15">
      <c r="B92" s="24"/>
      <c r="C92" s="82" t="s">
        <v>488</v>
      </c>
      <c r="D92" s="14">
        <v>573</v>
      </c>
      <c r="E92" s="15">
        <v>221</v>
      </c>
      <c r="F92" s="16">
        <v>170</v>
      </c>
      <c r="G92" s="16">
        <v>112</v>
      </c>
      <c r="H92" s="16">
        <v>12</v>
      </c>
      <c r="I92" s="16">
        <v>83</v>
      </c>
      <c r="J92" s="16">
        <v>22</v>
      </c>
      <c r="K92" s="16">
        <v>14</v>
      </c>
    </row>
    <row r="93" spans="2:11" ht="15" customHeight="1" x14ac:dyDescent="0.15">
      <c r="B93" s="24"/>
      <c r="C93" s="84"/>
      <c r="D93" s="25">
        <v>100</v>
      </c>
      <c r="E93" s="26">
        <v>38.6</v>
      </c>
      <c r="F93" s="27">
        <v>29.7</v>
      </c>
      <c r="G93" s="27">
        <v>19.5</v>
      </c>
      <c r="H93" s="27">
        <v>2.1</v>
      </c>
      <c r="I93" s="27">
        <v>14.5</v>
      </c>
      <c r="J93" s="27">
        <v>3.8</v>
      </c>
      <c r="K93" s="27">
        <v>2.4</v>
      </c>
    </row>
    <row r="94" spans="2:11" ht="15" customHeight="1" x14ac:dyDescent="0.15">
      <c r="B94" s="24"/>
      <c r="C94" s="82" t="s">
        <v>473</v>
      </c>
      <c r="D94" s="14">
        <v>117</v>
      </c>
      <c r="E94" s="15">
        <v>41</v>
      </c>
      <c r="F94" s="16">
        <v>38</v>
      </c>
      <c r="G94" s="16">
        <v>21</v>
      </c>
      <c r="H94" s="16">
        <v>1</v>
      </c>
      <c r="I94" s="16">
        <v>20</v>
      </c>
      <c r="J94" s="16">
        <v>4</v>
      </c>
      <c r="K94" s="16">
        <v>5</v>
      </c>
    </row>
    <row r="95" spans="2:11" ht="15" customHeight="1" x14ac:dyDescent="0.15">
      <c r="B95" s="24"/>
      <c r="C95" s="82"/>
      <c r="D95" s="34">
        <v>100</v>
      </c>
      <c r="E95" s="35">
        <v>35</v>
      </c>
      <c r="F95" s="36">
        <v>32.5</v>
      </c>
      <c r="G95" s="36">
        <v>17.899999999999999</v>
      </c>
      <c r="H95" s="36">
        <v>0.9</v>
      </c>
      <c r="I95" s="36">
        <v>17.100000000000001</v>
      </c>
      <c r="J95" s="36">
        <v>3.4</v>
      </c>
      <c r="K95" s="36">
        <v>4.3</v>
      </c>
    </row>
    <row r="96" spans="2:11" ht="15" customHeight="1" x14ac:dyDescent="0.15">
      <c r="B96" s="24"/>
      <c r="C96" s="83" t="s">
        <v>437</v>
      </c>
      <c r="D96" s="29">
        <v>110</v>
      </c>
      <c r="E96" s="30">
        <v>38</v>
      </c>
      <c r="F96" s="31">
        <v>44</v>
      </c>
      <c r="G96" s="31">
        <v>16</v>
      </c>
      <c r="H96" s="31">
        <v>2</v>
      </c>
      <c r="I96" s="31">
        <v>19</v>
      </c>
      <c r="J96" s="31">
        <v>3</v>
      </c>
      <c r="K96" s="31">
        <v>3</v>
      </c>
    </row>
    <row r="97" spans="2:11" ht="15" customHeight="1" x14ac:dyDescent="0.15">
      <c r="B97" s="24"/>
      <c r="C97" s="84"/>
      <c r="D97" s="25">
        <v>100</v>
      </c>
      <c r="E97" s="26">
        <v>34.5</v>
      </c>
      <c r="F97" s="27">
        <v>40</v>
      </c>
      <c r="G97" s="27">
        <v>14.5</v>
      </c>
      <c r="H97" s="27">
        <v>1.8</v>
      </c>
      <c r="I97" s="27">
        <v>17.3</v>
      </c>
      <c r="J97" s="27">
        <v>2.7</v>
      </c>
      <c r="K97" s="27">
        <v>2.7</v>
      </c>
    </row>
    <row r="98" spans="2:11" ht="15" customHeight="1" x14ac:dyDescent="0.15">
      <c r="B98" s="24"/>
      <c r="C98" s="82" t="s">
        <v>448</v>
      </c>
      <c r="D98" s="14">
        <v>11</v>
      </c>
      <c r="E98" s="15">
        <v>3</v>
      </c>
      <c r="F98" s="16">
        <v>1</v>
      </c>
      <c r="G98" s="16">
        <v>1</v>
      </c>
      <c r="H98" s="16">
        <v>0</v>
      </c>
      <c r="I98" s="16">
        <v>5</v>
      </c>
      <c r="J98" s="16">
        <v>1</v>
      </c>
      <c r="K98" s="16">
        <v>0</v>
      </c>
    </row>
    <row r="99" spans="2:11" ht="15" customHeight="1" x14ac:dyDescent="0.15">
      <c r="B99" s="24"/>
      <c r="C99" s="84"/>
      <c r="D99" s="25">
        <v>100</v>
      </c>
      <c r="E99" s="26">
        <v>27.3</v>
      </c>
      <c r="F99" s="27">
        <v>9.1</v>
      </c>
      <c r="G99" s="27">
        <v>9.1</v>
      </c>
      <c r="H99" s="27">
        <v>0</v>
      </c>
      <c r="I99" s="27">
        <v>45.5</v>
      </c>
      <c r="J99" s="27">
        <v>9.1</v>
      </c>
      <c r="K99" s="27">
        <v>0</v>
      </c>
    </row>
    <row r="100" spans="2:11" ht="15" customHeight="1" x14ac:dyDescent="0.15">
      <c r="B100" s="24"/>
      <c r="C100" s="82" t="s">
        <v>96</v>
      </c>
      <c r="D100" s="14">
        <v>21</v>
      </c>
      <c r="E100" s="15">
        <v>5</v>
      </c>
      <c r="F100" s="16">
        <v>7</v>
      </c>
      <c r="G100" s="16">
        <v>3</v>
      </c>
      <c r="H100" s="16">
        <v>1</v>
      </c>
      <c r="I100" s="16">
        <v>6</v>
      </c>
      <c r="J100" s="16">
        <v>0</v>
      </c>
      <c r="K100" s="16">
        <v>1</v>
      </c>
    </row>
    <row r="101" spans="2:11" ht="15" customHeight="1" x14ac:dyDescent="0.15">
      <c r="B101" s="28"/>
      <c r="C101" s="85"/>
      <c r="D101" s="17">
        <v>100</v>
      </c>
      <c r="E101" s="18">
        <v>23.8</v>
      </c>
      <c r="F101" s="19">
        <v>33.299999999999997</v>
      </c>
      <c r="G101" s="19">
        <v>14.3</v>
      </c>
      <c r="H101" s="19">
        <v>4.8</v>
      </c>
      <c r="I101" s="19">
        <v>28.6</v>
      </c>
      <c r="J101" s="19">
        <v>0</v>
      </c>
      <c r="K101" s="19">
        <v>4.8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798" priority="3996" rank="1"/>
  </conditionalFormatting>
  <conditionalFormatting sqref="E11:K11">
    <cfRule type="top10" dxfId="797" priority="3997" rank="1"/>
  </conditionalFormatting>
  <conditionalFormatting sqref="E13:K13">
    <cfRule type="top10" dxfId="796" priority="3998" rank="1"/>
  </conditionalFormatting>
  <conditionalFormatting sqref="E15:K15">
    <cfRule type="top10" dxfId="795" priority="3999" rank="1"/>
  </conditionalFormatting>
  <conditionalFormatting sqref="E17:K17">
    <cfRule type="top10" dxfId="794" priority="4000" rank="1"/>
  </conditionalFormatting>
  <conditionalFormatting sqref="E19:K19">
    <cfRule type="top10" dxfId="793" priority="4001" rank="1"/>
  </conditionalFormatting>
  <conditionalFormatting sqref="E21:K21">
    <cfRule type="top10" dxfId="792" priority="4002" rank="1"/>
  </conditionalFormatting>
  <conditionalFormatting sqref="E23:K23">
    <cfRule type="top10" dxfId="791" priority="4003" rank="1"/>
  </conditionalFormatting>
  <conditionalFormatting sqref="E25:K25">
    <cfRule type="top10" dxfId="790" priority="4004" rank="1"/>
  </conditionalFormatting>
  <conditionalFormatting sqref="E27:K27">
    <cfRule type="top10" dxfId="789" priority="4005" rank="1"/>
  </conditionalFormatting>
  <conditionalFormatting sqref="E29:K29">
    <cfRule type="top10" dxfId="788" priority="4006" rank="1"/>
  </conditionalFormatting>
  <conditionalFormatting sqref="E31:K31">
    <cfRule type="top10" dxfId="787" priority="4007" rank="1"/>
  </conditionalFormatting>
  <conditionalFormatting sqref="E33:K33">
    <cfRule type="top10" dxfId="786" priority="4008" rank="1"/>
  </conditionalFormatting>
  <conditionalFormatting sqref="E35:K35">
    <cfRule type="top10" dxfId="785" priority="4009" rank="1"/>
  </conditionalFormatting>
  <conditionalFormatting sqref="E37:K37">
    <cfRule type="top10" dxfId="784" priority="4010" rank="1"/>
  </conditionalFormatting>
  <conditionalFormatting sqref="E39:K39">
    <cfRule type="top10" dxfId="783" priority="4011" rank="1"/>
  </conditionalFormatting>
  <conditionalFormatting sqref="E41:K41">
    <cfRule type="top10" dxfId="782" priority="4012" rank="1"/>
  </conditionalFormatting>
  <conditionalFormatting sqref="E43:K43">
    <cfRule type="top10" dxfId="781" priority="4013" rank="1"/>
  </conditionalFormatting>
  <conditionalFormatting sqref="E45:K45">
    <cfRule type="top10" dxfId="780" priority="4014" rank="1"/>
  </conditionalFormatting>
  <conditionalFormatting sqref="E47:K47">
    <cfRule type="top10" dxfId="779" priority="4015" rank="1"/>
  </conditionalFormatting>
  <conditionalFormatting sqref="E49:K49">
    <cfRule type="top10" dxfId="778" priority="4016" rank="1"/>
  </conditionalFormatting>
  <conditionalFormatting sqref="E51:K51">
    <cfRule type="top10" dxfId="777" priority="4017" rank="1"/>
  </conditionalFormatting>
  <conditionalFormatting sqref="E53:K53">
    <cfRule type="top10" dxfId="776" priority="4018" rank="1"/>
  </conditionalFormatting>
  <conditionalFormatting sqref="E55:K55">
    <cfRule type="top10" dxfId="775" priority="4019" rank="1"/>
  </conditionalFormatting>
  <conditionalFormatting sqref="E57:K57">
    <cfRule type="top10" dxfId="774" priority="4020" rank="1"/>
  </conditionalFormatting>
  <conditionalFormatting sqref="E59:K59">
    <cfRule type="top10" dxfId="773" priority="4021" rank="1"/>
  </conditionalFormatting>
  <conditionalFormatting sqref="E61:K61">
    <cfRule type="top10" dxfId="772" priority="4022" rank="1"/>
  </conditionalFormatting>
  <conditionalFormatting sqref="E63:K63">
    <cfRule type="top10" dxfId="771" priority="4023" rank="1"/>
  </conditionalFormatting>
  <conditionalFormatting sqref="E65:K65">
    <cfRule type="top10" dxfId="770" priority="4024" rank="1"/>
  </conditionalFormatting>
  <conditionalFormatting sqref="E67:K67">
    <cfRule type="top10" dxfId="769" priority="4025" rank="1"/>
  </conditionalFormatting>
  <conditionalFormatting sqref="E69:K69">
    <cfRule type="top10" dxfId="768" priority="4026" rank="1"/>
  </conditionalFormatting>
  <conditionalFormatting sqref="E71:K71">
    <cfRule type="top10" dxfId="767" priority="4027" rank="1"/>
  </conditionalFormatting>
  <conditionalFormatting sqref="E73:K73">
    <cfRule type="top10" dxfId="766" priority="4028" rank="1"/>
  </conditionalFormatting>
  <conditionalFormatting sqref="E75:K75">
    <cfRule type="top10" dxfId="765" priority="4029" rank="1"/>
  </conditionalFormatting>
  <conditionalFormatting sqref="E77:K77">
    <cfRule type="top10" dxfId="764" priority="4030" rank="1"/>
  </conditionalFormatting>
  <conditionalFormatting sqref="E79:K79">
    <cfRule type="top10" dxfId="763" priority="4031" rank="1"/>
  </conditionalFormatting>
  <conditionalFormatting sqref="E81:K81">
    <cfRule type="top10" dxfId="762" priority="4032" rank="1"/>
  </conditionalFormatting>
  <conditionalFormatting sqref="E83:K83">
    <cfRule type="top10" dxfId="761" priority="4033" rank="1"/>
  </conditionalFormatting>
  <conditionalFormatting sqref="E85:K85">
    <cfRule type="top10" dxfId="760" priority="4034" rank="1"/>
  </conditionalFormatting>
  <conditionalFormatting sqref="E87:K87">
    <cfRule type="top10" dxfId="759" priority="4035" rank="1"/>
  </conditionalFormatting>
  <conditionalFormatting sqref="E89:K89">
    <cfRule type="top10" dxfId="758" priority="4036" rank="1"/>
  </conditionalFormatting>
  <conditionalFormatting sqref="E91:K91">
    <cfRule type="top10" dxfId="757" priority="4037" rank="1"/>
  </conditionalFormatting>
  <conditionalFormatting sqref="E93:K93">
    <cfRule type="top10" dxfId="756" priority="4038" rank="1"/>
  </conditionalFormatting>
  <conditionalFormatting sqref="E95:K95">
    <cfRule type="top10" dxfId="755" priority="4039" rank="1"/>
  </conditionalFormatting>
  <conditionalFormatting sqref="E97:K97">
    <cfRule type="top10" dxfId="754" priority="4040" rank="1"/>
  </conditionalFormatting>
  <conditionalFormatting sqref="E99:K99">
    <cfRule type="top10" dxfId="753" priority="4041" rank="1"/>
  </conditionalFormatting>
  <conditionalFormatting sqref="E101:K101">
    <cfRule type="top10" dxfId="752" priority="404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2" width="8.625" style="1" customWidth="1"/>
    <col min="73" max="16384" width="6.125" style="1"/>
  </cols>
  <sheetData>
    <row r="2" spans="2:24" x14ac:dyDescent="0.15">
      <c r="B2" s="1" t="s">
        <v>883</v>
      </c>
    </row>
    <row r="3" spans="2:24" x14ac:dyDescent="0.15">
      <c r="B3" s="1" t="s">
        <v>606</v>
      </c>
    </row>
    <row r="4" spans="2:24" x14ac:dyDescent="0.15">
      <c r="B4" s="1" t="s">
        <v>607</v>
      </c>
    </row>
    <row r="5" spans="2:24" x14ac:dyDescent="0.15">
      <c r="C5" s="3"/>
      <c r="D5" s="3"/>
      <c r="E5" s="3"/>
      <c r="F5" s="3"/>
      <c r="G5" s="3"/>
      <c r="H5" s="3"/>
      <c r="I5" s="3"/>
      <c r="J5" s="3"/>
    </row>
    <row r="6" spans="2:24" ht="3.75" customHeight="1" x14ac:dyDescent="0.15">
      <c r="B6" s="56"/>
      <c r="C6" s="38"/>
      <c r="D6" s="8"/>
      <c r="E6" s="39"/>
      <c r="F6" s="6"/>
      <c r="G6" s="53"/>
      <c r="H6" s="8"/>
      <c r="I6" s="6"/>
      <c r="J6" s="53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387</v>
      </c>
      <c r="F7" s="69" t="s">
        <v>388</v>
      </c>
      <c r="G7" s="69" t="s">
        <v>389</v>
      </c>
      <c r="H7" s="69" t="s">
        <v>390</v>
      </c>
      <c r="I7" s="69" t="s">
        <v>391</v>
      </c>
      <c r="J7" s="69" t="s">
        <v>115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1205</v>
      </c>
      <c r="F8" s="16">
        <v>3670</v>
      </c>
      <c r="G8" s="16">
        <v>9641</v>
      </c>
      <c r="H8" s="16">
        <v>662</v>
      </c>
      <c r="I8" s="16">
        <v>130</v>
      </c>
      <c r="J8" s="16">
        <v>614</v>
      </c>
    </row>
    <row r="9" spans="2:24" ht="15" customHeight="1" x14ac:dyDescent="0.15">
      <c r="B9" s="93"/>
      <c r="C9" s="91"/>
      <c r="D9" s="17">
        <v>100</v>
      </c>
      <c r="E9" s="18">
        <v>7.6</v>
      </c>
      <c r="F9" s="19">
        <v>23</v>
      </c>
      <c r="G9" s="19">
        <v>60.6</v>
      </c>
      <c r="H9" s="19">
        <v>4.2</v>
      </c>
      <c r="I9" s="19">
        <v>0.8</v>
      </c>
      <c r="J9" s="19">
        <v>3.9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423</v>
      </c>
      <c r="F10" s="23">
        <v>1298</v>
      </c>
      <c r="G10" s="23">
        <v>2834</v>
      </c>
      <c r="H10" s="23">
        <v>174</v>
      </c>
      <c r="I10" s="23">
        <v>44</v>
      </c>
      <c r="J10" s="23">
        <v>172</v>
      </c>
    </row>
    <row r="11" spans="2:24" ht="15" customHeight="1" x14ac:dyDescent="0.15">
      <c r="B11" s="24"/>
      <c r="C11" s="89"/>
      <c r="D11" s="25">
        <v>100</v>
      </c>
      <c r="E11" s="26">
        <v>8.6</v>
      </c>
      <c r="F11" s="27">
        <v>26.2</v>
      </c>
      <c r="G11" s="27">
        <v>57.3</v>
      </c>
      <c r="H11" s="27">
        <v>3.5</v>
      </c>
      <c r="I11" s="27">
        <v>0.9</v>
      </c>
      <c r="J11" s="27">
        <v>3.5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773</v>
      </c>
      <c r="F12" s="16">
        <v>2341</v>
      </c>
      <c r="G12" s="16">
        <v>6733</v>
      </c>
      <c r="H12" s="16">
        <v>482</v>
      </c>
      <c r="I12" s="16">
        <v>86</v>
      </c>
      <c r="J12" s="16">
        <v>427</v>
      </c>
    </row>
    <row r="13" spans="2:24" ht="15" customHeight="1" x14ac:dyDescent="0.15">
      <c r="B13" s="28"/>
      <c r="C13" s="91"/>
      <c r="D13" s="17">
        <v>100</v>
      </c>
      <c r="E13" s="18">
        <v>7.1</v>
      </c>
      <c r="F13" s="19">
        <v>21.6</v>
      </c>
      <c r="G13" s="19">
        <v>62.1</v>
      </c>
      <c r="H13" s="19">
        <v>4.4000000000000004</v>
      </c>
      <c r="I13" s="19">
        <v>0.8</v>
      </c>
      <c r="J13" s="19">
        <v>3.9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58</v>
      </c>
      <c r="F14" s="23">
        <v>106</v>
      </c>
      <c r="G14" s="23">
        <v>160</v>
      </c>
      <c r="H14" s="23">
        <v>8</v>
      </c>
      <c r="I14" s="23">
        <v>0</v>
      </c>
      <c r="J14" s="23">
        <v>21</v>
      </c>
    </row>
    <row r="15" spans="2:24" ht="15" customHeight="1" x14ac:dyDescent="0.15">
      <c r="B15" s="24"/>
      <c r="C15" s="84"/>
      <c r="D15" s="25">
        <v>100</v>
      </c>
      <c r="E15" s="26">
        <v>16.399999999999999</v>
      </c>
      <c r="F15" s="27">
        <v>30</v>
      </c>
      <c r="G15" s="27">
        <v>45.3</v>
      </c>
      <c r="H15" s="27">
        <v>2.2999999999999998</v>
      </c>
      <c r="I15" s="27">
        <v>0</v>
      </c>
      <c r="J15" s="27">
        <v>5.9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79</v>
      </c>
      <c r="F16" s="31">
        <v>209</v>
      </c>
      <c r="G16" s="31">
        <v>293</v>
      </c>
      <c r="H16" s="31">
        <v>13</v>
      </c>
      <c r="I16" s="31">
        <v>0</v>
      </c>
      <c r="J16" s="31">
        <v>26</v>
      </c>
    </row>
    <row r="17" spans="2:10" ht="15" customHeight="1" x14ac:dyDescent="0.15">
      <c r="B17" s="24"/>
      <c r="C17" s="84"/>
      <c r="D17" s="25">
        <v>100</v>
      </c>
      <c r="E17" s="26">
        <v>12.7</v>
      </c>
      <c r="F17" s="27">
        <v>33.700000000000003</v>
      </c>
      <c r="G17" s="27">
        <v>47.3</v>
      </c>
      <c r="H17" s="27">
        <v>2.1</v>
      </c>
      <c r="I17" s="27">
        <v>0</v>
      </c>
      <c r="J17" s="27">
        <v>4.2</v>
      </c>
    </row>
    <row r="18" spans="2:10" ht="15" customHeight="1" x14ac:dyDescent="0.15">
      <c r="B18" s="24"/>
      <c r="C18" s="82" t="s">
        <v>411</v>
      </c>
      <c r="D18" s="14">
        <v>922</v>
      </c>
      <c r="E18" s="15">
        <v>108</v>
      </c>
      <c r="F18" s="16">
        <v>258</v>
      </c>
      <c r="G18" s="16">
        <v>494</v>
      </c>
      <c r="H18" s="16">
        <v>17</v>
      </c>
      <c r="I18" s="16">
        <v>3</v>
      </c>
      <c r="J18" s="16">
        <v>42</v>
      </c>
    </row>
    <row r="19" spans="2:10" ht="15" customHeight="1" x14ac:dyDescent="0.15">
      <c r="B19" s="24"/>
      <c r="C19" s="84"/>
      <c r="D19" s="25">
        <v>100</v>
      </c>
      <c r="E19" s="26">
        <v>11.7</v>
      </c>
      <c r="F19" s="27">
        <v>28</v>
      </c>
      <c r="G19" s="27">
        <v>53.6</v>
      </c>
      <c r="H19" s="27">
        <v>1.8</v>
      </c>
      <c r="I19" s="27">
        <v>0.3</v>
      </c>
      <c r="J19" s="27">
        <v>4.5999999999999996</v>
      </c>
    </row>
    <row r="20" spans="2:10" ht="15" customHeight="1" x14ac:dyDescent="0.15">
      <c r="B20" s="24"/>
      <c r="C20" s="82" t="s">
        <v>412</v>
      </c>
      <c r="D20" s="14">
        <v>1616</v>
      </c>
      <c r="E20" s="15">
        <v>152</v>
      </c>
      <c r="F20" s="16">
        <v>446</v>
      </c>
      <c r="G20" s="16">
        <v>903</v>
      </c>
      <c r="H20" s="16">
        <v>43</v>
      </c>
      <c r="I20" s="16">
        <v>8</v>
      </c>
      <c r="J20" s="16">
        <v>64</v>
      </c>
    </row>
    <row r="21" spans="2:10" ht="15" customHeight="1" x14ac:dyDescent="0.15">
      <c r="B21" s="24"/>
      <c r="C21" s="84"/>
      <c r="D21" s="25">
        <v>100</v>
      </c>
      <c r="E21" s="26">
        <v>9.4</v>
      </c>
      <c r="F21" s="27">
        <v>27.6</v>
      </c>
      <c r="G21" s="27">
        <v>55.9</v>
      </c>
      <c r="H21" s="27">
        <v>2.7</v>
      </c>
      <c r="I21" s="27">
        <v>0.5</v>
      </c>
      <c r="J21" s="27">
        <v>4</v>
      </c>
    </row>
    <row r="22" spans="2:10" ht="15" customHeight="1" x14ac:dyDescent="0.15">
      <c r="B22" s="24"/>
      <c r="C22" s="82" t="s">
        <v>413</v>
      </c>
      <c r="D22" s="14">
        <v>3140</v>
      </c>
      <c r="E22" s="15">
        <v>236</v>
      </c>
      <c r="F22" s="16">
        <v>770</v>
      </c>
      <c r="G22" s="16">
        <v>1885</v>
      </c>
      <c r="H22" s="16">
        <v>115</v>
      </c>
      <c r="I22" s="16">
        <v>21</v>
      </c>
      <c r="J22" s="16">
        <v>113</v>
      </c>
    </row>
    <row r="23" spans="2:10" ht="15" customHeight="1" x14ac:dyDescent="0.15">
      <c r="B23" s="24"/>
      <c r="C23" s="84"/>
      <c r="D23" s="25">
        <v>100</v>
      </c>
      <c r="E23" s="26">
        <v>7.5</v>
      </c>
      <c r="F23" s="27">
        <v>24.5</v>
      </c>
      <c r="G23" s="27">
        <v>60</v>
      </c>
      <c r="H23" s="27">
        <v>3.7</v>
      </c>
      <c r="I23" s="27">
        <v>0.7</v>
      </c>
      <c r="J23" s="27">
        <v>3.6</v>
      </c>
    </row>
    <row r="24" spans="2:10" ht="15" customHeight="1" x14ac:dyDescent="0.15">
      <c r="B24" s="24"/>
      <c r="C24" s="82" t="s">
        <v>414</v>
      </c>
      <c r="D24" s="14">
        <v>4506</v>
      </c>
      <c r="E24" s="15">
        <v>279</v>
      </c>
      <c r="F24" s="16">
        <v>968</v>
      </c>
      <c r="G24" s="16">
        <v>2839</v>
      </c>
      <c r="H24" s="16">
        <v>227</v>
      </c>
      <c r="I24" s="16">
        <v>36</v>
      </c>
      <c r="J24" s="16">
        <v>157</v>
      </c>
    </row>
    <row r="25" spans="2:10" ht="15" customHeight="1" x14ac:dyDescent="0.15">
      <c r="B25" s="24"/>
      <c r="C25" s="84"/>
      <c r="D25" s="25">
        <v>100</v>
      </c>
      <c r="E25" s="26">
        <v>6.2</v>
      </c>
      <c r="F25" s="27">
        <v>21.5</v>
      </c>
      <c r="G25" s="27">
        <v>63</v>
      </c>
      <c r="H25" s="27">
        <v>5</v>
      </c>
      <c r="I25" s="27">
        <v>0.8</v>
      </c>
      <c r="J25" s="27">
        <v>3.5</v>
      </c>
    </row>
    <row r="26" spans="2:10" ht="15" customHeight="1" x14ac:dyDescent="0.15">
      <c r="B26" s="24"/>
      <c r="C26" s="82" t="s">
        <v>415</v>
      </c>
      <c r="D26" s="14">
        <v>4438</v>
      </c>
      <c r="E26" s="15">
        <v>271</v>
      </c>
      <c r="F26" s="16">
        <v>844</v>
      </c>
      <c r="G26" s="16">
        <v>2864</v>
      </c>
      <c r="H26" s="16">
        <v>226</v>
      </c>
      <c r="I26" s="16">
        <v>61</v>
      </c>
      <c r="J26" s="16">
        <v>172</v>
      </c>
    </row>
    <row r="27" spans="2:10" ht="15" customHeight="1" x14ac:dyDescent="0.15">
      <c r="B27" s="28"/>
      <c r="C27" s="85"/>
      <c r="D27" s="17">
        <v>100</v>
      </c>
      <c r="E27" s="18">
        <v>6.1</v>
      </c>
      <c r="F27" s="19">
        <v>19</v>
      </c>
      <c r="G27" s="19">
        <v>64.5</v>
      </c>
      <c r="H27" s="19">
        <v>5.0999999999999996</v>
      </c>
      <c r="I27" s="19">
        <v>1.4</v>
      </c>
      <c r="J27" s="19">
        <v>3.9</v>
      </c>
    </row>
    <row r="28" spans="2:10" ht="15" customHeight="1" x14ac:dyDescent="0.15">
      <c r="B28" s="20" t="s">
        <v>61</v>
      </c>
      <c r="C28" s="82" t="s">
        <v>62</v>
      </c>
      <c r="D28" s="14">
        <v>5666</v>
      </c>
      <c r="E28" s="15">
        <v>440</v>
      </c>
      <c r="F28" s="16">
        <v>1215</v>
      </c>
      <c r="G28" s="16">
        <v>3484</v>
      </c>
      <c r="H28" s="16">
        <v>323</v>
      </c>
      <c r="I28" s="16">
        <v>66</v>
      </c>
      <c r="J28" s="16">
        <v>138</v>
      </c>
    </row>
    <row r="29" spans="2:10" ht="15" customHeight="1" x14ac:dyDescent="0.15">
      <c r="B29" s="24"/>
      <c r="C29" s="84"/>
      <c r="D29" s="25">
        <v>100</v>
      </c>
      <c r="E29" s="26">
        <v>7.8</v>
      </c>
      <c r="F29" s="27">
        <v>21.4</v>
      </c>
      <c r="G29" s="27">
        <v>61.5</v>
      </c>
      <c r="H29" s="27">
        <v>5.7</v>
      </c>
      <c r="I29" s="27">
        <v>1.2</v>
      </c>
      <c r="J29" s="27">
        <v>2.4</v>
      </c>
    </row>
    <row r="30" spans="2:10" ht="15" customHeight="1" x14ac:dyDescent="0.15">
      <c r="B30" s="24"/>
      <c r="C30" s="82" t="s">
        <v>63</v>
      </c>
      <c r="D30" s="14">
        <v>3924</v>
      </c>
      <c r="E30" s="15">
        <v>280</v>
      </c>
      <c r="F30" s="16">
        <v>976</v>
      </c>
      <c r="G30" s="16">
        <v>2415</v>
      </c>
      <c r="H30" s="16">
        <v>142</v>
      </c>
      <c r="I30" s="16">
        <v>21</v>
      </c>
      <c r="J30" s="16">
        <v>90</v>
      </c>
    </row>
    <row r="31" spans="2:10" ht="15" customHeight="1" x14ac:dyDescent="0.15">
      <c r="B31" s="24"/>
      <c r="C31" s="84"/>
      <c r="D31" s="25">
        <v>100</v>
      </c>
      <c r="E31" s="26">
        <v>7.1</v>
      </c>
      <c r="F31" s="27">
        <v>24.9</v>
      </c>
      <c r="G31" s="27">
        <v>61.5</v>
      </c>
      <c r="H31" s="27">
        <v>3.6</v>
      </c>
      <c r="I31" s="27">
        <v>0.5</v>
      </c>
      <c r="J31" s="27">
        <v>2.2999999999999998</v>
      </c>
    </row>
    <row r="32" spans="2:10" ht="15" customHeight="1" x14ac:dyDescent="0.15">
      <c r="B32" s="24"/>
      <c r="C32" s="83" t="s">
        <v>64</v>
      </c>
      <c r="D32" s="29">
        <v>306</v>
      </c>
      <c r="E32" s="30">
        <v>30</v>
      </c>
      <c r="F32" s="31">
        <v>100</v>
      </c>
      <c r="G32" s="31">
        <v>163</v>
      </c>
      <c r="H32" s="31">
        <v>5</v>
      </c>
      <c r="I32" s="31">
        <v>1</v>
      </c>
      <c r="J32" s="31">
        <v>7</v>
      </c>
    </row>
    <row r="33" spans="2:10" ht="15" customHeight="1" x14ac:dyDescent="0.15">
      <c r="B33" s="24"/>
      <c r="C33" s="84"/>
      <c r="D33" s="25">
        <v>100</v>
      </c>
      <c r="E33" s="26">
        <v>9.8000000000000007</v>
      </c>
      <c r="F33" s="27">
        <v>32.700000000000003</v>
      </c>
      <c r="G33" s="27">
        <v>53.3</v>
      </c>
      <c r="H33" s="27">
        <v>1.6</v>
      </c>
      <c r="I33" s="27">
        <v>0.3</v>
      </c>
      <c r="J33" s="27">
        <v>2.2999999999999998</v>
      </c>
    </row>
    <row r="34" spans="2:10" ht="15" customHeight="1" x14ac:dyDescent="0.15">
      <c r="B34" s="24"/>
      <c r="C34" s="82" t="s">
        <v>65</v>
      </c>
      <c r="D34" s="14">
        <v>3042</v>
      </c>
      <c r="E34" s="15">
        <v>238</v>
      </c>
      <c r="F34" s="16">
        <v>696</v>
      </c>
      <c r="G34" s="16">
        <v>1930</v>
      </c>
      <c r="H34" s="16">
        <v>106</v>
      </c>
      <c r="I34" s="16">
        <v>18</v>
      </c>
      <c r="J34" s="16">
        <v>54</v>
      </c>
    </row>
    <row r="35" spans="2:10" ht="15" customHeight="1" x14ac:dyDescent="0.15">
      <c r="B35" s="24"/>
      <c r="C35" s="84"/>
      <c r="D35" s="25">
        <v>100</v>
      </c>
      <c r="E35" s="26">
        <v>7.8</v>
      </c>
      <c r="F35" s="27">
        <v>22.9</v>
      </c>
      <c r="G35" s="27">
        <v>63.4</v>
      </c>
      <c r="H35" s="27">
        <v>3.5</v>
      </c>
      <c r="I35" s="27">
        <v>0.6</v>
      </c>
      <c r="J35" s="27">
        <v>1.8</v>
      </c>
    </row>
    <row r="36" spans="2:10" ht="15" customHeight="1" x14ac:dyDescent="0.15">
      <c r="B36" s="32"/>
      <c r="C36" s="82" t="s">
        <v>408</v>
      </c>
      <c r="D36" s="14">
        <v>2409</v>
      </c>
      <c r="E36" s="15">
        <v>187</v>
      </c>
      <c r="F36" s="16">
        <v>592</v>
      </c>
      <c r="G36" s="16">
        <v>1473</v>
      </c>
      <c r="H36" s="16">
        <v>80</v>
      </c>
      <c r="I36" s="16">
        <v>24</v>
      </c>
      <c r="J36" s="16">
        <v>53</v>
      </c>
    </row>
    <row r="37" spans="2:10" ht="15" customHeight="1" x14ac:dyDescent="0.15">
      <c r="B37" s="33"/>
      <c r="C37" s="82"/>
      <c r="D37" s="34">
        <v>100</v>
      </c>
      <c r="E37" s="35">
        <v>7.8</v>
      </c>
      <c r="F37" s="36">
        <v>24.6</v>
      </c>
      <c r="G37" s="36">
        <v>61.1</v>
      </c>
      <c r="H37" s="36">
        <v>3.3</v>
      </c>
      <c r="I37" s="36">
        <v>1</v>
      </c>
      <c r="J37" s="36">
        <v>2.2000000000000002</v>
      </c>
    </row>
    <row r="38" spans="2:10" ht="15" customHeight="1" x14ac:dyDescent="0.15">
      <c r="B38" s="20" t="s">
        <v>66</v>
      </c>
      <c r="C38" s="88" t="s">
        <v>67</v>
      </c>
      <c r="D38" s="21">
        <v>1258</v>
      </c>
      <c r="E38" s="22">
        <v>59</v>
      </c>
      <c r="F38" s="23">
        <v>230</v>
      </c>
      <c r="G38" s="23">
        <v>855</v>
      </c>
      <c r="H38" s="23">
        <v>63</v>
      </c>
      <c r="I38" s="23">
        <v>13</v>
      </c>
      <c r="J38" s="23">
        <v>38</v>
      </c>
    </row>
    <row r="39" spans="2:10" ht="15" customHeight="1" x14ac:dyDescent="0.15">
      <c r="B39" s="24"/>
      <c r="C39" s="89"/>
      <c r="D39" s="25">
        <v>100</v>
      </c>
      <c r="E39" s="26">
        <v>4.7</v>
      </c>
      <c r="F39" s="27">
        <v>18.3</v>
      </c>
      <c r="G39" s="27">
        <v>68</v>
      </c>
      <c r="H39" s="27">
        <v>5</v>
      </c>
      <c r="I39" s="27">
        <v>1</v>
      </c>
      <c r="J39" s="27">
        <v>3</v>
      </c>
    </row>
    <row r="40" spans="2:10" ht="15" customHeight="1" x14ac:dyDescent="0.15">
      <c r="B40" s="24"/>
      <c r="C40" s="90" t="s">
        <v>68</v>
      </c>
      <c r="D40" s="14">
        <v>1359</v>
      </c>
      <c r="E40" s="15">
        <v>111</v>
      </c>
      <c r="F40" s="16">
        <v>320</v>
      </c>
      <c r="G40" s="16">
        <v>851</v>
      </c>
      <c r="H40" s="16">
        <v>38</v>
      </c>
      <c r="I40" s="16">
        <v>3</v>
      </c>
      <c r="J40" s="16">
        <v>36</v>
      </c>
    </row>
    <row r="41" spans="2:10" ht="15" customHeight="1" x14ac:dyDescent="0.15">
      <c r="B41" s="24"/>
      <c r="C41" s="89"/>
      <c r="D41" s="25">
        <v>100</v>
      </c>
      <c r="E41" s="26">
        <v>8.1999999999999993</v>
      </c>
      <c r="F41" s="27">
        <v>23.5</v>
      </c>
      <c r="G41" s="27">
        <v>62.6</v>
      </c>
      <c r="H41" s="27">
        <v>2.8</v>
      </c>
      <c r="I41" s="27">
        <v>0.2</v>
      </c>
      <c r="J41" s="27">
        <v>2.6</v>
      </c>
    </row>
    <row r="42" spans="2:10" ht="15" customHeight="1" x14ac:dyDescent="0.15">
      <c r="B42" s="24"/>
      <c r="C42" s="86" t="s">
        <v>69</v>
      </c>
      <c r="D42" s="14">
        <v>12636</v>
      </c>
      <c r="E42" s="15">
        <v>1001</v>
      </c>
      <c r="F42" s="16">
        <v>3017</v>
      </c>
      <c r="G42" s="16">
        <v>7706</v>
      </c>
      <c r="H42" s="16">
        <v>552</v>
      </c>
      <c r="I42" s="16">
        <v>114</v>
      </c>
      <c r="J42" s="16">
        <v>246</v>
      </c>
    </row>
    <row r="43" spans="2:10" ht="15" customHeight="1" x14ac:dyDescent="0.15">
      <c r="B43" s="28"/>
      <c r="C43" s="91"/>
      <c r="D43" s="17">
        <v>100</v>
      </c>
      <c r="E43" s="18">
        <v>7.9</v>
      </c>
      <c r="F43" s="19">
        <v>23.9</v>
      </c>
      <c r="G43" s="19">
        <v>61</v>
      </c>
      <c r="H43" s="19">
        <v>4.4000000000000004</v>
      </c>
      <c r="I43" s="19">
        <v>0.9</v>
      </c>
      <c r="J43" s="19">
        <v>1.9</v>
      </c>
    </row>
    <row r="44" spans="2:10" ht="15" customHeight="1" x14ac:dyDescent="0.15">
      <c r="B44" s="20" t="s">
        <v>70</v>
      </c>
      <c r="C44" s="88" t="s">
        <v>467</v>
      </c>
      <c r="D44" s="21">
        <v>567</v>
      </c>
      <c r="E44" s="22">
        <v>25</v>
      </c>
      <c r="F44" s="23">
        <v>73</v>
      </c>
      <c r="G44" s="23">
        <v>379</v>
      </c>
      <c r="H44" s="23">
        <v>55</v>
      </c>
      <c r="I44" s="23">
        <v>25</v>
      </c>
      <c r="J44" s="23">
        <v>10</v>
      </c>
    </row>
    <row r="45" spans="2:10" ht="15" customHeight="1" x14ac:dyDescent="0.15">
      <c r="B45" s="24"/>
      <c r="C45" s="89"/>
      <c r="D45" s="25">
        <v>100</v>
      </c>
      <c r="E45" s="26">
        <v>4.4000000000000004</v>
      </c>
      <c r="F45" s="27">
        <v>12.9</v>
      </c>
      <c r="G45" s="27">
        <v>66.8</v>
      </c>
      <c r="H45" s="27">
        <v>9.6999999999999993</v>
      </c>
      <c r="I45" s="27">
        <v>4.4000000000000004</v>
      </c>
      <c r="J45" s="27">
        <v>1.8</v>
      </c>
    </row>
    <row r="46" spans="2:10" ht="15" customHeight="1" x14ac:dyDescent="0.15">
      <c r="B46" s="24"/>
      <c r="C46" s="86" t="s">
        <v>427</v>
      </c>
      <c r="D46" s="14">
        <v>8280</v>
      </c>
      <c r="E46" s="15">
        <v>395</v>
      </c>
      <c r="F46" s="16">
        <v>1577</v>
      </c>
      <c r="G46" s="16">
        <v>5636</v>
      </c>
      <c r="H46" s="16">
        <v>400</v>
      </c>
      <c r="I46" s="16">
        <v>70</v>
      </c>
      <c r="J46" s="16">
        <v>202</v>
      </c>
    </row>
    <row r="47" spans="2:10" ht="15" customHeight="1" x14ac:dyDescent="0.15">
      <c r="B47" s="24"/>
      <c r="C47" s="89"/>
      <c r="D47" s="25">
        <v>100</v>
      </c>
      <c r="E47" s="26">
        <v>4.8</v>
      </c>
      <c r="F47" s="27">
        <v>19</v>
      </c>
      <c r="G47" s="27">
        <v>68.099999999999994</v>
      </c>
      <c r="H47" s="27">
        <v>4.8</v>
      </c>
      <c r="I47" s="27">
        <v>0.8</v>
      </c>
      <c r="J47" s="27">
        <v>2.4</v>
      </c>
    </row>
    <row r="48" spans="2:10" ht="15" customHeight="1" x14ac:dyDescent="0.15">
      <c r="B48" s="24"/>
      <c r="C48" s="86" t="s">
        <v>484</v>
      </c>
      <c r="D48" s="14">
        <v>4863</v>
      </c>
      <c r="E48" s="15">
        <v>458</v>
      </c>
      <c r="F48" s="16">
        <v>1399</v>
      </c>
      <c r="G48" s="16">
        <v>2719</v>
      </c>
      <c r="H48" s="16">
        <v>148</v>
      </c>
      <c r="I48" s="16">
        <v>29</v>
      </c>
      <c r="J48" s="16">
        <v>110</v>
      </c>
    </row>
    <row r="49" spans="2:10" ht="15" customHeight="1" x14ac:dyDescent="0.15">
      <c r="B49" s="24"/>
      <c r="C49" s="89"/>
      <c r="D49" s="25">
        <v>100</v>
      </c>
      <c r="E49" s="26">
        <v>9.4</v>
      </c>
      <c r="F49" s="27">
        <v>28.8</v>
      </c>
      <c r="G49" s="27">
        <v>55.9</v>
      </c>
      <c r="H49" s="27">
        <v>3</v>
      </c>
      <c r="I49" s="27">
        <v>0.6</v>
      </c>
      <c r="J49" s="27">
        <v>2.2999999999999998</v>
      </c>
    </row>
    <row r="50" spans="2:10" ht="15" customHeight="1" x14ac:dyDescent="0.15">
      <c r="B50" s="24"/>
      <c r="C50" s="86" t="s">
        <v>461</v>
      </c>
      <c r="D50" s="14">
        <v>1583</v>
      </c>
      <c r="E50" s="15">
        <v>295</v>
      </c>
      <c r="F50" s="16">
        <v>511</v>
      </c>
      <c r="G50" s="16">
        <v>692</v>
      </c>
      <c r="H50" s="16">
        <v>45</v>
      </c>
      <c r="I50" s="16">
        <v>4</v>
      </c>
      <c r="J50" s="16">
        <v>36</v>
      </c>
    </row>
    <row r="51" spans="2:10" ht="15" customHeight="1" x14ac:dyDescent="0.15">
      <c r="B51" s="28"/>
      <c r="C51" s="91"/>
      <c r="D51" s="17">
        <v>100</v>
      </c>
      <c r="E51" s="18">
        <v>18.600000000000001</v>
      </c>
      <c r="F51" s="19">
        <v>32.299999999999997</v>
      </c>
      <c r="G51" s="19">
        <v>43.7</v>
      </c>
      <c r="H51" s="19">
        <v>2.8</v>
      </c>
      <c r="I51" s="19">
        <v>0.3</v>
      </c>
      <c r="J51" s="19">
        <v>2.2999999999999998</v>
      </c>
    </row>
    <row r="52" spans="2:10" ht="15" customHeight="1" x14ac:dyDescent="0.15">
      <c r="B52" s="20" t="s">
        <v>75</v>
      </c>
      <c r="C52" s="87" t="s">
        <v>76</v>
      </c>
      <c r="D52" s="21">
        <v>2981</v>
      </c>
      <c r="E52" s="22">
        <v>205</v>
      </c>
      <c r="F52" s="23">
        <v>635</v>
      </c>
      <c r="G52" s="23">
        <v>1793</v>
      </c>
      <c r="H52" s="23">
        <v>132</v>
      </c>
      <c r="I52" s="23">
        <v>20</v>
      </c>
      <c r="J52" s="23">
        <v>196</v>
      </c>
    </row>
    <row r="53" spans="2:10" ht="15" customHeight="1" x14ac:dyDescent="0.15">
      <c r="B53" s="24"/>
      <c r="C53" s="84"/>
      <c r="D53" s="25">
        <v>100</v>
      </c>
      <c r="E53" s="26">
        <v>6.9</v>
      </c>
      <c r="F53" s="27">
        <v>21.3</v>
      </c>
      <c r="G53" s="27">
        <v>60.1</v>
      </c>
      <c r="H53" s="27">
        <v>4.4000000000000004</v>
      </c>
      <c r="I53" s="27">
        <v>0.7</v>
      </c>
      <c r="J53" s="27">
        <v>6.6</v>
      </c>
    </row>
    <row r="54" spans="2:10" ht="15" customHeight="1" x14ac:dyDescent="0.15">
      <c r="B54" s="24"/>
      <c r="C54" s="83" t="s">
        <v>77</v>
      </c>
      <c r="D54" s="29">
        <v>1946</v>
      </c>
      <c r="E54" s="30">
        <v>93</v>
      </c>
      <c r="F54" s="31">
        <v>390</v>
      </c>
      <c r="G54" s="31">
        <v>1355</v>
      </c>
      <c r="H54" s="31">
        <v>70</v>
      </c>
      <c r="I54" s="31">
        <v>14</v>
      </c>
      <c r="J54" s="31">
        <v>24</v>
      </c>
    </row>
    <row r="55" spans="2:10" ht="15" customHeight="1" x14ac:dyDescent="0.15">
      <c r="B55" s="24"/>
      <c r="C55" s="84"/>
      <c r="D55" s="25">
        <v>100</v>
      </c>
      <c r="E55" s="26">
        <v>4.8</v>
      </c>
      <c r="F55" s="27">
        <v>20</v>
      </c>
      <c r="G55" s="27">
        <v>69.599999999999994</v>
      </c>
      <c r="H55" s="27">
        <v>3.6</v>
      </c>
      <c r="I55" s="27">
        <v>0.7</v>
      </c>
      <c r="J55" s="27">
        <v>1.2</v>
      </c>
    </row>
    <row r="56" spans="2:10" ht="15" customHeight="1" x14ac:dyDescent="0.15">
      <c r="B56" s="24"/>
      <c r="C56" s="82" t="s">
        <v>78</v>
      </c>
      <c r="D56" s="14">
        <v>854</v>
      </c>
      <c r="E56" s="15">
        <v>63</v>
      </c>
      <c r="F56" s="16">
        <v>201</v>
      </c>
      <c r="G56" s="16">
        <v>511</v>
      </c>
      <c r="H56" s="16">
        <v>27</v>
      </c>
      <c r="I56" s="16">
        <v>8</v>
      </c>
      <c r="J56" s="16">
        <v>44</v>
      </c>
    </row>
    <row r="57" spans="2:10" ht="15" customHeight="1" x14ac:dyDescent="0.15">
      <c r="B57" s="24"/>
      <c r="C57" s="84"/>
      <c r="D57" s="25">
        <v>100</v>
      </c>
      <c r="E57" s="26">
        <v>7.4</v>
      </c>
      <c r="F57" s="27">
        <v>23.5</v>
      </c>
      <c r="G57" s="27">
        <v>59.8</v>
      </c>
      <c r="H57" s="27">
        <v>3.2</v>
      </c>
      <c r="I57" s="27">
        <v>0.9</v>
      </c>
      <c r="J57" s="27">
        <v>5.2</v>
      </c>
    </row>
    <row r="58" spans="2:10" ht="15" customHeight="1" x14ac:dyDescent="0.15">
      <c r="B58" s="24"/>
      <c r="C58" s="82" t="s">
        <v>79</v>
      </c>
      <c r="D58" s="14">
        <v>1311</v>
      </c>
      <c r="E58" s="15">
        <v>96</v>
      </c>
      <c r="F58" s="16">
        <v>295</v>
      </c>
      <c r="G58" s="16">
        <v>808</v>
      </c>
      <c r="H58" s="16">
        <v>56</v>
      </c>
      <c r="I58" s="16">
        <v>6</v>
      </c>
      <c r="J58" s="16">
        <v>50</v>
      </c>
    </row>
    <row r="59" spans="2:10" ht="15" customHeight="1" x14ac:dyDescent="0.15">
      <c r="B59" s="24"/>
      <c r="C59" s="84"/>
      <c r="D59" s="25">
        <v>100</v>
      </c>
      <c r="E59" s="26">
        <v>7.3</v>
      </c>
      <c r="F59" s="27">
        <v>22.5</v>
      </c>
      <c r="G59" s="27">
        <v>61.6</v>
      </c>
      <c r="H59" s="27">
        <v>4.3</v>
      </c>
      <c r="I59" s="27">
        <v>0.5</v>
      </c>
      <c r="J59" s="27">
        <v>3.8</v>
      </c>
    </row>
    <row r="60" spans="2:10" ht="15" customHeight="1" x14ac:dyDescent="0.15">
      <c r="B60" s="24"/>
      <c r="C60" s="82" t="s">
        <v>80</v>
      </c>
      <c r="D60" s="14">
        <v>1783</v>
      </c>
      <c r="E60" s="15">
        <v>166</v>
      </c>
      <c r="F60" s="16">
        <v>458</v>
      </c>
      <c r="G60" s="16">
        <v>1009</v>
      </c>
      <c r="H60" s="16">
        <v>46</v>
      </c>
      <c r="I60" s="16">
        <v>13</v>
      </c>
      <c r="J60" s="16">
        <v>91</v>
      </c>
    </row>
    <row r="61" spans="2:10" ht="15" customHeight="1" x14ac:dyDescent="0.15">
      <c r="B61" s="24"/>
      <c r="C61" s="84"/>
      <c r="D61" s="25">
        <v>100</v>
      </c>
      <c r="E61" s="26">
        <v>9.3000000000000007</v>
      </c>
      <c r="F61" s="27">
        <v>25.7</v>
      </c>
      <c r="G61" s="27">
        <v>56.6</v>
      </c>
      <c r="H61" s="27">
        <v>2.6</v>
      </c>
      <c r="I61" s="27">
        <v>0.7</v>
      </c>
      <c r="J61" s="27">
        <v>5.0999999999999996</v>
      </c>
    </row>
    <row r="62" spans="2:10" ht="15" customHeight="1" x14ac:dyDescent="0.15">
      <c r="B62" s="24"/>
      <c r="C62" s="82" t="s">
        <v>81</v>
      </c>
      <c r="D62" s="14">
        <v>1234</v>
      </c>
      <c r="E62" s="15">
        <v>79</v>
      </c>
      <c r="F62" s="16">
        <v>234</v>
      </c>
      <c r="G62" s="16">
        <v>822</v>
      </c>
      <c r="H62" s="16">
        <v>61</v>
      </c>
      <c r="I62" s="16">
        <v>9</v>
      </c>
      <c r="J62" s="16">
        <v>29</v>
      </c>
    </row>
    <row r="63" spans="2:10" ht="15" customHeight="1" x14ac:dyDescent="0.15">
      <c r="B63" s="24"/>
      <c r="C63" s="84"/>
      <c r="D63" s="25">
        <v>100</v>
      </c>
      <c r="E63" s="26">
        <v>6.4</v>
      </c>
      <c r="F63" s="27">
        <v>19</v>
      </c>
      <c r="G63" s="27">
        <v>66.599999999999994</v>
      </c>
      <c r="H63" s="27">
        <v>4.9000000000000004</v>
      </c>
      <c r="I63" s="27">
        <v>0.7</v>
      </c>
      <c r="J63" s="27">
        <v>2.4</v>
      </c>
    </row>
    <row r="64" spans="2:10" ht="15" customHeight="1" x14ac:dyDescent="0.15">
      <c r="B64" s="24"/>
      <c r="C64" s="82" t="s">
        <v>82</v>
      </c>
      <c r="D64" s="14">
        <v>2253</v>
      </c>
      <c r="E64" s="15">
        <v>171</v>
      </c>
      <c r="F64" s="16">
        <v>544</v>
      </c>
      <c r="G64" s="16">
        <v>1346</v>
      </c>
      <c r="H64" s="16">
        <v>102</v>
      </c>
      <c r="I64" s="16">
        <v>23</v>
      </c>
      <c r="J64" s="16">
        <v>67</v>
      </c>
    </row>
    <row r="65" spans="2:10" ht="15" customHeight="1" x14ac:dyDescent="0.15">
      <c r="B65" s="24"/>
      <c r="C65" s="84"/>
      <c r="D65" s="25">
        <v>100</v>
      </c>
      <c r="E65" s="26">
        <v>7.6</v>
      </c>
      <c r="F65" s="27">
        <v>24.1</v>
      </c>
      <c r="G65" s="27">
        <v>59.7</v>
      </c>
      <c r="H65" s="27">
        <v>4.5</v>
      </c>
      <c r="I65" s="27">
        <v>1</v>
      </c>
      <c r="J65" s="27">
        <v>3</v>
      </c>
    </row>
    <row r="66" spans="2:10" ht="15" customHeight="1" x14ac:dyDescent="0.15">
      <c r="B66" s="24"/>
      <c r="C66" s="82" t="s">
        <v>83</v>
      </c>
      <c r="D66" s="14">
        <v>1209</v>
      </c>
      <c r="E66" s="15">
        <v>121</v>
      </c>
      <c r="F66" s="16">
        <v>340</v>
      </c>
      <c r="G66" s="16">
        <v>660</v>
      </c>
      <c r="H66" s="16">
        <v>51</v>
      </c>
      <c r="I66" s="16">
        <v>6</v>
      </c>
      <c r="J66" s="16">
        <v>31</v>
      </c>
    </row>
    <row r="67" spans="2:10" ht="15" customHeight="1" x14ac:dyDescent="0.15">
      <c r="B67" s="24"/>
      <c r="C67" s="84"/>
      <c r="D67" s="25">
        <v>100</v>
      </c>
      <c r="E67" s="26">
        <v>10</v>
      </c>
      <c r="F67" s="27">
        <v>28.1</v>
      </c>
      <c r="G67" s="27">
        <v>54.6</v>
      </c>
      <c r="H67" s="27">
        <v>4.2</v>
      </c>
      <c r="I67" s="27">
        <v>0.5</v>
      </c>
      <c r="J67" s="27">
        <v>2.6</v>
      </c>
    </row>
    <row r="68" spans="2:10" ht="15" customHeight="1" x14ac:dyDescent="0.15">
      <c r="B68" s="24"/>
      <c r="C68" s="82" t="s">
        <v>84</v>
      </c>
      <c r="D68" s="14">
        <v>2351</v>
      </c>
      <c r="E68" s="15">
        <v>211</v>
      </c>
      <c r="F68" s="16">
        <v>573</v>
      </c>
      <c r="G68" s="16">
        <v>1337</v>
      </c>
      <c r="H68" s="16">
        <v>117</v>
      </c>
      <c r="I68" s="16">
        <v>31</v>
      </c>
      <c r="J68" s="16">
        <v>82</v>
      </c>
    </row>
    <row r="69" spans="2:10" ht="15" customHeight="1" x14ac:dyDescent="0.15">
      <c r="B69" s="28"/>
      <c r="C69" s="85"/>
      <c r="D69" s="17">
        <v>100</v>
      </c>
      <c r="E69" s="18">
        <v>9</v>
      </c>
      <c r="F69" s="19">
        <v>24.4</v>
      </c>
      <c r="G69" s="19">
        <v>56.9</v>
      </c>
      <c r="H69" s="19">
        <v>5</v>
      </c>
      <c r="I69" s="19">
        <v>1.3</v>
      </c>
      <c r="J69" s="19">
        <v>3.5</v>
      </c>
    </row>
    <row r="70" spans="2:10" ht="15" customHeight="1" x14ac:dyDescent="0.15">
      <c r="B70" s="20" t="s">
        <v>85</v>
      </c>
      <c r="C70" s="88" t="s">
        <v>86</v>
      </c>
      <c r="D70" s="21">
        <v>2750</v>
      </c>
      <c r="E70" s="22">
        <v>164</v>
      </c>
      <c r="F70" s="23">
        <v>555</v>
      </c>
      <c r="G70" s="23">
        <v>1782</v>
      </c>
      <c r="H70" s="23">
        <v>135</v>
      </c>
      <c r="I70" s="23">
        <v>12</v>
      </c>
      <c r="J70" s="23">
        <v>102</v>
      </c>
    </row>
    <row r="71" spans="2:10" ht="15" customHeight="1" x14ac:dyDescent="0.15">
      <c r="B71" s="24"/>
      <c r="C71" s="89"/>
      <c r="D71" s="25">
        <v>100</v>
      </c>
      <c r="E71" s="26">
        <v>6</v>
      </c>
      <c r="F71" s="27">
        <v>20.2</v>
      </c>
      <c r="G71" s="27">
        <v>64.8</v>
      </c>
      <c r="H71" s="27">
        <v>4.9000000000000004</v>
      </c>
      <c r="I71" s="27">
        <v>0.4</v>
      </c>
      <c r="J71" s="27">
        <v>3.7</v>
      </c>
    </row>
    <row r="72" spans="2:10" ht="15" customHeight="1" x14ac:dyDescent="0.15">
      <c r="B72" s="24"/>
      <c r="C72" s="86" t="s">
        <v>87</v>
      </c>
      <c r="D72" s="14">
        <v>3000</v>
      </c>
      <c r="E72" s="15">
        <v>222</v>
      </c>
      <c r="F72" s="16">
        <v>658</v>
      </c>
      <c r="G72" s="16">
        <v>1868</v>
      </c>
      <c r="H72" s="16">
        <v>137</v>
      </c>
      <c r="I72" s="16">
        <v>23</v>
      </c>
      <c r="J72" s="16">
        <v>92</v>
      </c>
    </row>
    <row r="73" spans="2:10" ht="15" customHeight="1" x14ac:dyDescent="0.15">
      <c r="B73" s="24"/>
      <c r="C73" s="89"/>
      <c r="D73" s="25">
        <v>100</v>
      </c>
      <c r="E73" s="26">
        <v>7.4</v>
      </c>
      <c r="F73" s="27">
        <v>21.9</v>
      </c>
      <c r="G73" s="27">
        <v>62.3</v>
      </c>
      <c r="H73" s="27">
        <v>4.5999999999999996</v>
      </c>
      <c r="I73" s="27">
        <v>0.8</v>
      </c>
      <c r="J73" s="27">
        <v>3.1</v>
      </c>
    </row>
    <row r="74" spans="2:10" ht="15" customHeight="1" x14ac:dyDescent="0.15">
      <c r="B74" s="24"/>
      <c r="C74" s="86" t="s">
        <v>88</v>
      </c>
      <c r="D74" s="14">
        <v>3841</v>
      </c>
      <c r="E74" s="15">
        <v>243</v>
      </c>
      <c r="F74" s="16">
        <v>834</v>
      </c>
      <c r="G74" s="16">
        <v>2431</v>
      </c>
      <c r="H74" s="16">
        <v>174</v>
      </c>
      <c r="I74" s="16">
        <v>44</v>
      </c>
      <c r="J74" s="16">
        <v>115</v>
      </c>
    </row>
    <row r="75" spans="2:10" ht="15" customHeight="1" x14ac:dyDescent="0.15">
      <c r="B75" s="24"/>
      <c r="C75" s="89"/>
      <c r="D75" s="25">
        <v>100</v>
      </c>
      <c r="E75" s="26">
        <v>6.3</v>
      </c>
      <c r="F75" s="27">
        <v>21.7</v>
      </c>
      <c r="G75" s="27">
        <v>63.3</v>
      </c>
      <c r="H75" s="27">
        <v>4.5</v>
      </c>
      <c r="I75" s="27">
        <v>1.1000000000000001</v>
      </c>
      <c r="J75" s="27">
        <v>3</v>
      </c>
    </row>
    <row r="76" spans="2:10" ht="15" customHeight="1" x14ac:dyDescent="0.15">
      <c r="B76" s="24"/>
      <c r="C76" s="86" t="s">
        <v>89</v>
      </c>
      <c r="D76" s="14">
        <v>2817</v>
      </c>
      <c r="E76" s="15">
        <v>227</v>
      </c>
      <c r="F76" s="16">
        <v>684</v>
      </c>
      <c r="G76" s="16">
        <v>1690</v>
      </c>
      <c r="H76" s="16">
        <v>101</v>
      </c>
      <c r="I76" s="16">
        <v>30</v>
      </c>
      <c r="J76" s="16">
        <v>85</v>
      </c>
    </row>
    <row r="77" spans="2:10" ht="15" customHeight="1" x14ac:dyDescent="0.15">
      <c r="B77" s="24"/>
      <c r="C77" s="89"/>
      <c r="D77" s="25">
        <v>100</v>
      </c>
      <c r="E77" s="26">
        <v>8.1</v>
      </c>
      <c r="F77" s="27">
        <v>24.3</v>
      </c>
      <c r="G77" s="27">
        <v>60</v>
      </c>
      <c r="H77" s="27">
        <v>3.6</v>
      </c>
      <c r="I77" s="27">
        <v>1.1000000000000001</v>
      </c>
      <c r="J77" s="27">
        <v>3</v>
      </c>
    </row>
    <row r="78" spans="2:10" ht="15" customHeight="1" x14ac:dyDescent="0.15">
      <c r="B78" s="24"/>
      <c r="C78" s="86" t="s">
        <v>90</v>
      </c>
      <c r="D78" s="14">
        <v>1623</v>
      </c>
      <c r="E78" s="15">
        <v>150</v>
      </c>
      <c r="F78" s="16">
        <v>442</v>
      </c>
      <c r="G78" s="16">
        <v>890</v>
      </c>
      <c r="H78" s="16">
        <v>57</v>
      </c>
      <c r="I78" s="16">
        <v>9</v>
      </c>
      <c r="J78" s="16">
        <v>75</v>
      </c>
    </row>
    <row r="79" spans="2:10" ht="15" customHeight="1" x14ac:dyDescent="0.15">
      <c r="B79" s="24"/>
      <c r="C79" s="89"/>
      <c r="D79" s="25">
        <v>100</v>
      </c>
      <c r="E79" s="26">
        <v>9.1999999999999993</v>
      </c>
      <c r="F79" s="27">
        <v>27.2</v>
      </c>
      <c r="G79" s="27">
        <v>54.8</v>
      </c>
      <c r="H79" s="27">
        <v>3.5</v>
      </c>
      <c r="I79" s="27">
        <v>0.6</v>
      </c>
      <c r="J79" s="27">
        <v>4.5999999999999996</v>
      </c>
    </row>
    <row r="80" spans="2:10" ht="15" customHeight="1" x14ac:dyDescent="0.15">
      <c r="B80" s="24"/>
      <c r="C80" s="86" t="s">
        <v>91</v>
      </c>
      <c r="D80" s="14">
        <v>1008</v>
      </c>
      <c r="E80" s="15">
        <v>104</v>
      </c>
      <c r="F80" s="16">
        <v>261</v>
      </c>
      <c r="G80" s="16">
        <v>532</v>
      </c>
      <c r="H80" s="16">
        <v>30</v>
      </c>
      <c r="I80" s="16">
        <v>6</v>
      </c>
      <c r="J80" s="16">
        <v>75</v>
      </c>
    </row>
    <row r="81" spans="2:10" ht="15" customHeight="1" x14ac:dyDescent="0.15">
      <c r="B81" s="24"/>
      <c r="C81" s="89"/>
      <c r="D81" s="25">
        <v>100</v>
      </c>
      <c r="E81" s="26">
        <v>10.3</v>
      </c>
      <c r="F81" s="27">
        <v>25.9</v>
      </c>
      <c r="G81" s="27">
        <v>52.8</v>
      </c>
      <c r="H81" s="27">
        <v>3</v>
      </c>
      <c r="I81" s="27">
        <v>0.6</v>
      </c>
      <c r="J81" s="27">
        <v>7.4</v>
      </c>
    </row>
    <row r="82" spans="2:10" ht="15" customHeight="1" x14ac:dyDescent="0.15">
      <c r="B82" s="24"/>
      <c r="C82" s="86" t="s">
        <v>92</v>
      </c>
      <c r="D82" s="14">
        <v>602</v>
      </c>
      <c r="E82" s="15">
        <v>64</v>
      </c>
      <c r="F82" s="16">
        <v>182</v>
      </c>
      <c r="G82" s="16">
        <v>280</v>
      </c>
      <c r="H82" s="16">
        <v>18</v>
      </c>
      <c r="I82" s="16">
        <v>5</v>
      </c>
      <c r="J82" s="16">
        <v>53</v>
      </c>
    </row>
    <row r="83" spans="2:10" ht="15" customHeight="1" x14ac:dyDescent="0.15">
      <c r="B83" s="24"/>
      <c r="C83" s="86"/>
      <c r="D83" s="34">
        <v>100</v>
      </c>
      <c r="E83" s="35">
        <v>10.6</v>
      </c>
      <c r="F83" s="36">
        <v>30.2</v>
      </c>
      <c r="G83" s="36">
        <v>46.5</v>
      </c>
      <c r="H83" s="36">
        <v>3</v>
      </c>
      <c r="I83" s="36">
        <v>0.8</v>
      </c>
      <c r="J83" s="36">
        <v>8.8000000000000007</v>
      </c>
    </row>
    <row r="84" spans="2:10" ht="15" customHeight="1" x14ac:dyDescent="0.15">
      <c r="B84" s="20" t="s">
        <v>93</v>
      </c>
      <c r="C84" s="87" t="s">
        <v>94</v>
      </c>
      <c r="D84" s="21">
        <v>3427</v>
      </c>
      <c r="E84" s="22">
        <v>252</v>
      </c>
      <c r="F84" s="23">
        <v>795</v>
      </c>
      <c r="G84" s="23">
        <v>2117</v>
      </c>
      <c r="H84" s="23">
        <v>140</v>
      </c>
      <c r="I84" s="23">
        <v>20</v>
      </c>
      <c r="J84" s="23">
        <v>103</v>
      </c>
    </row>
    <row r="85" spans="2:10" ht="15" customHeight="1" x14ac:dyDescent="0.15">
      <c r="B85" s="24" t="s">
        <v>485</v>
      </c>
      <c r="C85" s="84"/>
      <c r="D85" s="25">
        <v>100</v>
      </c>
      <c r="E85" s="26">
        <v>7.4</v>
      </c>
      <c r="F85" s="27">
        <v>23.2</v>
      </c>
      <c r="G85" s="27">
        <v>61.8</v>
      </c>
      <c r="H85" s="27">
        <v>4.0999999999999996</v>
      </c>
      <c r="I85" s="27">
        <v>0.6</v>
      </c>
      <c r="J85" s="27">
        <v>3</v>
      </c>
    </row>
    <row r="86" spans="2:10" ht="15" customHeight="1" x14ac:dyDescent="0.15">
      <c r="B86" s="24" t="s">
        <v>486</v>
      </c>
      <c r="C86" s="82" t="s">
        <v>481</v>
      </c>
      <c r="D86" s="14">
        <v>3344</v>
      </c>
      <c r="E86" s="15">
        <v>224</v>
      </c>
      <c r="F86" s="16">
        <v>760</v>
      </c>
      <c r="G86" s="16">
        <v>2064</v>
      </c>
      <c r="H86" s="16">
        <v>164</v>
      </c>
      <c r="I86" s="16">
        <v>26</v>
      </c>
      <c r="J86" s="16">
        <v>106</v>
      </c>
    </row>
    <row r="87" spans="2:10" ht="15" customHeight="1" x14ac:dyDescent="0.15">
      <c r="B87" s="24"/>
      <c r="C87" s="84"/>
      <c r="D87" s="25">
        <v>100</v>
      </c>
      <c r="E87" s="26">
        <v>6.7</v>
      </c>
      <c r="F87" s="27">
        <v>22.7</v>
      </c>
      <c r="G87" s="27">
        <v>61.7</v>
      </c>
      <c r="H87" s="27">
        <v>4.9000000000000004</v>
      </c>
      <c r="I87" s="27">
        <v>0.8</v>
      </c>
      <c r="J87" s="27">
        <v>3.2</v>
      </c>
    </row>
    <row r="88" spans="2:10" ht="15" customHeight="1" x14ac:dyDescent="0.15">
      <c r="B88" s="24"/>
      <c r="C88" s="83" t="s">
        <v>487</v>
      </c>
      <c r="D88" s="29">
        <v>2063</v>
      </c>
      <c r="E88" s="30">
        <v>164</v>
      </c>
      <c r="F88" s="31">
        <v>413</v>
      </c>
      <c r="G88" s="31">
        <v>1329</v>
      </c>
      <c r="H88" s="31">
        <v>83</v>
      </c>
      <c r="I88" s="31">
        <v>24</v>
      </c>
      <c r="J88" s="31">
        <v>50</v>
      </c>
    </row>
    <row r="89" spans="2:10" ht="15" customHeight="1" x14ac:dyDescent="0.15">
      <c r="B89" s="24"/>
      <c r="C89" s="84"/>
      <c r="D89" s="25">
        <v>100</v>
      </c>
      <c r="E89" s="26">
        <v>7.9</v>
      </c>
      <c r="F89" s="27">
        <v>20</v>
      </c>
      <c r="G89" s="27">
        <v>64.400000000000006</v>
      </c>
      <c r="H89" s="27">
        <v>4</v>
      </c>
      <c r="I89" s="27">
        <v>1.2</v>
      </c>
      <c r="J89" s="27">
        <v>2.4</v>
      </c>
    </row>
    <row r="90" spans="2:10" ht="15" customHeight="1" x14ac:dyDescent="0.15">
      <c r="B90" s="24"/>
      <c r="C90" s="82" t="s">
        <v>434</v>
      </c>
      <c r="D90" s="14">
        <v>3201</v>
      </c>
      <c r="E90" s="15">
        <v>211</v>
      </c>
      <c r="F90" s="16">
        <v>719</v>
      </c>
      <c r="G90" s="16">
        <v>1997</v>
      </c>
      <c r="H90" s="16">
        <v>146</v>
      </c>
      <c r="I90" s="16">
        <v>36</v>
      </c>
      <c r="J90" s="16">
        <v>92</v>
      </c>
    </row>
    <row r="91" spans="2:10" ht="15" customHeight="1" x14ac:dyDescent="0.15">
      <c r="B91" s="24"/>
      <c r="C91" s="84"/>
      <c r="D91" s="25">
        <v>100</v>
      </c>
      <c r="E91" s="26">
        <v>6.6</v>
      </c>
      <c r="F91" s="27">
        <v>22.5</v>
      </c>
      <c r="G91" s="27">
        <v>62.4</v>
      </c>
      <c r="H91" s="27">
        <v>4.5999999999999996</v>
      </c>
      <c r="I91" s="27">
        <v>1.1000000000000001</v>
      </c>
      <c r="J91" s="27">
        <v>2.9</v>
      </c>
    </row>
    <row r="92" spans="2:10" ht="15" customHeight="1" x14ac:dyDescent="0.15">
      <c r="B92" s="24"/>
      <c r="C92" s="82" t="s">
        <v>488</v>
      </c>
      <c r="D92" s="14">
        <v>1503</v>
      </c>
      <c r="E92" s="15">
        <v>139</v>
      </c>
      <c r="F92" s="16">
        <v>387</v>
      </c>
      <c r="G92" s="16">
        <v>865</v>
      </c>
      <c r="H92" s="16">
        <v>51</v>
      </c>
      <c r="I92" s="16">
        <v>12</v>
      </c>
      <c r="J92" s="16">
        <v>49</v>
      </c>
    </row>
    <row r="93" spans="2:10" ht="15" customHeight="1" x14ac:dyDescent="0.15">
      <c r="B93" s="24"/>
      <c r="C93" s="84"/>
      <c r="D93" s="25">
        <v>100</v>
      </c>
      <c r="E93" s="26">
        <v>9.1999999999999993</v>
      </c>
      <c r="F93" s="27">
        <v>25.7</v>
      </c>
      <c r="G93" s="27">
        <v>57.6</v>
      </c>
      <c r="H93" s="27">
        <v>3.4</v>
      </c>
      <c r="I93" s="27">
        <v>0.8</v>
      </c>
      <c r="J93" s="27">
        <v>3.3</v>
      </c>
    </row>
    <row r="94" spans="2:10" ht="15" customHeight="1" x14ac:dyDescent="0.15">
      <c r="B94" s="24"/>
      <c r="C94" s="82" t="s">
        <v>473</v>
      </c>
      <c r="D94" s="14">
        <v>330</v>
      </c>
      <c r="E94" s="15">
        <v>27</v>
      </c>
      <c r="F94" s="16">
        <v>91</v>
      </c>
      <c r="G94" s="16">
        <v>177</v>
      </c>
      <c r="H94" s="16">
        <v>15</v>
      </c>
      <c r="I94" s="16">
        <v>4</v>
      </c>
      <c r="J94" s="16">
        <v>16</v>
      </c>
    </row>
    <row r="95" spans="2:10" ht="15" customHeight="1" x14ac:dyDescent="0.15">
      <c r="B95" s="24"/>
      <c r="C95" s="82"/>
      <c r="D95" s="34">
        <v>100</v>
      </c>
      <c r="E95" s="35">
        <v>8.1999999999999993</v>
      </c>
      <c r="F95" s="36">
        <v>27.6</v>
      </c>
      <c r="G95" s="36">
        <v>53.6</v>
      </c>
      <c r="H95" s="36">
        <v>4.5</v>
      </c>
      <c r="I95" s="36">
        <v>1.2</v>
      </c>
      <c r="J95" s="36">
        <v>4.8</v>
      </c>
    </row>
    <row r="96" spans="2:10" ht="15" customHeight="1" x14ac:dyDescent="0.15">
      <c r="B96" s="24"/>
      <c r="C96" s="83" t="s">
        <v>447</v>
      </c>
      <c r="D96" s="29">
        <v>359</v>
      </c>
      <c r="E96" s="30">
        <v>28</v>
      </c>
      <c r="F96" s="31">
        <v>91</v>
      </c>
      <c r="G96" s="31">
        <v>213</v>
      </c>
      <c r="H96" s="31">
        <v>12</v>
      </c>
      <c r="I96" s="31">
        <v>1</v>
      </c>
      <c r="J96" s="31">
        <v>14</v>
      </c>
    </row>
    <row r="97" spans="2:10" ht="15" customHeight="1" x14ac:dyDescent="0.15">
      <c r="B97" s="24"/>
      <c r="C97" s="84"/>
      <c r="D97" s="25">
        <v>100</v>
      </c>
      <c r="E97" s="26">
        <v>7.8</v>
      </c>
      <c r="F97" s="27">
        <v>25.3</v>
      </c>
      <c r="G97" s="27">
        <v>59.3</v>
      </c>
      <c r="H97" s="27">
        <v>3.3</v>
      </c>
      <c r="I97" s="27">
        <v>0.3</v>
      </c>
      <c r="J97" s="27">
        <v>3.9</v>
      </c>
    </row>
    <row r="98" spans="2:10" ht="15" customHeight="1" x14ac:dyDescent="0.15">
      <c r="B98" s="24"/>
      <c r="C98" s="82" t="s">
        <v>448</v>
      </c>
      <c r="D98" s="14">
        <v>47</v>
      </c>
      <c r="E98" s="15">
        <v>4</v>
      </c>
      <c r="F98" s="16">
        <v>15</v>
      </c>
      <c r="G98" s="16">
        <v>24</v>
      </c>
      <c r="H98" s="16">
        <v>0</v>
      </c>
      <c r="I98" s="16">
        <v>0</v>
      </c>
      <c r="J98" s="16">
        <v>4</v>
      </c>
    </row>
    <row r="99" spans="2:10" ht="15" customHeight="1" x14ac:dyDescent="0.15">
      <c r="B99" s="24"/>
      <c r="C99" s="84"/>
      <c r="D99" s="25">
        <v>100</v>
      </c>
      <c r="E99" s="26">
        <v>8.5</v>
      </c>
      <c r="F99" s="27">
        <v>31.9</v>
      </c>
      <c r="G99" s="27">
        <v>51.1</v>
      </c>
      <c r="H99" s="27">
        <v>0</v>
      </c>
      <c r="I99" s="27">
        <v>0</v>
      </c>
      <c r="J99" s="27">
        <v>8.5</v>
      </c>
    </row>
    <row r="100" spans="2:10" ht="15" customHeight="1" x14ac:dyDescent="0.15">
      <c r="B100" s="24"/>
      <c r="C100" s="82" t="s">
        <v>96</v>
      </c>
      <c r="D100" s="14">
        <v>52</v>
      </c>
      <c r="E100" s="15">
        <v>6</v>
      </c>
      <c r="F100" s="16">
        <v>10</v>
      </c>
      <c r="G100" s="16">
        <v>32</v>
      </c>
      <c r="H100" s="16">
        <v>3</v>
      </c>
      <c r="I100" s="16">
        <v>0</v>
      </c>
      <c r="J100" s="16">
        <v>1</v>
      </c>
    </row>
    <row r="101" spans="2:10" ht="15" customHeight="1" x14ac:dyDescent="0.15">
      <c r="B101" s="28"/>
      <c r="C101" s="85"/>
      <c r="D101" s="17">
        <v>100</v>
      </c>
      <c r="E101" s="18">
        <v>11.5</v>
      </c>
      <c r="F101" s="19">
        <v>19.2</v>
      </c>
      <c r="G101" s="19">
        <v>61.5</v>
      </c>
      <c r="H101" s="19">
        <v>5.8</v>
      </c>
      <c r="I101" s="19">
        <v>0</v>
      </c>
      <c r="J101" s="19">
        <v>1.9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4558" priority="330" rank="1"/>
  </conditionalFormatting>
  <conditionalFormatting sqref="E11:J11">
    <cfRule type="top10" dxfId="4557" priority="331" rank="1"/>
  </conditionalFormatting>
  <conditionalFormatting sqref="E13:J13">
    <cfRule type="top10" dxfId="4556" priority="332" rank="1"/>
  </conditionalFormatting>
  <conditionalFormatting sqref="E15:J15">
    <cfRule type="top10" dxfId="4555" priority="333" rank="1"/>
  </conditionalFormatting>
  <conditionalFormatting sqref="E17:J17">
    <cfRule type="top10" dxfId="4554" priority="334" rank="1"/>
  </conditionalFormatting>
  <conditionalFormatting sqref="E19:J19">
    <cfRule type="top10" dxfId="4553" priority="335" rank="1"/>
  </conditionalFormatting>
  <conditionalFormatting sqref="E21:J21">
    <cfRule type="top10" dxfId="4552" priority="336" rank="1"/>
  </conditionalFormatting>
  <conditionalFormatting sqref="E23:J23">
    <cfRule type="top10" dxfId="4551" priority="337" rank="1"/>
  </conditionalFormatting>
  <conditionalFormatting sqref="E25:J25">
    <cfRule type="top10" dxfId="4550" priority="338" rank="1"/>
  </conditionalFormatting>
  <conditionalFormatting sqref="E27:J27">
    <cfRule type="top10" dxfId="4549" priority="339" rank="1"/>
  </conditionalFormatting>
  <conditionalFormatting sqref="E29:J29">
    <cfRule type="top10" dxfId="4548" priority="340" rank="1"/>
  </conditionalFormatting>
  <conditionalFormatting sqref="E31:J31">
    <cfRule type="top10" dxfId="4547" priority="341" rank="1"/>
  </conditionalFormatting>
  <conditionalFormatting sqref="E33:J33">
    <cfRule type="top10" dxfId="4546" priority="342" rank="1"/>
  </conditionalFormatting>
  <conditionalFormatting sqref="E35:J35">
    <cfRule type="top10" dxfId="4545" priority="343" rank="1"/>
  </conditionalFormatting>
  <conditionalFormatting sqref="E37:J37">
    <cfRule type="top10" dxfId="4544" priority="344" rank="1"/>
  </conditionalFormatting>
  <conditionalFormatting sqref="E39:J39">
    <cfRule type="top10" dxfId="4543" priority="345" rank="1"/>
  </conditionalFormatting>
  <conditionalFormatting sqref="E41:J41">
    <cfRule type="top10" dxfId="4542" priority="346" rank="1"/>
  </conditionalFormatting>
  <conditionalFormatting sqref="E43:J43">
    <cfRule type="top10" dxfId="4541" priority="347" rank="1"/>
  </conditionalFormatting>
  <conditionalFormatting sqref="E45:J45">
    <cfRule type="top10" dxfId="4540" priority="348" rank="1"/>
  </conditionalFormatting>
  <conditionalFormatting sqref="E47:J47">
    <cfRule type="top10" dxfId="4539" priority="349" rank="1"/>
  </conditionalFormatting>
  <conditionalFormatting sqref="E49:J49">
    <cfRule type="top10" dxfId="4538" priority="350" rank="1"/>
  </conditionalFormatting>
  <conditionalFormatting sqref="E51:J51">
    <cfRule type="top10" dxfId="4537" priority="351" rank="1"/>
  </conditionalFormatting>
  <conditionalFormatting sqref="E53:J53">
    <cfRule type="top10" dxfId="4536" priority="352" rank="1"/>
  </conditionalFormatting>
  <conditionalFormatting sqref="E55:J55">
    <cfRule type="top10" dxfId="4535" priority="353" rank="1"/>
  </conditionalFormatting>
  <conditionalFormatting sqref="E57:J57">
    <cfRule type="top10" dxfId="4534" priority="354" rank="1"/>
  </conditionalFormatting>
  <conditionalFormatting sqref="E59:J59">
    <cfRule type="top10" dxfId="4533" priority="355" rank="1"/>
  </conditionalFormatting>
  <conditionalFormatting sqref="E61:J61">
    <cfRule type="top10" dxfId="4532" priority="356" rank="1"/>
  </conditionalFormatting>
  <conditionalFormatting sqref="E63:J63">
    <cfRule type="top10" dxfId="4531" priority="357" rank="1"/>
  </conditionalFormatting>
  <conditionalFormatting sqref="E65:J65">
    <cfRule type="top10" dxfId="4530" priority="358" rank="1"/>
  </conditionalFormatting>
  <conditionalFormatting sqref="E67:J67">
    <cfRule type="top10" dxfId="4529" priority="359" rank="1"/>
  </conditionalFormatting>
  <conditionalFormatting sqref="E69:J69">
    <cfRule type="top10" dxfId="4528" priority="360" rank="1"/>
  </conditionalFormatting>
  <conditionalFormatting sqref="E71:J71">
    <cfRule type="top10" dxfId="4527" priority="361" rank="1"/>
  </conditionalFormatting>
  <conditionalFormatting sqref="E73:J73">
    <cfRule type="top10" dxfId="4526" priority="362" rank="1"/>
  </conditionalFormatting>
  <conditionalFormatting sqref="E75:J75">
    <cfRule type="top10" dxfId="4525" priority="363" rank="1"/>
  </conditionalFormatting>
  <conditionalFormatting sqref="E77:J77">
    <cfRule type="top10" dxfId="4524" priority="364" rank="1"/>
  </conditionalFormatting>
  <conditionalFormatting sqref="E79:J79">
    <cfRule type="top10" dxfId="4523" priority="365" rank="1"/>
  </conditionalFormatting>
  <conditionalFormatting sqref="E81:J81">
    <cfRule type="top10" dxfId="4522" priority="366" rank="1"/>
  </conditionalFormatting>
  <conditionalFormatting sqref="E83:J83">
    <cfRule type="top10" dxfId="4521" priority="367" rank="1"/>
  </conditionalFormatting>
  <conditionalFormatting sqref="E85:J85">
    <cfRule type="top10" dxfId="4520" priority="368" rank="1"/>
  </conditionalFormatting>
  <conditionalFormatting sqref="E87:J87">
    <cfRule type="top10" dxfId="4519" priority="369" rank="1"/>
  </conditionalFormatting>
  <conditionalFormatting sqref="E89:J89">
    <cfRule type="top10" dxfId="4518" priority="370" rank="1"/>
  </conditionalFormatting>
  <conditionalFormatting sqref="E91:J91">
    <cfRule type="top10" dxfId="4517" priority="371" rank="1"/>
  </conditionalFormatting>
  <conditionalFormatting sqref="E93:J93">
    <cfRule type="top10" dxfId="4516" priority="372" rank="1"/>
  </conditionalFormatting>
  <conditionalFormatting sqref="E95:J95">
    <cfRule type="top10" dxfId="4515" priority="373" rank="1"/>
  </conditionalFormatting>
  <conditionalFormatting sqref="E97:J97">
    <cfRule type="top10" dxfId="4514" priority="374" rank="1"/>
  </conditionalFormatting>
  <conditionalFormatting sqref="E99:J99">
    <cfRule type="top10" dxfId="4513" priority="375" rank="1"/>
  </conditionalFormatting>
  <conditionalFormatting sqref="E101:J101">
    <cfRule type="top10" dxfId="4512" priority="37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861</v>
      </c>
    </row>
    <row r="4" spans="2:24" x14ac:dyDescent="0.15">
      <c r="B4" s="1" t="s">
        <v>715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191</v>
      </c>
      <c r="F7" s="69" t="s">
        <v>192</v>
      </c>
      <c r="G7" s="69" t="s">
        <v>193</v>
      </c>
      <c r="H7" s="68" t="s">
        <v>194</v>
      </c>
      <c r="I7" s="69" t="s">
        <v>195</v>
      </c>
      <c r="J7" s="69" t="s">
        <v>716</v>
      </c>
      <c r="K7" s="69" t="s">
        <v>196</v>
      </c>
      <c r="L7" s="69" t="s">
        <v>197</v>
      </c>
      <c r="M7" s="69" t="s">
        <v>4</v>
      </c>
      <c r="N7" s="69" t="s">
        <v>198</v>
      </c>
      <c r="O7" s="69" t="s">
        <v>159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5305</v>
      </c>
      <c r="E8" s="15">
        <v>924</v>
      </c>
      <c r="F8" s="16">
        <v>1317</v>
      </c>
      <c r="G8" s="16">
        <v>1254</v>
      </c>
      <c r="H8" s="16">
        <v>989</v>
      </c>
      <c r="I8" s="16">
        <v>291</v>
      </c>
      <c r="J8" s="16">
        <v>606</v>
      </c>
      <c r="K8" s="16">
        <v>409</v>
      </c>
      <c r="L8" s="16">
        <v>1028</v>
      </c>
      <c r="M8" s="16">
        <v>105</v>
      </c>
      <c r="N8" s="16">
        <v>1077</v>
      </c>
      <c r="O8" s="16">
        <v>495</v>
      </c>
      <c r="P8" s="16">
        <v>257</v>
      </c>
    </row>
    <row r="9" spans="2:24" ht="15" customHeight="1" x14ac:dyDescent="0.15">
      <c r="B9" s="93"/>
      <c r="C9" s="91"/>
      <c r="D9" s="17">
        <v>100</v>
      </c>
      <c r="E9" s="18">
        <v>17.399999999999999</v>
      </c>
      <c r="F9" s="19">
        <v>24.8</v>
      </c>
      <c r="G9" s="19">
        <v>23.6</v>
      </c>
      <c r="H9" s="19">
        <v>18.600000000000001</v>
      </c>
      <c r="I9" s="19">
        <v>5.5</v>
      </c>
      <c r="J9" s="19">
        <v>11.4</v>
      </c>
      <c r="K9" s="19">
        <v>7.7</v>
      </c>
      <c r="L9" s="19">
        <v>19.399999999999999</v>
      </c>
      <c r="M9" s="19">
        <v>2</v>
      </c>
      <c r="N9" s="19">
        <v>20.3</v>
      </c>
      <c r="O9" s="19">
        <v>9.3000000000000007</v>
      </c>
      <c r="P9" s="19">
        <v>4.8</v>
      </c>
    </row>
    <row r="10" spans="2:24" ht="15" customHeight="1" x14ac:dyDescent="0.15">
      <c r="B10" s="20" t="s">
        <v>57</v>
      </c>
      <c r="C10" s="88" t="s">
        <v>58</v>
      </c>
      <c r="D10" s="21">
        <v>1310</v>
      </c>
      <c r="E10" s="22">
        <v>219</v>
      </c>
      <c r="F10" s="23">
        <v>313</v>
      </c>
      <c r="G10" s="23">
        <v>292</v>
      </c>
      <c r="H10" s="23">
        <v>232</v>
      </c>
      <c r="I10" s="23">
        <v>71</v>
      </c>
      <c r="J10" s="23">
        <v>157</v>
      </c>
      <c r="K10" s="23">
        <v>85</v>
      </c>
      <c r="L10" s="23">
        <v>246</v>
      </c>
      <c r="M10" s="23">
        <v>28</v>
      </c>
      <c r="N10" s="23">
        <v>269</v>
      </c>
      <c r="O10" s="23">
        <v>125</v>
      </c>
      <c r="P10" s="23">
        <v>85</v>
      </c>
    </row>
    <row r="11" spans="2:24" ht="15" customHeight="1" x14ac:dyDescent="0.15">
      <c r="B11" s="24"/>
      <c r="C11" s="89"/>
      <c r="D11" s="25">
        <v>100</v>
      </c>
      <c r="E11" s="26">
        <v>16.7</v>
      </c>
      <c r="F11" s="27">
        <v>23.9</v>
      </c>
      <c r="G11" s="27">
        <v>22.3</v>
      </c>
      <c r="H11" s="27">
        <v>17.7</v>
      </c>
      <c r="I11" s="27">
        <v>5.4</v>
      </c>
      <c r="J11" s="27">
        <v>12</v>
      </c>
      <c r="K11" s="27">
        <v>6.5</v>
      </c>
      <c r="L11" s="27">
        <v>18.8</v>
      </c>
      <c r="M11" s="27">
        <v>2.1</v>
      </c>
      <c r="N11" s="27">
        <v>20.5</v>
      </c>
      <c r="O11" s="27">
        <v>9.5</v>
      </c>
      <c r="P11" s="27">
        <v>6.5</v>
      </c>
    </row>
    <row r="12" spans="2:24" ht="15" customHeight="1" x14ac:dyDescent="0.15">
      <c r="B12" s="24"/>
      <c r="C12" s="86" t="s">
        <v>59</v>
      </c>
      <c r="D12" s="14">
        <v>3960</v>
      </c>
      <c r="E12" s="15">
        <v>702</v>
      </c>
      <c r="F12" s="16">
        <v>992</v>
      </c>
      <c r="G12" s="16">
        <v>956</v>
      </c>
      <c r="H12" s="16">
        <v>746</v>
      </c>
      <c r="I12" s="16">
        <v>218</v>
      </c>
      <c r="J12" s="16">
        <v>445</v>
      </c>
      <c r="K12" s="16">
        <v>319</v>
      </c>
      <c r="L12" s="16">
        <v>774</v>
      </c>
      <c r="M12" s="16">
        <v>77</v>
      </c>
      <c r="N12" s="16">
        <v>802</v>
      </c>
      <c r="O12" s="16">
        <v>364</v>
      </c>
      <c r="P12" s="16">
        <v>172</v>
      </c>
    </row>
    <row r="13" spans="2:24" ht="15" customHeight="1" x14ac:dyDescent="0.15">
      <c r="B13" s="28"/>
      <c r="C13" s="91"/>
      <c r="D13" s="17">
        <v>100</v>
      </c>
      <c r="E13" s="18">
        <v>17.7</v>
      </c>
      <c r="F13" s="19">
        <v>25.1</v>
      </c>
      <c r="G13" s="19">
        <v>24.1</v>
      </c>
      <c r="H13" s="19">
        <v>18.8</v>
      </c>
      <c r="I13" s="19">
        <v>5.5</v>
      </c>
      <c r="J13" s="19">
        <v>11.2</v>
      </c>
      <c r="K13" s="19">
        <v>8.1</v>
      </c>
      <c r="L13" s="19">
        <v>19.5</v>
      </c>
      <c r="M13" s="19">
        <v>1.9</v>
      </c>
      <c r="N13" s="19">
        <v>20.3</v>
      </c>
      <c r="O13" s="19">
        <v>9.1999999999999993</v>
      </c>
      <c r="P13" s="19">
        <v>4.3</v>
      </c>
    </row>
    <row r="14" spans="2:24" ht="15" customHeight="1" x14ac:dyDescent="0.15">
      <c r="B14" s="20" t="s">
        <v>60</v>
      </c>
      <c r="C14" s="87" t="s">
        <v>409</v>
      </c>
      <c r="D14" s="21">
        <v>149</v>
      </c>
      <c r="E14" s="22">
        <v>26</v>
      </c>
      <c r="F14" s="23">
        <v>43</v>
      </c>
      <c r="G14" s="23">
        <v>41</v>
      </c>
      <c r="H14" s="23">
        <v>33</v>
      </c>
      <c r="I14" s="23">
        <v>12</v>
      </c>
      <c r="J14" s="23">
        <v>18</v>
      </c>
      <c r="K14" s="23">
        <v>11</v>
      </c>
      <c r="L14" s="23">
        <v>34</v>
      </c>
      <c r="M14" s="23">
        <v>4</v>
      </c>
      <c r="N14" s="23">
        <v>26</v>
      </c>
      <c r="O14" s="23">
        <v>12</v>
      </c>
      <c r="P14" s="23">
        <v>8</v>
      </c>
    </row>
    <row r="15" spans="2:24" ht="15" customHeight="1" x14ac:dyDescent="0.15">
      <c r="B15" s="24"/>
      <c r="C15" s="84"/>
      <c r="D15" s="25">
        <v>100</v>
      </c>
      <c r="E15" s="26">
        <v>17.399999999999999</v>
      </c>
      <c r="F15" s="27">
        <v>28.9</v>
      </c>
      <c r="G15" s="27">
        <v>27.5</v>
      </c>
      <c r="H15" s="27">
        <v>22.1</v>
      </c>
      <c r="I15" s="27">
        <v>8.1</v>
      </c>
      <c r="J15" s="27">
        <v>12.1</v>
      </c>
      <c r="K15" s="27">
        <v>7.4</v>
      </c>
      <c r="L15" s="27">
        <v>22.8</v>
      </c>
      <c r="M15" s="27">
        <v>2.7</v>
      </c>
      <c r="N15" s="27">
        <v>17.399999999999999</v>
      </c>
      <c r="O15" s="27">
        <v>8.1</v>
      </c>
      <c r="P15" s="27">
        <v>5.4</v>
      </c>
    </row>
    <row r="16" spans="2:24" ht="15" customHeight="1" x14ac:dyDescent="0.15">
      <c r="B16" s="24"/>
      <c r="C16" s="83" t="s">
        <v>410</v>
      </c>
      <c r="D16" s="29">
        <v>184</v>
      </c>
      <c r="E16" s="30">
        <v>42</v>
      </c>
      <c r="F16" s="31">
        <v>27</v>
      </c>
      <c r="G16" s="31">
        <v>31</v>
      </c>
      <c r="H16" s="31">
        <v>28</v>
      </c>
      <c r="I16" s="31">
        <v>9</v>
      </c>
      <c r="J16" s="31">
        <v>21</v>
      </c>
      <c r="K16" s="31">
        <v>11</v>
      </c>
      <c r="L16" s="31">
        <v>31</v>
      </c>
      <c r="M16" s="31">
        <v>2</v>
      </c>
      <c r="N16" s="31">
        <v>43</v>
      </c>
      <c r="O16" s="31">
        <v>19</v>
      </c>
      <c r="P16" s="31">
        <v>10</v>
      </c>
    </row>
    <row r="17" spans="2:16" ht="15" customHeight="1" x14ac:dyDescent="0.15">
      <c r="B17" s="24"/>
      <c r="C17" s="84"/>
      <c r="D17" s="25">
        <v>100</v>
      </c>
      <c r="E17" s="26">
        <v>22.8</v>
      </c>
      <c r="F17" s="27">
        <v>14.7</v>
      </c>
      <c r="G17" s="27">
        <v>16.8</v>
      </c>
      <c r="H17" s="27">
        <v>15.2</v>
      </c>
      <c r="I17" s="27">
        <v>4.9000000000000004</v>
      </c>
      <c r="J17" s="27">
        <v>11.4</v>
      </c>
      <c r="K17" s="27">
        <v>6</v>
      </c>
      <c r="L17" s="27">
        <v>16.8</v>
      </c>
      <c r="M17" s="27">
        <v>1.1000000000000001</v>
      </c>
      <c r="N17" s="27">
        <v>23.4</v>
      </c>
      <c r="O17" s="27">
        <v>10.3</v>
      </c>
      <c r="P17" s="27">
        <v>5.4</v>
      </c>
    </row>
    <row r="18" spans="2:16" ht="15" customHeight="1" x14ac:dyDescent="0.15">
      <c r="B18" s="24"/>
      <c r="C18" s="82" t="s">
        <v>411</v>
      </c>
      <c r="D18" s="14">
        <v>247</v>
      </c>
      <c r="E18" s="15">
        <v>34</v>
      </c>
      <c r="F18" s="16">
        <v>53</v>
      </c>
      <c r="G18" s="16">
        <v>54</v>
      </c>
      <c r="H18" s="16">
        <v>47</v>
      </c>
      <c r="I18" s="16">
        <v>14</v>
      </c>
      <c r="J18" s="16">
        <v>34</v>
      </c>
      <c r="K18" s="16">
        <v>17</v>
      </c>
      <c r="L18" s="16">
        <v>61</v>
      </c>
      <c r="M18" s="16">
        <v>6</v>
      </c>
      <c r="N18" s="16">
        <v>54</v>
      </c>
      <c r="O18" s="16">
        <v>33</v>
      </c>
      <c r="P18" s="16">
        <v>18</v>
      </c>
    </row>
    <row r="19" spans="2:16" ht="15" customHeight="1" x14ac:dyDescent="0.15">
      <c r="B19" s="24"/>
      <c r="C19" s="84"/>
      <c r="D19" s="25">
        <v>100</v>
      </c>
      <c r="E19" s="26">
        <v>13.8</v>
      </c>
      <c r="F19" s="27">
        <v>21.5</v>
      </c>
      <c r="G19" s="27">
        <v>21.9</v>
      </c>
      <c r="H19" s="27">
        <v>19</v>
      </c>
      <c r="I19" s="27">
        <v>5.7</v>
      </c>
      <c r="J19" s="27">
        <v>13.8</v>
      </c>
      <c r="K19" s="27">
        <v>6.9</v>
      </c>
      <c r="L19" s="27">
        <v>24.7</v>
      </c>
      <c r="M19" s="27">
        <v>2.4</v>
      </c>
      <c r="N19" s="27">
        <v>21.9</v>
      </c>
      <c r="O19" s="27">
        <v>13.4</v>
      </c>
      <c r="P19" s="27">
        <v>7.3</v>
      </c>
    </row>
    <row r="20" spans="2:16" ht="15" customHeight="1" x14ac:dyDescent="0.15">
      <c r="B20" s="24"/>
      <c r="C20" s="82" t="s">
        <v>412</v>
      </c>
      <c r="D20" s="14">
        <v>454</v>
      </c>
      <c r="E20" s="15">
        <v>85</v>
      </c>
      <c r="F20" s="16">
        <v>99</v>
      </c>
      <c r="G20" s="16">
        <v>118</v>
      </c>
      <c r="H20" s="16">
        <v>87</v>
      </c>
      <c r="I20" s="16">
        <v>24</v>
      </c>
      <c r="J20" s="16">
        <v>47</v>
      </c>
      <c r="K20" s="16">
        <v>34</v>
      </c>
      <c r="L20" s="16">
        <v>82</v>
      </c>
      <c r="M20" s="16">
        <v>8</v>
      </c>
      <c r="N20" s="16">
        <v>88</v>
      </c>
      <c r="O20" s="16">
        <v>46</v>
      </c>
      <c r="P20" s="16">
        <v>27</v>
      </c>
    </row>
    <row r="21" spans="2:16" ht="15" customHeight="1" x14ac:dyDescent="0.15">
      <c r="B21" s="24"/>
      <c r="C21" s="84"/>
      <c r="D21" s="25">
        <v>100</v>
      </c>
      <c r="E21" s="26">
        <v>18.7</v>
      </c>
      <c r="F21" s="27">
        <v>21.8</v>
      </c>
      <c r="G21" s="27">
        <v>26</v>
      </c>
      <c r="H21" s="27">
        <v>19.2</v>
      </c>
      <c r="I21" s="27">
        <v>5.3</v>
      </c>
      <c r="J21" s="27">
        <v>10.4</v>
      </c>
      <c r="K21" s="27">
        <v>7.5</v>
      </c>
      <c r="L21" s="27">
        <v>18.100000000000001</v>
      </c>
      <c r="M21" s="27">
        <v>1.8</v>
      </c>
      <c r="N21" s="27">
        <v>19.399999999999999</v>
      </c>
      <c r="O21" s="27">
        <v>10.1</v>
      </c>
      <c r="P21" s="27">
        <v>5.9</v>
      </c>
    </row>
    <row r="22" spans="2:16" ht="15" customHeight="1" x14ac:dyDescent="0.15">
      <c r="B22" s="24"/>
      <c r="C22" s="82" t="s">
        <v>413</v>
      </c>
      <c r="D22" s="14">
        <v>1021</v>
      </c>
      <c r="E22" s="15">
        <v>152</v>
      </c>
      <c r="F22" s="16">
        <v>302</v>
      </c>
      <c r="G22" s="16">
        <v>259</v>
      </c>
      <c r="H22" s="16">
        <v>201</v>
      </c>
      <c r="I22" s="16">
        <v>83</v>
      </c>
      <c r="J22" s="16">
        <v>126</v>
      </c>
      <c r="K22" s="16">
        <v>102</v>
      </c>
      <c r="L22" s="16">
        <v>241</v>
      </c>
      <c r="M22" s="16">
        <v>17</v>
      </c>
      <c r="N22" s="16">
        <v>198</v>
      </c>
      <c r="O22" s="16">
        <v>100</v>
      </c>
      <c r="P22" s="16">
        <v>44</v>
      </c>
    </row>
    <row r="23" spans="2:16" ht="15" customHeight="1" x14ac:dyDescent="0.15">
      <c r="B23" s="24"/>
      <c r="C23" s="84"/>
      <c r="D23" s="25">
        <v>100</v>
      </c>
      <c r="E23" s="26">
        <v>14.9</v>
      </c>
      <c r="F23" s="27">
        <v>29.6</v>
      </c>
      <c r="G23" s="27">
        <v>25.4</v>
      </c>
      <c r="H23" s="27">
        <v>19.7</v>
      </c>
      <c r="I23" s="27">
        <v>8.1</v>
      </c>
      <c r="J23" s="27">
        <v>12.3</v>
      </c>
      <c r="K23" s="27">
        <v>10</v>
      </c>
      <c r="L23" s="27">
        <v>23.6</v>
      </c>
      <c r="M23" s="27">
        <v>1.7</v>
      </c>
      <c r="N23" s="27">
        <v>19.399999999999999</v>
      </c>
      <c r="O23" s="27">
        <v>9.8000000000000007</v>
      </c>
      <c r="P23" s="27">
        <v>4.3</v>
      </c>
    </row>
    <row r="24" spans="2:16" ht="15" customHeight="1" x14ac:dyDescent="0.15">
      <c r="B24" s="24"/>
      <c r="C24" s="82" t="s">
        <v>414</v>
      </c>
      <c r="D24" s="14">
        <v>1668</v>
      </c>
      <c r="E24" s="15">
        <v>270</v>
      </c>
      <c r="F24" s="16">
        <v>451</v>
      </c>
      <c r="G24" s="16">
        <v>432</v>
      </c>
      <c r="H24" s="16">
        <v>321</v>
      </c>
      <c r="I24" s="16">
        <v>82</v>
      </c>
      <c r="J24" s="16">
        <v>213</v>
      </c>
      <c r="K24" s="16">
        <v>131</v>
      </c>
      <c r="L24" s="16">
        <v>308</v>
      </c>
      <c r="M24" s="16">
        <v>29</v>
      </c>
      <c r="N24" s="16">
        <v>323</v>
      </c>
      <c r="O24" s="16">
        <v>143</v>
      </c>
      <c r="P24" s="16">
        <v>75</v>
      </c>
    </row>
    <row r="25" spans="2:16" ht="15" customHeight="1" x14ac:dyDescent="0.15">
      <c r="B25" s="24"/>
      <c r="C25" s="84"/>
      <c r="D25" s="25">
        <v>100</v>
      </c>
      <c r="E25" s="26">
        <v>16.2</v>
      </c>
      <c r="F25" s="27">
        <v>27</v>
      </c>
      <c r="G25" s="27">
        <v>25.9</v>
      </c>
      <c r="H25" s="27">
        <v>19.2</v>
      </c>
      <c r="I25" s="27">
        <v>4.9000000000000004</v>
      </c>
      <c r="J25" s="27">
        <v>12.8</v>
      </c>
      <c r="K25" s="27">
        <v>7.9</v>
      </c>
      <c r="L25" s="27">
        <v>18.5</v>
      </c>
      <c r="M25" s="27">
        <v>1.7</v>
      </c>
      <c r="N25" s="27">
        <v>19.399999999999999</v>
      </c>
      <c r="O25" s="27">
        <v>8.6</v>
      </c>
      <c r="P25" s="27">
        <v>4.5</v>
      </c>
    </row>
    <row r="26" spans="2:16" ht="15" customHeight="1" x14ac:dyDescent="0.15">
      <c r="B26" s="24"/>
      <c r="C26" s="82" t="s">
        <v>415</v>
      </c>
      <c r="D26" s="14">
        <v>1492</v>
      </c>
      <c r="E26" s="15">
        <v>304</v>
      </c>
      <c r="F26" s="16">
        <v>319</v>
      </c>
      <c r="G26" s="16">
        <v>304</v>
      </c>
      <c r="H26" s="16">
        <v>251</v>
      </c>
      <c r="I26" s="16">
        <v>61</v>
      </c>
      <c r="J26" s="16">
        <v>138</v>
      </c>
      <c r="K26" s="16">
        <v>96</v>
      </c>
      <c r="L26" s="16">
        <v>256</v>
      </c>
      <c r="M26" s="16">
        <v>39</v>
      </c>
      <c r="N26" s="16">
        <v>323</v>
      </c>
      <c r="O26" s="16">
        <v>130</v>
      </c>
      <c r="P26" s="16">
        <v>74</v>
      </c>
    </row>
    <row r="27" spans="2:16" ht="15" customHeight="1" x14ac:dyDescent="0.15">
      <c r="B27" s="28"/>
      <c r="C27" s="85"/>
      <c r="D27" s="17">
        <v>100</v>
      </c>
      <c r="E27" s="18">
        <v>20.399999999999999</v>
      </c>
      <c r="F27" s="19">
        <v>21.4</v>
      </c>
      <c r="G27" s="19">
        <v>20.399999999999999</v>
      </c>
      <c r="H27" s="19">
        <v>16.8</v>
      </c>
      <c r="I27" s="19">
        <v>4.0999999999999996</v>
      </c>
      <c r="J27" s="19">
        <v>9.1999999999999993</v>
      </c>
      <c r="K27" s="19">
        <v>6.4</v>
      </c>
      <c r="L27" s="19">
        <v>17.2</v>
      </c>
      <c r="M27" s="19">
        <v>2.6</v>
      </c>
      <c r="N27" s="19">
        <v>21.6</v>
      </c>
      <c r="O27" s="19">
        <v>8.6999999999999993</v>
      </c>
      <c r="P27" s="19">
        <v>5</v>
      </c>
    </row>
    <row r="28" spans="2:16" ht="15" customHeight="1" x14ac:dyDescent="0.15">
      <c r="B28" s="20" t="s">
        <v>61</v>
      </c>
      <c r="C28" s="82" t="s">
        <v>62</v>
      </c>
      <c r="D28" s="14">
        <v>1990</v>
      </c>
      <c r="E28" s="15">
        <v>317</v>
      </c>
      <c r="F28" s="16">
        <v>497</v>
      </c>
      <c r="G28" s="16">
        <v>488</v>
      </c>
      <c r="H28" s="16">
        <v>325</v>
      </c>
      <c r="I28" s="16">
        <v>85</v>
      </c>
      <c r="J28" s="16">
        <v>207</v>
      </c>
      <c r="K28" s="16">
        <v>148</v>
      </c>
      <c r="L28" s="16">
        <v>331</v>
      </c>
      <c r="M28" s="16">
        <v>34</v>
      </c>
      <c r="N28" s="16">
        <v>426</v>
      </c>
      <c r="O28" s="16">
        <v>210</v>
      </c>
      <c r="P28" s="16">
        <v>92</v>
      </c>
    </row>
    <row r="29" spans="2:16" ht="15" customHeight="1" x14ac:dyDescent="0.15">
      <c r="B29" s="24"/>
      <c r="C29" s="84"/>
      <c r="D29" s="25">
        <v>100</v>
      </c>
      <c r="E29" s="26">
        <v>15.9</v>
      </c>
      <c r="F29" s="27">
        <v>25</v>
      </c>
      <c r="G29" s="27">
        <v>24.5</v>
      </c>
      <c r="H29" s="27">
        <v>16.3</v>
      </c>
      <c r="I29" s="27">
        <v>4.3</v>
      </c>
      <c r="J29" s="27">
        <v>10.4</v>
      </c>
      <c r="K29" s="27">
        <v>7.4</v>
      </c>
      <c r="L29" s="27">
        <v>16.600000000000001</v>
      </c>
      <c r="M29" s="27">
        <v>1.7</v>
      </c>
      <c r="N29" s="27">
        <v>21.4</v>
      </c>
      <c r="O29" s="27">
        <v>10.6</v>
      </c>
      <c r="P29" s="27">
        <v>4.5999999999999996</v>
      </c>
    </row>
    <row r="30" spans="2:16" ht="15" customHeight="1" x14ac:dyDescent="0.15">
      <c r="B30" s="24"/>
      <c r="C30" s="82" t="s">
        <v>63</v>
      </c>
      <c r="D30" s="14">
        <v>761</v>
      </c>
      <c r="E30" s="15">
        <v>150</v>
      </c>
      <c r="F30" s="16">
        <v>143</v>
      </c>
      <c r="G30" s="16">
        <v>141</v>
      </c>
      <c r="H30" s="16">
        <v>121</v>
      </c>
      <c r="I30" s="16">
        <v>27</v>
      </c>
      <c r="J30" s="16">
        <v>71</v>
      </c>
      <c r="K30" s="16">
        <v>38</v>
      </c>
      <c r="L30" s="16">
        <v>116</v>
      </c>
      <c r="M30" s="16">
        <v>17</v>
      </c>
      <c r="N30" s="16">
        <v>161</v>
      </c>
      <c r="O30" s="16">
        <v>81</v>
      </c>
      <c r="P30" s="16">
        <v>60</v>
      </c>
    </row>
    <row r="31" spans="2:16" ht="15" customHeight="1" x14ac:dyDescent="0.15">
      <c r="B31" s="24"/>
      <c r="C31" s="84"/>
      <c r="D31" s="25">
        <v>100</v>
      </c>
      <c r="E31" s="26">
        <v>19.7</v>
      </c>
      <c r="F31" s="27">
        <v>18.8</v>
      </c>
      <c r="G31" s="27">
        <v>18.5</v>
      </c>
      <c r="H31" s="27">
        <v>15.9</v>
      </c>
      <c r="I31" s="27">
        <v>3.5</v>
      </c>
      <c r="J31" s="27">
        <v>9.3000000000000007</v>
      </c>
      <c r="K31" s="27">
        <v>5</v>
      </c>
      <c r="L31" s="27">
        <v>15.2</v>
      </c>
      <c r="M31" s="27">
        <v>2.2000000000000002</v>
      </c>
      <c r="N31" s="27">
        <v>21.2</v>
      </c>
      <c r="O31" s="27">
        <v>10.6</v>
      </c>
      <c r="P31" s="27">
        <v>7.9</v>
      </c>
    </row>
    <row r="32" spans="2:16" ht="15" customHeight="1" x14ac:dyDescent="0.15">
      <c r="B32" s="24"/>
      <c r="C32" s="83" t="s">
        <v>64</v>
      </c>
      <c r="D32" s="29">
        <v>111</v>
      </c>
      <c r="E32" s="30">
        <v>20</v>
      </c>
      <c r="F32" s="31">
        <v>27</v>
      </c>
      <c r="G32" s="31">
        <v>25</v>
      </c>
      <c r="H32" s="31">
        <v>22</v>
      </c>
      <c r="I32" s="31">
        <v>9</v>
      </c>
      <c r="J32" s="31">
        <v>17</v>
      </c>
      <c r="K32" s="31">
        <v>6</v>
      </c>
      <c r="L32" s="31">
        <v>25</v>
      </c>
      <c r="M32" s="31">
        <v>4</v>
      </c>
      <c r="N32" s="31">
        <v>23</v>
      </c>
      <c r="O32" s="31">
        <v>6</v>
      </c>
      <c r="P32" s="31">
        <v>7</v>
      </c>
    </row>
    <row r="33" spans="2:16" ht="15" customHeight="1" x14ac:dyDescent="0.15">
      <c r="B33" s="24"/>
      <c r="C33" s="84"/>
      <c r="D33" s="25">
        <v>100</v>
      </c>
      <c r="E33" s="26">
        <v>18</v>
      </c>
      <c r="F33" s="27">
        <v>24.3</v>
      </c>
      <c r="G33" s="27">
        <v>22.5</v>
      </c>
      <c r="H33" s="27">
        <v>19.8</v>
      </c>
      <c r="I33" s="27">
        <v>8.1</v>
      </c>
      <c r="J33" s="27">
        <v>15.3</v>
      </c>
      <c r="K33" s="27">
        <v>5.4</v>
      </c>
      <c r="L33" s="27">
        <v>22.5</v>
      </c>
      <c r="M33" s="27">
        <v>3.6</v>
      </c>
      <c r="N33" s="27">
        <v>20.7</v>
      </c>
      <c r="O33" s="27">
        <v>5.4</v>
      </c>
      <c r="P33" s="27">
        <v>6.3</v>
      </c>
    </row>
    <row r="34" spans="2:16" ht="15" customHeight="1" x14ac:dyDescent="0.15">
      <c r="B34" s="24"/>
      <c r="C34" s="82" t="s">
        <v>65</v>
      </c>
      <c r="D34" s="14">
        <v>1472</v>
      </c>
      <c r="E34" s="15">
        <v>293</v>
      </c>
      <c r="F34" s="16">
        <v>398</v>
      </c>
      <c r="G34" s="16">
        <v>345</v>
      </c>
      <c r="H34" s="16">
        <v>313</v>
      </c>
      <c r="I34" s="16">
        <v>104</v>
      </c>
      <c r="J34" s="16">
        <v>161</v>
      </c>
      <c r="K34" s="16">
        <v>112</v>
      </c>
      <c r="L34" s="16">
        <v>326</v>
      </c>
      <c r="M34" s="16">
        <v>27</v>
      </c>
      <c r="N34" s="16">
        <v>280</v>
      </c>
      <c r="O34" s="16">
        <v>112</v>
      </c>
      <c r="P34" s="16">
        <v>51</v>
      </c>
    </row>
    <row r="35" spans="2:16" ht="15" customHeight="1" x14ac:dyDescent="0.15">
      <c r="B35" s="24"/>
      <c r="C35" s="84"/>
      <c r="D35" s="25">
        <v>100</v>
      </c>
      <c r="E35" s="26">
        <v>19.899999999999999</v>
      </c>
      <c r="F35" s="27">
        <v>27</v>
      </c>
      <c r="G35" s="27">
        <v>23.4</v>
      </c>
      <c r="H35" s="27">
        <v>21.3</v>
      </c>
      <c r="I35" s="27">
        <v>7.1</v>
      </c>
      <c r="J35" s="27">
        <v>10.9</v>
      </c>
      <c r="K35" s="27">
        <v>7.6</v>
      </c>
      <c r="L35" s="27">
        <v>22.1</v>
      </c>
      <c r="M35" s="27">
        <v>1.8</v>
      </c>
      <c r="N35" s="27">
        <v>19</v>
      </c>
      <c r="O35" s="27">
        <v>7.6</v>
      </c>
      <c r="P35" s="27">
        <v>3.5</v>
      </c>
    </row>
    <row r="36" spans="2:16" ht="15" customHeight="1" x14ac:dyDescent="0.15">
      <c r="B36" s="32"/>
      <c r="C36" s="82" t="s">
        <v>408</v>
      </c>
      <c r="D36" s="14">
        <v>878</v>
      </c>
      <c r="E36" s="15">
        <v>129</v>
      </c>
      <c r="F36" s="16">
        <v>235</v>
      </c>
      <c r="G36" s="16">
        <v>233</v>
      </c>
      <c r="H36" s="16">
        <v>193</v>
      </c>
      <c r="I36" s="16">
        <v>56</v>
      </c>
      <c r="J36" s="16">
        <v>139</v>
      </c>
      <c r="K36" s="16">
        <v>94</v>
      </c>
      <c r="L36" s="16">
        <v>211</v>
      </c>
      <c r="M36" s="16">
        <v>21</v>
      </c>
      <c r="N36" s="16">
        <v>168</v>
      </c>
      <c r="O36" s="16">
        <v>79</v>
      </c>
      <c r="P36" s="16">
        <v>39</v>
      </c>
    </row>
    <row r="37" spans="2:16" ht="15" customHeight="1" x14ac:dyDescent="0.15">
      <c r="B37" s="33"/>
      <c r="C37" s="82"/>
      <c r="D37" s="34">
        <v>100</v>
      </c>
      <c r="E37" s="35">
        <v>14.7</v>
      </c>
      <c r="F37" s="36">
        <v>26.8</v>
      </c>
      <c r="G37" s="36">
        <v>26.5</v>
      </c>
      <c r="H37" s="36">
        <v>22</v>
      </c>
      <c r="I37" s="36">
        <v>6.4</v>
      </c>
      <c r="J37" s="36">
        <v>15.8</v>
      </c>
      <c r="K37" s="36">
        <v>10.7</v>
      </c>
      <c r="L37" s="36">
        <v>24</v>
      </c>
      <c r="M37" s="36">
        <v>2.4</v>
      </c>
      <c r="N37" s="36">
        <v>19.100000000000001</v>
      </c>
      <c r="O37" s="36">
        <v>9</v>
      </c>
      <c r="P37" s="36">
        <v>4.4000000000000004</v>
      </c>
    </row>
    <row r="38" spans="2:16" ht="15" customHeight="1" x14ac:dyDescent="0.15">
      <c r="B38" s="20" t="s">
        <v>66</v>
      </c>
      <c r="C38" s="88" t="s">
        <v>67</v>
      </c>
      <c r="D38" s="21">
        <v>243</v>
      </c>
      <c r="E38" s="22">
        <v>40</v>
      </c>
      <c r="F38" s="23">
        <v>46</v>
      </c>
      <c r="G38" s="23">
        <v>48</v>
      </c>
      <c r="H38" s="23">
        <v>36</v>
      </c>
      <c r="I38" s="23">
        <v>9</v>
      </c>
      <c r="J38" s="23">
        <v>15</v>
      </c>
      <c r="K38" s="23">
        <v>19</v>
      </c>
      <c r="L38" s="23">
        <v>35</v>
      </c>
      <c r="M38" s="23">
        <v>5</v>
      </c>
      <c r="N38" s="23">
        <v>64</v>
      </c>
      <c r="O38" s="23">
        <v>23</v>
      </c>
      <c r="P38" s="23">
        <v>20</v>
      </c>
    </row>
    <row r="39" spans="2:16" ht="15" customHeight="1" x14ac:dyDescent="0.15">
      <c r="B39" s="24"/>
      <c r="C39" s="89"/>
      <c r="D39" s="25">
        <v>100</v>
      </c>
      <c r="E39" s="26">
        <v>16.5</v>
      </c>
      <c r="F39" s="27">
        <v>18.899999999999999</v>
      </c>
      <c r="G39" s="27">
        <v>19.8</v>
      </c>
      <c r="H39" s="27">
        <v>14.8</v>
      </c>
      <c r="I39" s="27">
        <v>3.7</v>
      </c>
      <c r="J39" s="27">
        <v>6.2</v>
      </c>
      <c r="K39" s="27">
        <v>7.8</v>
      </c>
      <c r="L39" s="27">
        <v>14.4</v>
      </c>
      <c r="M39" s="27">
        <v>2.1</v>
      </c>
      <c r="N39" s="27">
        <v>26.3</v>
      </c>
      <c r="O39" s="27">
        <v>9.5</v>
      </c>
      <c r="P39" s="27">
        <v>8.1999999999999993</v>
      </c>
    </row>
    <row r="40" spans="2:16" ht="15" customHeight="1" x14ac:dyDescent="0.15">
      <c r="B40" s="24"/>
      <c r="C40" s="90" t="s">
        <v>68</v>
      </c>
      <c r="D40" s="14">
        <v>329</v>
      </c>
      <c r="E40" s="15">
        <v>53</v>
      </c>
      <c r="F40" s="16">
        <v>79</v>
      </c>
      <c r="G40" s="16">
        <v>76</v>
      </c>
      <c r="H40" s="16">
        <v>61</v>
      </c>
      <c r="I40" s="16">
        <v>14</v>
      </c>
      <c r="J40" s="16">
        <v>36</v>
      </c>
      <c r="K40" s="16">
        <v>20</v>
      </c>
      <c r="L40" s="16">
        <v>54</v>
      </c>
      <c r="M40" s="16">
        <v>8</v>
      </c>
      <c r="N40" s="16">
        <v>71</v>
      </c>
      <c r="O40" s="16">
        <v>26</v>
      </c>
      <c r="P40" s="16">
        <v>21</v>
      </c>
    </row>
    <row r="41" spans="2:16" ht="15" customHeight="1" x14ac:dyDescent="0.15">
      <c r="B41" s="24"/>
      <c r="C41" s="89"/>
      <c r="D41" s="25">
        <v>100</v>
      </c>
      <c r="E41" s="26">
        <v>16.100000000000001</v>
      </c>
      <c r="F41" s="27">
        <v>24</v>
      </c>
      <c r="G41" s="27">
        <v>23.1</v>
      </c>
      <c r="H41" s="27">
        <v>18.5</v>
      </c>
      <c r="I41" s="27">
        <v>4.3</v>
      </c>
      <c r="J41" s="27">
        <v>10.9</v>
      </c>
      <c r="K41" s="27">
        <v>6.1</v>
      </c>
      <c r="L41" s="27">
        <v>16.399999999999999</v>
      </c>
      <c r="M41" s="27">
        <v>2.4</v>
      </c>
      <c r="N41" s="27">
        <v>21.6</v>
      </c>
      <c r="O41" s="27">
        <v>7.9</v>
      </c>
      <c r="P41" s="27">
        <v>6.4</v>
      </c>
    </row>
    <row r="42" spans="2:16" ht="15" customHeight="1" x14ac:dyDescent="0.15">
      <c r="B42" s="24"/>
      <c r="C42" s="86" t="s">
        <v>69</v>
      </c>
      <c r="D42" s="14">
        <v>4634</v>
      </c>
      <c r="E42" s="15">
        <v>822</v>
      </c>
      <c r="F42" s="16">
        <v>1166</v>
      </c>
      <c r="G42" s="16">
        <v>1104</v>
      </c>
      <c r="H42" s="16">
        <v>874</v>
      </c>
      <c r="I42" s="16">
        <v>258</v>
      </c>
      <c r="J42" s="16">
        <v>543</v>
      </c>
      <c r="K42" s="16">
        <v>361</v>
      </c>
      <c r="L42" s="16">
        <v>920</v>
      </c>
      <c r="M42" s="16">
        <v>91</v>
      </c>
      <c r="N42" s="16">
        <v>929</v>
      </c>
      <c r="O42" s="16">
        <v>435</v>
      </c>
      <c r="P42" s="16">
        <v>202</v>
      </c>
    </row>
    <row r="43" spans="2:16" ht="15" customHeight="1" x14ac:dyDescent="0.15">
      <c r="B43" s="28"/>
      <c r="C43" s="91"/>
      <c r="D43" s="17">
        <v>100</v>
      </c>
      <c r="E43" s="18">
        <v>17.7</v>
      </c>
      <c r="F43" s="19">
        <v>25.2</v>
      </c>
      <c r="G43" s="19">
        <v>23.8</v>
      </c>
      <c r="H43" s="19">
        <v>18.899999999999999</v>
      </c>
      <c r="I43" s="19">
        <v>5.6</v>
      </c>
      <c r="J43" s="19">
        <v>11.7</v>
      </c>
      <c r="K43" s="19">
        <v>7.8</v>
      </c>
      <c r="L43" s="19">
        <v>19.899999999999999</v>
      </c>
      <c r="M43" s="19">
        <v>2</v>
      </c>
      <c r="N43" s="19">
        <v>20</v>
      </c>
      <c r="O43" s="19">
        <v>9.4</v>
      </c>
      <c r="P43" s="19">
        <v>4.4000000000000004</v>
      </c>
    </row>
    <row r="44" spans="2:16" ht="15" customHeight="1" x14ac:dyDescent="0.15">
      <c r="B44" s="20" t="s">
        <v>70</v>
      </c>
      <c r="C44" s="88" t="s">
        <v>467</v>
      </c>
      <c r="D44" s="21">
        <v>213</v>
      </c>
      <c r="E44" s="22">
        <v>49</v>
      </c>
      <c r="F44" s="23">
        <v>48</v>
      </c>
      <c r="G44" s="23">
        <v>41</v>
      </c>
      <c r="H44" s="23">
        <v>32</v>
      </c>
      <c r="I44" s="23">
        <v>14</v>
      </c>
      <c r="J44" s="23">
        <v>25</v>
      </c>
      <c r="K44" s="23">
        <v>18</v>
      </c>
      <c r="L44" s="23">
        <v>33</v>
      </c>
      <c r="M44" s="23">
        <v>5</v>
      </c>
      <c r="N44" s="23">
        <v>54</v>
      </c>
      <c r="O44" s="23">
        <v>19</v>
      </c>
      <c r="P44" s="23">
        <v>4</v>
      </c>
    </row>
    <row r="45" spans="2:16" ht="15" customHeight="1" x14ac:dyDescent="0.15">
      <c r="B45" s="24"/>
      <c r="C45" s="89"/>
      <c r="D45" s="25">
        <v>100</v>
      </c>
      <c r="E45" s="26">
        <v>23</v>
      </c>
      <c r="F45" s="27">
        <v>22.5</v>
      </c>
      <c r="G45" s="27">
        <v>19.2</v>
      </c>
      <c r="H45" s="27">
        <v>15</v>
      </c>
      <c r="I45" s="27">
        <v>6.6</v>
      </c>
      <c r="J45" s="27">
        <v>11.7</v>
      </c>
      <c r="K45" s="27">
        <v>8.5</v>
      </c>
      <c r="L45" s="27">
        <v>15.5</v>
      </c>
      <c r="M45" s="27">
        <v>2.2999999999999998</v>
      </c>
      <c r="N45" s="27">
        <v>25.4</v>
      </c>
      <c r="O45" s="27">
        <v>8.9</v>
      </c>
      <c r="P45" s="27">
        <v>1.9</v>
      </c>
    </row>
    <row r="46" spans="2:16" ht="15" customHeight="1" x14ac:dyDescent="0.15">
      <c r="B46" s="24"/>
      <c r="C46" s="86" t="s">
        <v>468</v>
      </c>
      <c r="D46" s="14">
        <v>2935</v>
      </c>
      <c r="E46" s="15">
        <v>506</v>
      </c>
      <c r="F46" s="16">
        <v>723</v>
      </c>
      <c r="G46" s="16">
        <v>704</v>
      </c>
      <c r="H46" s="16">
        <v>548</v>
      </c>
      <c r="I46" s="16">
        <v>145</v>
      </c>
      <c r="J46" s="16">
        <v>335</v>
      </c>
      <c r="K46" s="16">
        <v>222</v>
      </c>
      <c r="L46" s="16">
        <v>549</v>
      </c>
      <c r="M46" s="16">
        <v>50</v>
      </c>
      <c r="N46" s="16">
        <v>650</v>
      </c>
      <c r="O46" s="16">
        <v>252</v>
      </c>
      <c r="P46" s="16">
        <v>125</v>
      </c>
    </row>
    <row r="47" spans="2:16" ht="15" customHeight="1" x14ac:dyDescent="0.15">
      <c r="B47" s="24"/>
      <c r="C47" s="89"/>
      <c r="D47" s="25">
        <v>100</v>
      </c>
      <c r="E47" s="26">
        <v>17.2</v>
      </c>
      <c r="F47" s="27">
        <v>24.6</v>
      </c>
      <c r="G47" s="27">
        <v>24</v>
      </c>
      <c r="H47" s="27">
        <v>18.7</v>
      </c>
      <c r="I47" s="27">
        <v>4.9000000000000004</v>
      </c>
      <c r="J47" s="27">
        <v>11.4</v>
      </c>
      <c r="K47" s="27">
        <v>7.6</v>
      </c>
      <c r="L47" s="27">
        <v>18.7</v>
      </c>
      <c r="M47" s="27">
        <v>1.7</v>
      </c>
      <c r="N47" s="27">
        <v>22.1</v>
      </c>
      <c r="O47" s="27">
        <v>8.6</v>
      </c>
      <c r="P47" s="27">
        <v>4.3</v>
      </c>
    </row>
    <row r="48" spans="2:16" ht="15" customHeight="1" x14ac:dyDescent="0.15">
      <c r="B48" s="24"/>
      <c r="C48" s="86" t="s">
        <v>484</v>
      </c>
      <c r="D48" s="14">
        <v>1583</v>
      </c>
      <c r="E48" s="15">
        <v>271</v>
      </c>
      <c r="F48" s="16">
        <v>400</v>
      </c>
      <c r="G48" s="16">
        <v>382</v>
      </c>
      <c r="H48" s="16">
        <v>296</v>
      </c>
      <c r="I48" s="16">
        <v>98</v>
      </c>
      <c r="J48" s="16">
        <v>178</v>
      </c>
      <c r="K48" s="16">
        <v>125</v>
      </c>
      <c r="L48" s="16">
        <v>316</v>
      </c>
      <c r="M48" s="16">
        <v>40</v>
      </c>
      <c r="N48" s="16">
        <v>274</v>
      </c>
      <c r="O48" s="16">
        <v>174</v>
      </c>
      <c r="P48" s="16">
        <v>85</v>
      </c>
    </row>
    <row r="49" spans="2:16" ht="15" customHeight="1" x14ac:dyDescent="0.15">
      <c r="B49" s="24"/>
      <c r="C49" s="89"/>
      <c r="D49" s="25">
        <v>100</v>
      </c>
      <c r="E49" s="26">
        <v>17.100000000000001</v>
      </c>
      <c r="F49" s="27">
        <v>25.3</v>
      </c>
      <c r="G49" s="27">
        <v>24.1</v>
      </c>
      <c r="H49" s="27">
        <v>18.7</v>
      </c>
      <c r="I49" s="27">
        <v>6.2</v>
      </c>
      <c r="J49" s="27">
        <v>11.2</v>
      </c>
      <c r="K49" s="27">
        <v>7.9</v>
      </c>
      <c r="L49" s="27">
        <v>20</v>
      </c>
      <c r="M49" s="27">
        <v>2.5</v>
      </c>
      <c r="N49" s="27">
        <v>17.3</v>
      </c>
      <c r="O49" s="27">
        <v>11</v>
      </c>
      <c r="P49" s="27">
        <v>5.4</v>
      </c>
    </row>
    <row r="50" spans="2:16" ht="15" customHeight="1" x14ac:dyDescent="0.15">
      <c r="B50" s="24"/>
      <c r="C50" s="86" t="s">
        <v>440</v>
      </c>
      <c r="D50" s="14">
        <v>492</v>
      </c>
      <c r="E50" s="15">
        <v>85</v>
      </c>
      <c r="F50" s="16">
        <v>131</v>
      </c>
      <c r="G50" s="16">
        <v>109</v>
      </c>
      <c r="H50" s="16">
        <v>102</v>
      </c>
      <c r="I50" s="16">
        <v>31</v>
      </c>
      <c r="J50" s="16">
        <v>60</v>
      </c>
      <c r="K50" s="16">
        <v>40</v>
      </c>
      <c r="L50" s="16">
        <v>118</v>
      </c>
      <c r="M50" s="16">
        <v>9</v>
      </c>
      <c r="N50" s="16">
        <v>81</v>
      </c>
      <c r="O50" s="16">
        <v>41</v>
      </c>
      <c r="P50" s="16">
        <v>33</v>
      </c>
    </row>
    <row r="51" spans="2:16" ht="15" customHeight="1" x14ac:dyDescent="0.15">
      <c r="B51" s="28"/>
      <c r="C51" s="91"/>
      <c r="D51" s="17">
        <v>100</v>
      </c>
      <c r="E51" s="18">
        <v>17.3</v>
      </c>
      <c r="F51" s="19">
        <v>26.6</v>
      </c>
      <c r="G51" s="19">
        <v>22.2</v>
      </c>
      <c r="H51" s="19">
        <v>20.7</v>
      </c>
      <c r="I51" s="19">
        <v>6.3</v>
      </c>
      <c r="J51" s="19">
        <v>12.2</v>
      </c>
      <c r="K51" s="19">
        <v>8.1</v>
      </c>
      <c r="L51" s="19">
        <v>24</v>
      </c>
      <c r="M51" s="19">
        <v>1.8</v>
      </c>
      <c r="N51" s="19">
        <v>16.5</v>
      </c>
      <c r="O51" s="19">
        <v>8.3000000000000007</v>
      </c>
      <c r="P51" s="19">
        <v>6.7</v>
      </c>
    </row>
    <row r="52" spans="2:16" ht="15" customHeight="1" x14ac:dyDescent="0.15">
      <c r="B52" s="20" t="s">
        <v>75</v>
      </c>
      <c r="C52" s="87" t="s">
        <v>76</v>
      </c>
      <c r="D52" s="21">
        <v>856</v>
      </c>
      <c r="E52" s="22">
        <v>116</v>
      </c>
      <c r="F52" s="23">
        <v>228</v>
      </c>
      <c r="G52" s="23">
        <v>212</v>
      </c>
      <c r="H52" s="23">
        <v>168</v>
      </c>
      <c r="I52" s="23">
        <v>49</v>
      </c>
      <c r="J52" s="23">
        <v>104</v>
      </c>
      <c r="K52" s="23">
        <v>73</v>
      </c>
      <c r="L52" s="23">
        <v>175</v>
      </c>
      <c r="M52" s="23">
        <v>21</v>
      </c>
      <c r="N52" s="23">
        <v>185</v>
      </c>
      <c r="O52" s="23">
        <v>63</v>
      </c>
      <c r="P52" s="23">
        <v>46</v>
      </c>
    </row>
    <row r="53" spans="2:16" ht="15" customHeight="1" x14ac:dyDescent="0.15">
      <c r="B53" s="24"/>
      <c r="C53" s="84"/>
      <c r="D53" s="25">
        <v>100</v>
      </c>
      <c r="E53" s="26">
        <v>13.6</v>
      </c>
      <c r="F53" s="27">
        <v>26.6</v>
      </c>
      <c r="G53" s="27">
        <v>24.8</v>
      </c>
      <c r="H53" s="27">
        <v>19.600000000000001</v>
      </c>
      <c r="I53" s="27">
        <v>5.7</v>
      </c>
      <c r="J53" s="27">
        <v>12.1</v>
      </c>
      <c r="K53" s="27">
        <v>8.5</v>
      </c>
      <c r="L53" s="27">
        <v>20.399999999999999</v>
      </c>
      <c r="M53" s="27">
        <v>2.5</v>
      </c>
      <c r="N53" s="27">
        <v>21.6</v>
      </c>
      <c r="O53" s="27">
        <v>7.4</v>
      </c>
      <c r="P53" s="27">
        <v>5.4</v>
      </c>
    </row>
    <row r="54" spans="2:16" ht="15" customHeight="1" x14ac:dyDescent="0.15">
      <c r="B54" s="24"/>
      <c r="C54" s="83" t="s">
        <v>77</v>
      </c>
      <c r="D54" s="29">
        <v>679</v>
      </c>
      <c r="E54" s="30">
        <v>112</v>
      </c>
      <c r="F54" s="31">
        <v>175</v>
      </c>
      <c r="G54" s="31">
        <v>177</v>
      </c>
      <c r="H54" s="31">
        <v>132</v>
      </c>
      <c r="I54" s="31">
        <v>42</v>
      </c>
      <c r="J54" s="31">
        <v>70</v>
      </c>
      <c r="K54" s="31">
        <v>56</v>
      </c>
      <c r="L54" s="31">
        <v>120</v>
      </c>
      <c r="M54" s="31">
        <v>10</v>
      </c>
      <c r="N54" s="31">
        <v>144</v>
      </c>
      <c r="O54" s="31">
        <v>66</v>
      </c>
      <c r="P54" s="31">
        <v>32</v>
      </c>
    </row>
    <row r="55" spans="2:16" ht="15" customHeight="1" x14ac:dyDescent="0.15">
      <c r="B55" s="24"/>
      <c r="C55" s="84"/>
      <c r="D55" s="25">
        <v>100</v>
      </c>
      <c r="E55" s="26">
        <v>16.5</v>
      </c>
      <c r="F55" s="27">
        <v>25.8</v>
      </c>
      <c r="G55" s="27">
        <v>26.1</v>
      </c>
      <c r="H55" s="27">
        <v>19.399999999999999</v>
      </c>
      <c r="I55" s="27">
        <v>6.2</v>
      </c>
      <c r="J55" s="27">
        <v>10.3</v>
      </c>
      <c r="K55" s="27">
        <v>8.1999999999999993</v>
      </c>
      <c r="L55" s="27">
        <v>17.7</v>
      </c>
      <c r="M55" s="27">
        <v>1.5</v>
      </c>
      <c r="N55" s="27">
        <v>21.2</v>
      </c>
      <c r="O55" s="27">
        <v>9.6999999999999993</v>
      </c>
      <c r="P55" s="27">
        <v>4.7</v>
      </c>
    </row>
    <row r="56" spans="2:16" ht="15" customHeight="1" x14ac:dyDescent="0.15">
      <c r="B56" s="24"/>
      <c r="C56" s="82" t="s">
        <v>78</v>
      </c>
      <c r="D56" s="14">
        <v>310</v>
      </c>
      <c r="E56" s="15">
        <v>49</v>
      </c>
      <c r="F56" s="16">
        <v>78</v>
      </c>
      <c r="G56" s="16">
        <v>80</v>
      </c>
      <c r="H56" s="16">
        <v>64</v>
      </c>
      <c r="I56" s="16">
        <v>20</v>
      </c>
      <c r="J56" s="16">
        <v>35</v>
      </c>
      <c r="K56" s="16">
        <v>25</v>
      </c>
      <c r="L56" s="16">
        <v>69</v>
      </c>
      <c r="M56" s="16">
        <v>6</v>
      </c>
      <c r="N56" s="16">
        <v>53</v>
      </c>
      <c r="O56" s="16">
        <v>40</v>
      </c>
      <c r="P56" s="16">
        <v>9</v>
      </c>
    </row>
    <row r="57" spans="2:16" ht="15" customHeight="1" x14ac:dyDescent="0.15">
      <c r="B57" s="24"/>
      <c r="C57" s="84"/>
      <c r="D57" s="25">
        <v>100</v>
      </c>
      <c r="E57" s="26">
        <v>15.8</v>
      </c>
      <c r="F57" s="27">
        <v>25.2</v>
      </c>
      <c r="G57" s="27">
        <v>25.8</v>
      </c>
      <c r="H57" s="27">
        <v>20.6</v>
      </c>
      <c r="I57" s="27">
        <v>6.5</v>
      </c>
      <c r="J57" s="27">
        <v>11.3</v>
      </c>
      <c r="K57" s="27">
        <v>8.1</v>
      </c>
      <c r="L57" s="27">
        <v>22.3</v>
      </c>
      <c r="M57" s="27">
        <v>1.9</v>
      </c>
      <c r="N57" s="27">
        <v>17.100000000000001</v>
      </c>
      <c r="O57" s="27">
        <v>12.9</v>
      </c>
      <c r="P57" s="27">
        <v>2.9</v>
      </c>
    </row>
    <row r="58" spans="2:16" ht="15" customHeight="1" x14ac:dyDescent="0.15">
      <c r="B58" s="24"/>
      <c r="C58" s="82" t="s">
        <v>79</v>
      </c>
      <c r="D58" s="14">
        <v>460</v>
      </c>
      <c r="E58" s="15">
        <v>85</v>
      </c>
      <c r="F58" s="16">
        <v>125</v>
      </c>
      <c r="G58" s="16">
        <v>117</v>
      </c>
      <c r="H58" s="16">
        <v>83</v>
      </c>
      <c r="I58" s="16">
        <v>23</v>
      </c>
      <c r="J58" s="16">
        <v>53</v>
      </c>
      <c r="K58" s="16">
        <v>38</v>
      </c>
      <c r="L58" s="16">
        <v>76</v>
      </c>
      <c r="M58" s="16">
        <v>9</v>
      </c>
      <c r="N58" s="16">
        <v>86</v>
      </c>
      <c r="O58" s="16">
        <v>44</v>
      </c>
      <c r="P58" s="16">
        <v>25</v>
      </c>
    </row>
    <row r="59" spans="2:16" ht="15" customHeight="1" x14ac:dyDescent="0.15">
      <c r="B59" s="24"/>
      <c r="C59" s="84"/>
      <c r="D59" s="25">
        <v>100</v>
      </c>
      <c r="E59" s="26">
        <v>18.5</v>
      </c>
      <c r="F59" s="27">
        <v>27.2</v>
      </c>
      <c r="G59" s="27">
        <v>25.4</v>
      </c>
      <c r="H59" s="27">
        <v>18</v>
      </c>
      <c r="I59" s="27">
        <v>5</v>
      </c>
      <c r="J59" s="27">
        <v>11.5</v>
      </c>
      <c r="K59" s="27">
        <v>8.3000000000000007</v>
      </c>
      <c r="L59" s="27">
        <v>16.5</v>
      </c>
      <c r="M59" s="27">
        <v>2</v>
      </c>
      <c r="N59" s="27">
        <v>18.7</v>
      </c>
      <c r="O59" s="27">
        <v>9.6</v>
      </c>
      <c r="P59" s="27">
        <v>5.4</v>
      </c>
    </row>
    <row r="60" spans="2:16" ht="15" customHeight="1" x14ac:dyDescent="0.15">
      <c r="B60" s="24"/>
      <c r="C60" s="82" t="s">
        <v>80</v>
      </c>
      <c r="D60" s="14">
        <v>431</v>
      </c>
      <c r="E60" s="15">
        <v>52</v>
      </c>
      <c r="F60" s="16">
        <v>119</v>
      </c>
      <c r="G60" s="16">
        <v>98</v>
      </c>
      <c r="H60" s="16">
        <v>80</v>
      </c>
      <c r="I60" s="16">
        <v>23</v>
      </c>
      <c r="J60" s="16">
        <v>52</v>
      </c>
      <c r="K60" s="16">
        <v>44</v>
      </c>
      <c r="L60" s="16">
        <v>85</v>
      </c>
      <c r="M60" s="16">
        <v>3</v>
      </c>
      <c r="N60" s="16">
        <v>82</v>
      </c>
      <c r="O60" s="16">
        <v>42</v>
      </c>
      <c r="P60" s="16">
        <v>36</v>
      </c>
    </row>
    <row r="61" spans="2:16" ht="15" customHeight="1" x14ac:dyDescent="0.15">
      <c r="B61" s="24"/>
      <c r="C61" s="84"/>
      <c r="D61" s="25">
        <v>100</v>
      </c>
      <c r="E61" s="26">
        <v>12.1</v>
      </c>
      <c r="F61" s="27">
        <v>27.6</v>
      </c>
      <c r="G61" s="27">
        <v>22.7</v>
      </c>
      <c r="H61" s="27">
        <v>18.600000000000001</v>
      </c>
      <c r="I61" s="27">
        <v>5.3</v>
      </c>
      <c r="J61" s="27">
        <v>12.1</v>
      </c>
      <c r="K61" s="27">
        <v>10.199999999999999</v>
      </c>
      <c r="L61" s="27">
        <v>19.7</v>
      </c>
      <c r="M61" s="27">
        <v>0.7</v>
      </c>
      <c r="N61" s="27">
        <v>19</v>
      </c>
      <c r="O61" s="27">
        <v>9.6999999999999993</v>
      </c>
      <c r="P61" s="27">
        <v>8.4</v>
      </c>
    </row>
    <row r="62" spans="2:16" ht="15" customHeight="1" x14ac:dyDescent="0.15">
      <c r="B62" s="24"/>
      <c r="C62" s="82" t="s">
        <v>81</v>
      </c>
      <c r="D62" s="14">
        <v>487</v>
      </c>
      <c r="E62" s="15">
        <v>105</v>
      </c>
      <c r="F62" s="16">
        <v>111</v>
      </c>
      <c r="G62" s="16">
        <v>106</v>
      </c>
      <c r="H62" s="16">
        <v>75</v>
      </c>
      <c r="I62" s="16">
        <v>18</v>
      </c>
      <c r="J62" s="16">
        <v>47</v>
      </c>
      <c r="K62" s="16">
        <v>34</v>
      </c>
      <c r="L62" s="16">
        <v>100</v>
      </c>
      <c r="M62" s="16">
        <v>10</v>
      </c>
      <c r="N62" s="16">
        <v>101</v>
      </c>
      <c r="O62" s="16">
        <v>46</v>
      </c>
      <c r="P62" s="16">
        <v>15</v>
      </c>
    </row>
    <row r="63" spans="2:16" ht="15" customHeight="1" x14ac:dyDescent="0.15">
      <c r="B63" s="24"/>
      <c r="C63" s="84"/>
      <c r="D63" s="25">
        <v>100</v>
      </c>
      <c r="E63" s="26">
        <v>21.6</v>
      </c>
      <c r="F63" s="27">
        <v>22.8</v>
      </c>
      <c r="G63" s="27">
        <v>21.8</v>
      </c>
      <c r="H63" s="27">
        <v>15.4</v>
      </c>
      <c r="I63" s="27">
        <v>3.7</v>
      </c>
      <c r="J63" s="27">
        <v>9.6999999999999993</v>
      </c>
      <c r="K63" s="27">
        <v>7</v>
      </c>
      <c r="L63" s="27">
        <v>20.5</v>
      </c>
      <c r="M63" s="27">
        <v>2.1</v>
      </c>
      <c r="N63" s="27">
        <v>20.7</v>
      </c>
      <c r="O63" s="27">
        <v>9.4</v>
      </c>
      <c r="P63" s="27">
        <v>3.1</v>
      </c>
    </row>
    <row r="64" spans="2:16" ht="15" customHeight="1" x14ac:dyDescent="0.15">
      <c r="B64" s="24"/>
      <c r="C64" s="82" t="s">
        <v>82</v>
      </c>
      <c r="D64" s="14">
        <v>751</v>
      </c>
      <c r="E64" s="15">
        <v>137</v>
      </c>
      <c r="F64" s="16">
        <v>170</v>
      </c>
      <c r="G64" s="16">
        <v>173</v>
      </c>
      <c r="H64" s="16">
        <v>129</v>
      </c>
      <c r="I64" s="16">
        <v>31</v>
      </c>
      <c r="J64" s="16">
        <v>89</v>
      </c>
      <c r="K64" s="16">
        <v>54</v>
      </c>
      <c r="L64" s="16">
        <v>139</v>
      </c>
      <c r="M64" s="16">
        <v>12</v>
      </c>
      <c r="N64" s="16">
        <v>158</v>
      </c>
      <c r="O64" s="16">
        <v>74</v>
      </c>
      <c r="P64" s="16">
        <v>38</v>
      </c>
    </row>
    <row r="65" spans="2:16" ht="15" customHeight="1" x14ac:dyDescent="0.15">
      <c r="B65" s="24"/>
      <c r="C65" s="84"/>
      <c r="D65" s="25">
        <v>100</v>
      </c>
      <c r="E65" s="26">
        <v>18.2</v>
      </c>
      <c r="F65" s="27">
        <v>22.6</v>
      </c>
      <c r="G65" s="27">
        <v>23</v>
      </c>
      <c r="H65" s="27">
        <v>17.2</v>
      </c>
      <c r="I65" s="27">
        <v>4.0999999999999996</v>
      </c>
      <c r="J65" s="27">
        <v>11.9</v>
      </c>
      <c r="K65" s="27">
        <v>7.2</v>
      </c>
      <c r="L65" s="27">
        <v>18.5</v>
      </c>
      <c r="M65" s="27">
        <v>1.6</v>
      </c>
      <c r="N65" s="27">
        <v>21</v>
      </c>
      <c r="O65" s="27">
        <v>9.9</v>
      </c>
      <c r="P65" s="27">
        <v>5.0999999999999996</v>
      </c>
    </row>
    <row r="66" spans="2:16" ht="15" customHeight="1" x14ac:dyDescent="0.15">
      <c r="B66" s="24"/>
      <c r="C66" s="82" t="s">
        <v>83</v>
      </c>
      <c r="D66" s="14">
        <v>439</v>
      </c>
      <c r="E66" s="15">
        <v>102</v>
      </c>
      <c r="F66" s="16">
        <v>85</v>
      </c>
      <c r="G66" s="16">
        <v>80</v>
      </c>
      <c r="H66" s="16">
        <v>74</v>
      </c>
      <c r="I66" s="16">
        <v>21</v>
      </c>
      <c r="J66" s="16">
        <v>44</v>
      </c>
      <c r="K66" s="16">
        <v>19</v>
      </c>
      <c r="L66" s="16">
        <v>84</v>
      </c>
      <c r="M66" s="16">
        <v>6</v>
      </c>
      <c r="N66" s="16">
        <v>84</v>
      </c>
      <c r="O66" s="16">
        <v>43</v>
      </c>
      <c r="P66" s="16">
        <v>21</v>
      </c>
    </row>
    <row r="67" spans="2:16" ht="15" customHeight="1" x14ac:dyDescent="0.15">
      <c r="B67" s="24"/>
      <c r="C67" s="84"/>
      <c r="D67" s="25">
        <v>100</v>
      </c>
      <c r="E67" s="26">
        <v>23.2</v>
      </c>
      <c r="F67" s="27">
        <v>19.399999999999999</v>
      </c>
      <c r="G67" s="27">
        <v>18.2</v>
      </c>
      <c r="H67" s="27">
        <v>16.899999999999999</v>
      </c>
      <c r="I67" s="27">
        <v>4.8</v>
      </c>
      <c r="J67" s="27">
        <v>10</v>
      </c>
      <c r="K67" s="27">
        <v>4.3</v>
      </c>
      <c r="L67" s="27">
        <v>19.100000000000001</v>
      </c>
      <c r="M67" s="27">
        <v>1.4</v>
      </c>
      <c r="N67" s="27">
        <v>19.100000000000001</v>
      </c>
      <c r="O67" s="27">
        <v>9.8000000000000007</v>
      </c>
      <c r="P67" s="27">
        <v>4.8</v>
      </c>
    </row>
    <row r="68" spans="2:16" ht="15" customHeight="1" x14ac:dyDescent="0.15">
      <c r="B68" s="24"/>
      <c r="C68" s="82" t="s">
        <v>84</v>
      </c>
      <c r="D68" s="14">
        <v>892</v>
      </c>
      <c r="E68" s="15">
        <v>166</v>
      </c>
      <c r="F68" s="16">
        <v>226</v>
      </c>
      <c r="G68" s="16">
        <v>211</v>
      </c>
      <c r="H68" s="16">
        <v>184</v>
      </c>
      <c r="I68" s="16">
        <v>64</v>
      </c>
      <c r="J68" s="16">
        <v>112</v>
      </c>
      <c r="K68" s="16">
        <v>66</v>
      </c>
      <c r="L68" s="16">
        <v>180</v>
      </c>
      <c r="M68" s="16">
        <v>28</v>
      </c>
      <c r="N68" s="16">
        <v>184</v>
      </c>
      <c r="O68" s="16">
        <v>77</v>
      </c>
      <c r="P68" s="16">
        <v>35</v>
      </c>
    </row>
    <row r="69" spans="2:16" ht="15" customHeight="1" x14ac:dyDescent="0.15">
      <c r="B69" s="28"/>
      <c r="C69" s="85"/>
      <c r="D69" s="17">
        <v>100</v>
      </c>
      <c r="E69" s="18">
        <v>18.600000000000001</v>
      </c>
      <c r="F69" s="19">
        <v>25.3</v>
      </c>
      <c r="G69" s="19">
        <v>23.7</v>
      </c>
      <c r="H69" s="19">
        <v>20.6</v>
      </c>
      <c r="I69" s="19">
        <v>7.2</v>
      </c>
      <c r="J69" s="19">
        <v>12.6</v>
      </c>
      <c r="K69" s="19">
        <v>7.4</v>
      </c>
      <c r="L69" s="19">
        <v>20.2</v>
      </c>
      <c r="M69" s="19">
        <v>3.1</v>
      </c>
      <c r="N69" s="19">
        <v>20.6</v>
      </c>
      <c r="O69" s="19">
        <v>8.6</v>
      </c>
      <c r="P69" s="19">
        <v>3.9</v>
      </c>
    </row>
    <row r="70" spans="2:16" ht="15" customHeight="1" x14ac:dyDescent="0.15">
      <c r="B70" s="20" t="s">
        <v>85</v>
      </c>
      <c r="C70" s="88" t="s">
        <v>86</v>
      </c>
      <c r="D70" s="21">
        <v>704</v>
      </c>
      <c r="E70" s="22">
        <v>110</v>
      </c>
      <c r="F70" s="23">
        <v>166</v>
      </c>
      <c r="G70" s="23">
        <v>160</v>
      </c>
      <c r="H70" s="23">
        <v>120</v>
      </c>
      <c r="I70" s="23">
        <v>31</v>
      </c>
      <c r="J70" s="23">
        <v>70</v>
      </c>
      <c r="K70" s="23">
        <v>53</v>
      </c>
      <c r="L70" s="23">
        <v>98</v>
      </c>
      <c r="M70" s="23">
        <v>9</v>
      </c>
      <c r="N70" s="23">
        <v>162</v>
      </c>
      <c r="O70" s="23">
        <v>82</v>
      </c>
      <c r="P70" s="23">
        <v>42</v>
      </c>
    </row>
    <row r="71" spans="2:16" ht="15" customHeight="1" x14ac:dyDescent="0.15">
      <c r="B71" s="24"/>
      <c r="C71" s="89"/>
      <c r="D71" s="25">
        <v>100</v>
      </c>
      <c r="E71" s="26">
        <v>15.6</v>
      </c>
      <c r="F71" s="27">
        <v>23.6</v>
      </c>
      <c r="G71" s="27">
        <v>22.7</v>
      </c>
      <c r="H71" s="27">
        <v>17</v>
      </c>
      <c r="I71" s="27">
        <v>4.4000000000000004</v>
      </c>
      <c r="J71" s="27">
        <v>9.9</v>
      </c>
      <c r="K71" s="27">
        <v>7.5</v>
      </c>
      <c r="L71" s="27">
        <v>13.9</v>
      </c>
      <c r="M71" s="27">
        <v>1.3</v>
      </c>
      <c r="N71" s="27">
        <v>23</v>
      </c>
      <c r="O71" s="27">
        <v>11.6</v>
      </c>
      <c r="P71" s="27">
        <v>6</v>
      </c>
    </row>
    <row r="72" spans="2:16" ht="15" customHeight="1" x14ac:dyDescent="0.15">
      <c r="B72" s="24"/>
      <c r="C72" s="86" t="s">
        <v>87</v>
      </c>
      <c r="D72" s="14">
        <v>931</v>
      </c>
      <c r="E72" s="15">
        <v>138</v>
      </c>
      <c r="F72" s="16">
        <v>211</v>
      </c>
      <c r="G72" s="16">
        <v>226</v>
      </c>
      <c r="H72" s="16">
        <v>159</v>
      </c>
      <c r="I72" s="16">
        <v>41</v>
      </c>
      <c r="J72" s="16">
        <v>91</v>
      </c>
      <c r="K72" s="16">
        <v>83</v>
      </c>
      <c r="L72" s="16">
        <v>158</v>
      </c>
      <c r="M72" s="16">
        <v>13</v>
      </c>
      <c r="N72" s="16">
        <v>214</v>
      </c>
      <c r="O72" s="16">
        <v>100</v>
      </c>
      <c r="P72" s="16">
        <v>51</v>
      </c>
    </row>
    <row r="73" spans="2:16" ht="15" customHeight="1" x14ac:dyDescent="0.15">
      <c r="B73" s="24"/>
      <c r="C73" s="89"/>
      <c r="D73" s="25">
        <v>100</v>
      </c>
      <c r="E73" s="26">
        <v>14.8</v>
      </c>
      <c r="F73" s="27">
        <v>22.7</v>
      </c>
      <c r="G73" s="27">
        <v>24.3</v>
      </c>
      <c r="H73" s="27">
        <v>17.100000000000001</v>
      </c>
      <c r="I73" s="27">
        <v>4.4000000000000004</v>
      </c>
      <c r="J73" s="27">
        <v>9.8000000000000007</v>
      </c>
      <c r="K73" s="27">
        <v>8.9</v>
      </c>
      <c r="L73" s="27">
        <v>17</v>
      </c>
      <c r="M73" s="27">
        <v>1.4</v>
      </c>
      <c r="N73" s="27">
        <v>23</v>
      </c>
      <c r="O73" s="27">
        <v>10.7</v>
      </c>
      <c r="P73" s="27">
        <v>5.5</v>
      </c>
    </row>
    <row r="74" spans="2:16" ht="15" customHeight="1" x14ac:dyDescent="0.15">
      <c r="B74" s="24"/>
      <c r="C74" s="86" t="s">
        <v>88</v>
      </c>
      <c r="D74" s="14">
        <v>1455</v>
      </c>
      <c r="E74" s="15">
        <v>267</v>
      </c>
      <c r="F74" s="16">
        <v>369</v>
      </c>
      <c r="G74" s="16">
        <v>358</v>
      </c>
      <c r="H74" s="16">
        <v>276</v>
      </c>
      <c r="I74" s="16">
        <v>90</v>
      </c>
      <c r="J74" s="16">
        <v>167</v>
      </c>
      <c r="K74" s="16">
        <v>116</v>
      </c>
      <c r="L74" s="16">
        <v>272</v>
      </c>
      <c r="M74" s="16">
        <v>31</v>
      </c>
      <c r="N74" s="16">
        <v>289</v>
      </c>
      <c r="O74" s="16">
        <v>129</v>
      </c>
      <c r="P74" s="16">
        <v>55</v>
      </c>
    </row>
    <row r="75" spans="2:16" ht="15" customHeight="1" x14ac:dyDescent="0.15">
      <c r="B75" s="24"/>
      <c r="C75" s="89"/>
      <c r="D75" s="25">
        <v>100</v>
      </c>
      <c r="E75" s="26">
        <v>18.399999999999999</v>
      </c>
      <c r="F75" s="27">
        <v>25.4</v>
      </c>
      <c r="G75" s="27">
        <v>24.6</v>
      </c>
      <c r="H75" s="27">
        <v>19</v>
      </c>
      <c r="I75" s="27">
        <v>6.2</v>
      </c>
      <c r="J75" s="27">
        <v>11.5</v>
      </c>
      <c r="K75" s="27">
        <v>8</v>
      </c>
      <c r="L75" s="27">
        <v>18.7</v>
      </c>
      <c r="M75" s="27">
        <v>2.1</v>
      </c>
      <c r="N75" s="27">
        <v>19.899999999999999</v>
      </c>
      <c r="O75" s="27">
        <v>8.9</v>
      </c>
      <c r="P75" s="27">
        <v>3.8</v>
      </c>
    </row>
    <row r="76" spans="2:16" ht="15" customHeight="1" x14ac:dyDescent="0.15">
      <c r="B76" s="24"/>
      <c r="C76" s="86" t="s">
        <v>89</v>
      </c>
      <c r="D76" s="14">
        <v>1102</v>
      </c>
      <c r="E76" s="15">
        <v>201</v>
      </c>
      <c r="F76" s="16">
        <v>285</v>
      </c>
      <c r="G76" s="16">
        <v>264</v>
      </c>
      <c r="H76" s="16">
        <v>218</v>
      </c>
      <c r="I76" s="16">
        <v>67</v>
      </c>
      <c r="J76" s="16">
        <v>138</v>
      </c>
      <c r="K76" s="16">
        <v>83</v>
      </c>
      <c r="L76" s="16">
        <v>242</v>
      </c>
      <c r="M76" s="16">
        <v>26</v>
      </c>
      <c r="N76" s="16">
        <v>221</v>
      </c>
      <c r="O76" s="16">
        <v>88</v>
      </c>
      <c r="P76" s="16">
        <v>42</v>
      </c>
    </row>
    <row r="77" spans="2:16" ht="15" customHeight="1" x14ac:dyDescent="0.15">
      <c r="B77" s="24"/>
      <c r="C77" s="89"/>
      <c r="D77" s="25">
        <v>100</v>
      </c>
      <c r="E77" s="26">
        <v>18.2</v>
      </c>
      <c r="F77" s="27">
        <v>25.9</v>
      </c>
      <c r="G77" s="27">
        <v>24</v>
      </c>
      <c r="H77" s="27">
        <v>19.8</v>
      </c>
      <c r="I77" s="27">
        <v>6.1</v>
      </c>
      <c r="J77" s="27">
        <v>12.5</v>
      </c>
      <c r="K77" s="27">
        <v>7.5</v>
      </c>
      <c r="L77" s="27">
        <v>22</v>
      </c>
      <c r="M77" s="27">
        <v>2.4</v>
      </c>
      <c r="N77" s="27">
        <v>20.100000000000001</v>
      </c>
      <c r="O77" s="27">
        <v>8</v>
      </c>
      <c r="P77" s="27">
        <v>3.8</v>
      </c>
    </row>
    <row r="78" spans="2:16" ht="15" customHeight="1" x14ac:dyDescent="0.15">
      <c r="B78" s="24"/>
      <c r="C78" s="86" t="s">
        <v>90</v>
      </c>
      <c r="D78" s="14">
        <v>564</v>
      </c>
      <c r="E78" s="15">
        <v>107</v>
      </c>
      <c r="F78" s="16">
        <v>153</v>
      </c>
      <c r="G78" s="16">
        <v>127</v>
      </c>
      <c r="H78" s="16">
        <v>108</v>
      </c>
      <c r="I78" s="16">
        <v>25</v>
      </c>
      <c r="J78" s="16">
        <v>77</v>
      </c>
      <c r="K78" s="16">
        <v>39</v>
      </c>
      <c r="L78" s="16">
        <v>135</v>
      </c>
      <c r="M78" s="16">
        <v>13</v>
      </c>
      <c r="N78" s="16">
        <v>99</v>
      </c>
      <c r="O78" s="16">
        <v>44</v>
      </c>
      <c r="P78" s="16">
        <v>29</v>
      </c>
    </row>
    <row r="79" spans="2:16" ht="15" customHeight="1" x14ac:dyDescent="0.15">
      <c r="B79" s="24"/>
      <c r="C79" s="89"/>
      <c r="D79" s="25">
        <v>100</v>
      </c>
      <c r="E79" s="26">
        <v>19</v>
      </c>
      <c r="F79" s="27">
        <v>27.1</v>
      </c>
      <c r="G79" s="27">
        <v>22.5</v>
      </c>
      <c r="H79" s="27">
        <v>19.100000000000001</v>
      </c>
      <c r="I79" s="27">
        <v>4.4000000000000004</v>
      </c>
      <c r="J79" s="27">
        <v>13.7</v>
      </c>
      <c r="K79" s="27">
        <v>6.9</v>
      </c>
      <c r="L79" s="27">
        <v>23.9</v>
      </c>
      <c r="M79" s="27">
        <v>2.2999999999999998</v>
      </c>
      <c r="N79" s="27">
        <v>17.600000000000001</v>
      </c>
      <c r="O79" s="27">
        <v>7.8</v>
      </c>
      <c r="P79" s="27">
        <v>5.0999999999999996</v>
      </c>
    </row>
    <row r="80" spans="2:16" ht="15" customHeight="1" x14ac:dyDescent="0.15">
      <c r="B80" s="24"/>
      <c r="C80" s="86" t="s">
        <v>91</v>
      </c>
      <c r="D80" s="14">
        <v>345</v>
      </c>
      <c r="E80" s="15">
        <v>66</v>
      </c>
      <c r="F80" s="16">
        <v>88</v>
      </c>
      <c r="G80" s="16">
        <v>79</v>
      </c>
      <c r="H80" s="16">
        <v>69</v>
      </c>
      <c r="I80" s="16">
        <v>26</v>
      </c>
      <c r="J80" s="16">
        <v>35</v>
      </c>
      <c r="K80" s="16">
        <v>23</v>
      </c>
      <c r="L80" s="16">
        <v>81</v>
      </c>
      <c r="M80" s="16">
        <v>6</v>
      </c>
      <c r="N80" s="16">
        <v>59</v>
      </c>
      <c r="O80" s="16">
        <v>28</v>
      </c>
      <c r="P80" s="16">
        <v>23</v>
      </c>
    </row>
    <row r="81" spans="2:16" ht="15" customHeight="1" x14ac:dyDescent="0.15">
      <c r="B81" s="24"/>
      <c r="C81" s="89"/>
      <c r="D81" s="25">
        <v>100</v>
      </c>
      <c r="E81" s="26">
        <v>19.100000000000001</v>
      </c>
      <c r="F81" s="27">
        <v>25.5</v>
      </c>
      <c r="G81" s="27">
        <v>22.9</v>
      </c>
      <c r="H81" s="27">
        <v>20</v>
      </c>
      <c r="I81" s="27">
        <v>7.5</v>
      </c>
      <c r="J81" s="27">
        <v>10.1</v>
      </c>
      <c r="K81" s="27">
        <v>6.7</v>
      </c>
      <c r="L81" s="27">
        <v>23.5</v>
      </c>
      <c r="M81" s="27">
        <v>1.7</v>
      </c>
      <c r="N81" s="27">
        <v>17.100000000000001</v>
      </c>
      <c r="O81" s="27">
        <v>8.1</v>
      </c>
      <c r="P81" s="27">
        <v>6.7</v>
      </c>
    </row>
    <row r="82" spans="2:16" ht="15" customHeight="1" x14ac:dyDescent="0.15">
      <c r="B82" s="24"/>
      <c r="C82" s="86" t="s">
        <v>92</v>
      </c>
      <c r="D82" s="14">
        <v>145</v>
      </c>
      <c r="E82" s="15">
        <v>21</v>
      </c>
      <c r="F82" s="16">
        <v>34</v>
      </c>
      <c r="G82" s="16">
        <v>27</v>
      </c>
      <c r="H82" s="16">
        <v>27</v>
      </c>
      <c r="I82" s="16">
        <v>6</v>
      </c>
      <c r="J82" s="16">
        <v>20</v>
      </c>
      <c r="K82" s="16">
        <v>6</v>
      </c>
      <c r="L82" s="16">
        <v>32</v>
      </c>
      <c r="M82" s="16">
        <v>7</v>
      </c>
      <c r="N82" s="16">
        <v>20</v>
      </c>
      <c r="O82" s="16">
        <v>19</v>
      </c>
      <c r="P82" s="16">
        <v>10</v>
      </c>
    </row>
    <row r="83" spans="2:16" ht="15" customHeight="1" x14ac:dyDescent="0.15">
      <c r="B83" s="24"/>
      <c r="C83" s="86"/>
      <c r="D83" s="34">
        <v>100</v>
      </c>
      <c r="E83" s="35">
        <v>14.5</v>
      </c>
      <c r="F83" s="36">
        <v>23.4</v>
      </c>
      <c r="G83" s="36">
        <v>18.600000000000001</v>
      </c>
      <c r="H83" s="36">
        <v>18.600000000000001</v>
      </c>
      <c r="I83" s="36">
        <v>4.0999999999999996</v>
      </c>
      <c r="J83" s="36">
        <v>13.8</v>
      </c>
      <c r="K83" s="36">
        <v>4.0999999999999996</v>
      </c>
      <c r="L83" s="36">
        <v>22.1</v>
      </c>
      <c r="M83" s="36">
        <v>4.8</v>
      </c>
      <c r="N83" s="36">
        <v>13.8</v>
      </c>
      <c r="O83" s="36">
        <v>13.1</v>
      </c>
      <c r="P83" s="36">
        <v>6.9</v>
      </c>
    </row>
    <row r="84" spans="2:16" ht="15" customHeight="1" x14ac:dyDescent="0.15">
      <c r="B84" s="20" t="s">
        <v>93</v>
      </c>
      <c r="C84" s="87" t="s">
        <v>94</v>
      </c>
      <c r="D84" s="21">
        <v>1018</v>
      </c>
      <c r="E84" s="22">
        <v>160</v>
      </c>
      <c r="F84" s="23">
        <v>238</v>
      </c>
      <c r="G84" s="23">
        <v>228</v>
      </c>
      <c r="H84" s="23">
        <v>168</v>
      </c>
      <c r="I84" s="23">
        <v>55</v>
      </c>
      <c r="J84" s="23">
        <v>103</v>
      </c>
      <c r="K84" s="23">
        <v>89</v>
      </c>
      <c r="L84" s="23">
        <v>169</v>
      </c>
      <c r="M84" s="23">
        <v>14</v>
      </c>
      <c r="N84" s="23">
        <v>243</v>
      </c>
      <c r="O84" s="23">
        <v>103</v>
      </c>
      <c r="P84" s="23">
        <v>65</v>
      </c>
    </row>
    <row r="85" spans="2:16" ht="15" customHeight="1" x14ac:dyDescent="0.15">
      <c r="B85" s="24" t="s">
        <v>475</v>
      </c>
      <c r="C85" s="84"/>
      <c r="D85" s="25">
        <v>100</v>
      </c>
      <c r="E85" s="26">
        <v>15.7</v>
      </c>
      <c r="F85" s="27">
        <v>23.4</v>
      </c>
      <c r="G85" s="27">
        <v>22.4</v>
      </c>
      <c r="H85" s="27">
        <v>16.5</v>
      </c>
      <c r="I85" s="27">
        <v>5.4</v>
      </c>
      <c r="J85" s="27">
        <v>10.1</v>
      </c>
      <c r="K85" s="27">
        <v>8.6999999999999993</v>
      </c>
      <c r="L85" s="27">
        <v>16.600000000000001</v>
      </c>
      <c r="M85" s="27">
        <v>1.4</v>
      </c>
      <c r="N85" s="27">
        <v>23.9</v>
      </c>
      <c r="O85" s="27">
        <v>10.1</v>
      </c>
      <c r="P85" s="27">
        <v>6.4</v>
      </c>
    </row>
    <row r="86" spans="2:16" ht="15" customHeight="1" x14ac:dyDescent="0.15">
      <c r="B86" s="24" t="s">
        <v>452</v>
      </c>
      <c r="C86" s="82" t="s">
        <v>481</v>
      </c>
      <c r="D86" s="14">
        <v>1116</v>
      </c>
      <c r="E86" s="15">
        <v>195</v>
      </c>
      <c r="F86" s="16">
        <v>258</v>
      </c>
      <c r="G86" s="16">
        <v>263</v>
      </c>
      <c r="H86" s="16">
        <v>187</v>
      </c>
      <c r="I86" s="16">
        <v>49</v>
      </c>
      <c r="J86" s="16">
        <v>111</v>
      </c>
      <c r="K86" s="16">
        <v>74</v>
      </c>
      <c r="L86" s="16">
        <v>196</v>
      </c>
      <c r="M86" s="16">
        <v>20</v>
      </c>
      <c r="N86" s="16">
        <v>234</v>
      </c>
      <c r="O86" s="16">
        <v>127</v>
      </c>
      <c r="P86" s="16">
        <v>51</v>
      </c>
    </row>
    <row r="87" spans="2:16" ht="15" customHeight="1" x14ac:dyDescent="0.15">
      <c r="B87" s="24"/>
      <c r="C87" s="84"/>
      <c r="D87" s="25">
        <v>100</v>
      </c>
      <c r="E87" s="26">
        <v>17.5</v>
      </c>
      <c r="F87" s="27">
        <v>23.1</v>
      </c>
      <c r="G87" s="27">
        <v>23.6</v>
      </c>
      <c r="H87" s="27">
        <v>16.8</v>
      </c>
      <c r="I87" s="27">
        <v>4.4000000000000004</v>
      </c>
      <c r="J87" s="27">
        <v>9.9</v>
      </c>
      <c r="K87" s="27">
        <v>6.6</v>
      </c>
      <c r="L87" s="27">
        <v>17.600000000000001</v>
      </c>
      <c r="M87" s="27">
        <v>1.8</v>
      </c>
      <c r="N87" s="27">
        <v>21</v>
      </c>
      <c r="O87" s="27">
        <v>11.4</v>
      </c>
      <c r="P87" s="27">
        <v>4.5999999999999996</v>
      </c>
    </row>
    <row r="88" spans="2:16" ht="15" customHeight="1" x14ac:dyDescent="0.15">
      <c r="B88" s="24"/>
      <c r="C88" s="83" t="s">
        <v>487</v>
      </c>
      <c r="D88" s="29">
        <v>786</v>
      </c>
      <c r="E88" s="30">
        <v>148</v>
      </c>
      <c r="F88" s="31">
        <v>205</v>
      </c>
      <c r="G88" s="31">
        <v>187</v>
      </c>
      <c r="H88" s="31">
        <v>151</v>
      </c>
      <c r="I88" s="31">
        <v>39</v>
      </c>
      <c r="J88" s="31">
        <v>84</v>
      </c>
      <c r="K88" s="31">
        <v>57</v>
      </c>
      <c r="L88" s="31">
        <v>153</v>
      </c>
      <c r="M88" s="31">
        <v>14</v>
      </c>
      <c r="N88" s="31">
        <v>145</v>
      </c>
      <c r="O88" s="31">
        <v>62</v>
      </c>
      <c r="P88" s="31">
        <v>31</v>
      </c>
    </row>
    <row r="89" spans="2:16" ht="15" customHeight="1" x14ac:dyDescent="0.15">
      <c r="B89" s="24"/>
      <c r="C89" s="84"/>
      <c r="D89" s="25">
        <v>100</v>
      </c>
      <c r="E89" s="26">
        <v>18.8</v>
      </c>
      <c r="F89" s="27">
        <v>26.1</v>
      </c>
      <c r="G89" s="27">
        <v>23.8</v>
      </c>
      <c r="H89" s="27">
        <v>19.2</v>
      </c>
      <c r="I89" s="27">
        <v>5</v>
      </c>
      <c r="J89" s="27">
        <v>10.7</v>
      </c>
      <c r="K89" s="27">
        <v>7.3</v>
      </c>
      <c r="L89" s="27">
        <v>19.5</v>
      </c>
      <c r="M89" s="27">
        <v>1.8</v>
      </c>
      <c r="N89" s="27">
        <v>18.399999999999999</v>
      </c>
      <c r="O89" s="27">
        <v>7.9</v>
      </c>
      <c r="P89" s="27">
        <v>3.9</v>
      </c>
    </row>
    <row r="90" spans="2:16" ht="15" customHeight="1" x14ac:dyDescent="0.15">
      <c r="B90" s="24"/>
      <c r="C90" s="82" t="s">
        <v>525</v>
      </c>
      <c r="D90" s="14">
        <v>1181</v>
      </c>
      <c r="E90" s="15">
        <v>220</v>
      </c>
      <c r="F90" s="16">
        <v>311</v>
      </c>
      <c r="G90" s="16">
        <v>282</v>
      </c>
      <c r="H90" s="16">
        <v>251</v>
      </c>
      <c r="I90" s="16">
        <v>66</v>
      </c>
      <c r="J90" s="16">
        <v>156</v>
      </c>
      <c r="K90" s="16">
        <v>95</v>
      </c>
      <c r="L90" s="16">
        <v>240</v>
      </c>
      <c r="M90" s="16">
        <v>26</v>
      </c>
      <c r="N90" s="16">
        <v>238</v>
      </c>
      <c r="O90" s="16">
        <v>94</v>
      </c>
      <c r="P90" s="16">
        <v>36</v>
      </c>
    </row>
    <row r="91" spans="2:16" ht="15" customHeight="1" x14ac:dyDescent="0.15">
      <c r="B91" s="24"/>
      <c r="C91" s="84"/>
      <c r="D91" s="25">
        <v>100</v>
      </c>
      <c r="E91" s="26">
        <v>18.600000000000001</v>
      </c>
      <c r="F91" s="27">
        <v>26.3</v>
      </c>
      <c r="G91" s="27">
        <v>23.9</v>
      </c>
      <c r="H91" s="27">
        <v>21.3</v>
      </c>
      <c r="I91" s="27">
        <v>5.6</v>
      </c>
      <c r="J91" s="27">
        <v>13.2</v>
      </c>
      <c r="K91" s="27">
        <v>8</v>
      </c>
      <c r="L91" s="27">
        <v>20.3</v>
      </c>
      <c r="M91" s="27">
        <v>2.2000000000000002</v>
      </c>
      <c r="N91" s="27">
        <v>20.2</v>
      </c>
      <c r="O91" s="27">
        <v>8</v>
      </c>
      <c r="P91" s="27">
        <v>3</v>
      </c>
    </row>
    <row r="92" spans="2:16" ht="15" customHeight="1" x14ac:dyDescent="0.15">
      <c r="B92" s="24"/>
      <c r="C92" s="82" t="s">
        <v>435</v>
      </c>
      <c r="D92" s="14">
        <v>573</v>
      </c>
      <c r="E92" s="15">
        <v>94</v>
      </c>
      <c r="F92" s="16">
        <v>152</v>
      </c>
      <c r="G92" s="16">
        <v>139</v>
      </c>
      <c r="H92" s="16">
        <v>112</v>
      </c>
      <c r="I92" s="16">
        <v>40</v>
      </c>
      <c r="J92" s="16">
        <v>84</v>
      </c>
      <c r="K92" s="16">
        <v>43</v>
      </c>
      <c r="L92" s="16">
        <v>137</v>
      </c>
      <c r="M92" s="16">
        <v>16</v>
      </c>
      <c r="N92" s="16">
        <v>105</v>
      </c>
      <c r="O92" s="16">
        <v>48</v>
      </c>
      <c r="P92" s="16">
        <v>29</v>
      </c>
    </row>
    <row r="93" spans="2:16" ht="15" customHeight="1" x14ac:dyDescent="0.15">
      <c r="B93" s="24"/>
      <c r="C93" s="84"/>
      <c r="D93" s="25">
        <v>100</v>
      </c>
      <c r="E93" s="26">
        <v>16.399999999999999</v>
      </c>
      <c r="F93" s="27">
        <v>26.5</v>
      </c>
      <c r="G93" s="27">
        <v>24.3</v>
      </c>
      <c r="H93" s="27">
        <v>19.5</v>
      </c>
      <c r="I93" s="27">
        <v>7</v>
      </c>
      <c r="J93" s="27">
        <v>14.7</v>
      </c>
      <c r="K93" s="27">
        <v>7.5</v>
      </c>
      <c r="L93" s="27">
        <v>23.9</v>
      </c>
      <c r="M93" s="27">
        <v>2.8</v>
      </c>
      <c r="N93" s="27">
        <v>18.3</v>
      </c>
      <c r="O93" s="27">
        <v>8.4</v>
      </c>
      <c r="P93" s="27">
        <v>5.0999999999999996</v>
      </c>
    </row>
    <row r="94" spans="2:16" ht="15" customHeight="1" x14ac:dyDescent="0.15">
      <c r="B94" s="24"/>
      <c r="C94" s="82" t="s">
        <v>546</v>
      </c>
      <c r="D94" s="14">
        <v>117</v>
      </c>
      <c r="E94" s="15">
        <v>24</v>
      </c>
      <c r="F94" s="16">
        <v>29</v>
      </c>
      <c r="G94" s="16">
        <v>26</v>
      </c>
      <c r="H94" s="16">
        <v>23</v>
      </c>
      <c r="I94" s="16">
        <v>8</v>
      </c>
      <c r="J94" s="16">
        <v>11</v>
      </c>
      <c r="K94" s="16">
        <v>7</v>
      </c>
      <c r="L94" s="16">
        <v>29</v>
      </c>
      <c r="M94" s="16">
        <v>1</v>
      </c>
      <c r="N94" s="16">
        <v>20</v>
      </c>
      <c r="O94" s="16">
        <v>10</v>
      </c>
      <c r="P94" s="16">
        <v>9</v>
      </c>
    </row>
    <row r="95" spans="2:16" ht="15" customHeight="1" x14ac:dyDescent="0.15">
      <c r="B95" s="24"/>
      <c r="C95" s="82"/>
      <c r="D95" s="34">
        <v>100</v>
      </c>
      <c r="E95" s="35">
        <v>20.5</v>
      </c>
      <c r="F95" s="36">
        <v>24.8</v>
      </c>
      <c r="G95" s="36">
        <v>22.2</v>
      </c>
      <c r="H95" s="36">
        <v>19.7</v>
      </c>
      <c r="I95" s="36">
        <v>6.8</v>
      </c>
      <c r="J95" s="36">
        <v>9.4</v>
      </c>
      <c r="K95" s="36">
        <v>6</v>
      </c>
      <c r="L95" s="36">
        <v>24.8</v>
      </c>
      <c r="M95" s="36">
        <v>0.9</v>
      </c>
      <c r="N95" s="36">
        <v>17.100000000000001</v>
      </c>
      <c r="O95" s="36">
        <v>8.5</v>
      </c>
      <c r="P95" s="36">
        <v>7.7</v>
      </c>
    </row>
    <row r="96" spans="2:16" ht="15" customHeight="1" x14ac:dyDescent="0.15">
      <c r="B96" s="24"/>
      <c r="C96" s="83" t="s">
        <v>584</v>
      </c>
      <c r="D96" s="29">
        <v>110</v>
      </c>
      <c r="E96" s="30">
        <v>23</v>
      </c>
      <c r="F96" s="31">
        <v>25</v>
      </c>
      <c r="G96" s="31">
        <v>18</v>
      </c>
      <c r="H96" s="31">
        <v>20</v>
      </c>
      <c r="I96" s="31">
        <v>4</v>
      </c>
      <c r="J96" s="31">
        <v>9</v>
      </c>
      <c r="K96" s="31">
        <v>5</v>
      </c>
      <c r="L96" s="31">
        <v>16</v>
      </c>
      <c r="M96" s="31">
        <v>5</v>
      </c>
      <c r="N96" s="31">
        <v>18</v>
      </c>
      <c r="O96" s="31">
        <v>9</v>
      </c>
      <c r="P96" s="31">
        <v>10</v>
      </c>
    </row>
    <row r="97" spans="2:16" ht="15" customHeight="1" x14ac:dyDescent="0.15">
      <c r="B97" s="24"/>
      <c r="C97" s="84"/>
      <c r="D97" s="25">
        <v>100</v>
      </c>
      <c r="E97" s="26">
        <v>20.9</v>
      </c>
      <c r="F97" s="27">
        <v>22.7</v>
      </c>
      <c r="G97" s="27">
        <v>16.399999999999999</v>
      </c>
      <c r="H97" s="27">
        <v>18.2</v>
      </c>
      <c r="I97" s="27">
        <v>3.6</v>
      </c>
      <c r="J97" s="27">
        <v>8.1999999999999993</v>
      </c>
      <c r="K97" s="27">
        <v>4.5</v>
      </c>
      <c r="L97" s="27">
        <v>14.5</v>
      </c>
      <c r="M97" s="27">
        <v>4.5</v>
      </c>
      <c r="N97" s="27">
        <v>16.399999999999999</v>
      </c>
      <c r="O97" s="27">
        <v>8.1999999999999993</v>
      </c>
      <c r="P97" s="27">
        <v>9.1</v>
      </c>
    </row>
    <row r="98" spans="2:16" ht="15" customHeight="1" x14ac:dyDescent="0.15">
      <c r="B98" s="24"/>
      <c r="C98" s="82" t="s">
        <v>474</v>
      </c>
      <c r="D98" s="14">
        <v>11</v>
      </c>
      <c r="E98" s="15">
        <v>1</v>
      </c>
      <c r="F98" s="16">
        <v>0</v>
      </c>
      <c r="G98" s="16">
        <v>2</v>
      </c>
      <c r="H98" s="16">
        <v>1</v>
      </c>
      <c r="I98" s="16">
        <v>0</v>
      </c>
      <c r="J98" s="16">
        <v>3</v>
      </c>
      <c r="K98" s="16">
        <v>2</v>
      </c>
      <c r="L98" s="16">
        <v>4</v>
      </c>
      <c r="M98" s="16">
        <v>0</v>
      </c>
      <c r="N98" s="16">
        <v>2</v>
      </c>
      <c r="O98" s="16">
        <v>1</v>
      </c>
      <c r="P98" s="16">
        <v>1</v>
      </c>
    </row>
    <row r="99" spans="2:16" ht="15" customHeight="1" x14ac:dyDescent="0.15">
      <c r="B99" s="24"/>
      <c r="C99" s="84"/>
      <c r="D99" s="25">
        <v>100</v>
      </c>
      <c r="E99" s="26">
        <v>9.1</v>
      </c>
      <c r="F99" s="27">
        <v>0</v>
      </c>
      <c r="G99" s="27">
        <v>18.2</v>
      </c>
      <c r="H99" s="27">
        <v>9.1</v>
      </c>
      <c r="I99" s="27">
        <v>0</v>
      </c>
      <c r="J99" s="27">
        <v>27.3</v>
      </c>
      <c r="K99" s="27">
        <v>18.2</v>
      </c>
      <c r="L99" s="27">
        <v>36.4</v>
      </c>
      <c r="M99" s="27">
        <v>0</v>
      </c>
      <c r="N99" s="27">
        <v>18.2</v>
      </c>
      <c r="O99" s="27">
        <v>9.1</v>
      </c>
      <c r="P99" s="27">
        <v>9.1</v>
      </c>
    </row>
    <row r="100" spans="2:16" ht="15" customHeight="1" x14ac:dyDescent="0.15">
      <c r="B100" s="24"/>
      <c r="C100" s="82" t="s">
        <v>96</v>
      </c>
      <c r="D100" s="14">
        <v>21</v>
      </c>
      <c r="E100" s="15">
        <v>3</v>
      </c>
      <c r="F100" s="16">
        <v>7</v>
      </c>
      <c r="G100" s="16">
        <v>8</v>
      </c>
      <c r="H100" s="16">
        <v>6</v>
      </c>
      <c r="I100" s="16">
        <v>3</v>
      </c>
      <c r="J100" s="16">
        <v>3</v>
      </c>
      <c r="K100" s="16">
        <v>3</v>
      </c>
      <c r="L100" s="16">
        <v>5</v>
      </c>
      <c r="M100" s="16">
        <v>0</v>
      </c>
      <c r="N100" s="16">
        <v>4</v>
      </c>
      <c r="O100" s="16">
        <v>3</v>
      </c>
      <c r="P100" s="16">
        <v>0</v>
      </c>
    </row>
    <row r="101" spans="2:16" ht="15" customHeight="1" x14ac:dyDescent="0.15">
      <c r="B101" s="28"/>
      <c r="C101" s="85"/>
      <c r="D101" s="17">
        <v>100</v>
      </c>
      <c r="E101" s="18">
        <v>14.3</v>
      </c>
      <c r="F101" s="19">
        <v>33.299999999999997</v>
      </c>
      <c r="G101" s="19">
        <v>38.1</v>
      </c>
      <c r="H101" s="19">
        <v>28.6</v>
      </c>
      <c r="I101" s="19">
        <v>14.3</v>
      </c>
      <c r="J101" s="19">
        <v>14.3</v>
      </c>
      <c r="K101" s="19">
        <v>14.3</v>
      </c>
      <c r="L101" s="19">
        <v>23.8</v>
      </c>
      <c r="M101" s="19">
        <v>0</v>
      </c>
      <c r="N101" s="19">
        <v>19</v>
      </c>
      <c r="O101" s="19">
        <v>14.3</v>
      </c>
      <c r="P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751" priority="4043" rank="1"/>
  </conditionalFormatting>
  <conditionalFormatting sqref="E11:P11">
    <cfRule type="top10" dxfId="750" priority="4044" rank="1"/>
  </conditionalFormatting>
  <conditionalFormatting sqref="E13:P13">
    <cfRule type="top10" dxfId="749" priority="4045" rank="1"/>
  </conditionalFormatting>
  <conditionalFormatting sqref="E15:P15">
    <cfRule type="top10" dxfId="748" priority="4046" rank="1"/>
  </conditionalFormatting>
  <conditionalFormatting sqref="E17:P17">
    <cfRule type="top10" dxfId="747" priority="4047" rank="1"/>
  </conditionalFormatting>
  <conditionalFormatting sqref="E19:P19">
    <cfRule type="top10" dxfId="746" priority="4048" rank="1"/>
  </conditionalFormatting>
  <conditionalFormatting sqref="E21:P21">
    <cfRule type="top10" dxfId="745" priority="4049" rank="1"/>
  </conditionalFormatting>
  <conditionalFormatting sqref="E23:P23">
    <cfRule type="top10" dxfId="744" priority="4050" rank="1"/>
  </conditionalFormatting>
  <conditionalFormatting sqref="E25:P25">
    <cfRule type="top10" dxfId="743" priority="4051" rank="1"/>
  </conditionalFormatting>
  <conditionalFormatting sqref="E27:P27">
    <cfRule type="top10" dxfId="742" priority="4052" rank="1"/>
  </conditionalFormatting>
  <conditionalFormatting sqref="E29:P29">
    <cfRule type="top10" dxfId="741" priority="4053" rank="1"/>
  </conditionalFormatting>
  <conditionalFormatting sqref="E31:P31">
    <cfRule type="top10" dxfId="740" priority="4054" rank="1"/>
  </conditionalFormatting>
  <conditionalFormatting sqref="E33:P33">
    <cfRule type="top10" dxfId="739" priority="4055" rank="1"/>
  </conditionalFormatting>
  <conditionalFormatting sqref="E35:P35">
    <cfRule type="top10" dxfId="738" priority="4056" rank="1"/>
  </conditionalFormatting>
  <conditionalFormatting sqref="E37:P37">
    <cfRule type="top10" dxfId="737" priority="4057" rank="1"/>
  </conditionalFormatting>
  <conditionalFormatting sqref="E39:P39">
    <cfRule type="top10" dxfId="736" priority="4058" rank="1"/>
  </conditionalFormatting>
  <conditionalFormatting sqref="E41:P41">
    <cfRule type="top10" dxfId="735" priority="4059" rank="1"/>
  </conditionalFormatting>
  <conditionalFormatting sqref="E43:P43">
    <cfRule type="top10" dxfId="734" priority="4060" rank="1"/>
  </conditionalFormatting>
  <conditionalFormatting sqref="E45:P45">
    <cfRule type="top10" dxfId="733" priority="4061" rank="1"/>
  </conditionalFormatting>
  <conditionalFormatting sqref="E47:P47">
    <cfRule type="top10" dxfId="732" priority="4062" rank="1"/>
  </conditionalFormatting>
  <conditionalFormatting sqref="E49:P49">
    <cfRule type="top10" dxfId="731" priority="4063" rank="1"/>
  </conditionalFormatting>
  <conditionalFormatting sqref="E51:P51">
    <cfRule type="top10" dxfId="730" priority="4064" rank="1"/>
  </conditionalFormatting>
  <conditionalFormatting sqref="E53:P53">
    <cfRule type="top10" dxfId="729" priority="4065" rank="1"/>
  </conditionalFormatting>
  <conditionalFormatting sqref="E55:P55">
    <cfRule type="top10" dxfId="728" priority="4066" rank="1"/>
  </conditionalFormatting>
  <conditionalFormatting sqref="E57:P57">
    <cfRule type="top10" dxfId="727" priority="4067" rank="1"/>
  </conditionalFormatting>
  <conditionalFormatting sqref="E59:P59">
    <cfRule type="top10" dxfId="726" priority="4068" rank="1"/>
  </conditionalFormatting>
  <conditionalFormatting sqref="E61:P61">
    <cfRule type="top10" dxfId="725" priority="4069" rank="1"/>
  </conditionalFormatting>
  <conditionalFormatting sqref="E63:P63">
    <cfRule type="top10" dxfId="724" priority="4070" rank="1"/>
  </conditionalFormatting>
  <conditionalFormatting sqref="E65:P65">
    <cfRule type="top10" dxfId="723" priority="4071" rank="1"/>
  </conditionalFormatting>
  <conditionalFormatting sqref="E67:P67">
    <cfRule type="top10" dxfId="722" priority="4072" rank="1"/>
  </conditionalFormatting>
  <conditionalFormatting sqref="E69:P69">
    <cfRule type="top10" dxfId="721" priority="4073" rank="1"/>
  </conditionalFormatting>
  <conditionalFormatting sqref="E71:P71">
    <cfRule type="top10" dxfId="720" priority="4074" rank="1"/>
  </conditionalFormatting>
  <conditionalFormatting sqref="E73:P73">
    <cfRule type="top10" dxfId="719" priority="4075" rank="1"/>
  </conditionalFormatting>
  <conditionalFormatting sqref="E75:P75">
    <cfRule type="top10" dxfId="718" priority="4076" rank="1"/>
  </conditionalFormatting>
  <conditionalFormatting sqref="E77:P77">
    <cfRule type="top10" dxfId="717" priority="4077" rank="1"/>
  </conditionalFormatting>
  <conditionalFormatting sqref="E79:P79">
    <cfRule type="top10" dxfId="716" priority="4078" rank="1"/>
  </conditionalFormatting>
  <conditionalFormatting sqref="E81:P81">
    <cfRule type="top10" dxfId="715" priority="4079" rank="1"/>
  </conditionalFormatting>
  <conditionalFormatting sqref="E83:P83">
    <cfRule type="top10" dxfId="714" priority="4080" rank="1"/>
  </conditionalFormatting>
  <conditionalFormatting sqref="E85:P85">
    <cfRule type="top10" dxfId="713" priority="4081" rank="1"/>
  </conditionalFormatting>
  <conditionalFormatting sqref="E87:P87">
    <cfRule type="top10" dxfId="712" priority="4082" rank="1"/>
  </conditionalFormatting>
  <conditionalFormatting sqref="E89:P89">
    <cfRule type="top10" dxfId="711" priority="4083" rank="1"/>
  </conditionalFormatting>
  <conditionalFormatting sqref="E91:P91">
    <cfRule type="top10" dxfId="710" priority="4084" rank="1"/>
  </conditionalFormatting>
  <conditionalFormatting sqref="E93:P93">
    <cfRule type="top10" dxfId="709" priority="4085" rank="1"/>
  </conditionalFormatting>
  <conditionalFormatting sqref="E95:P95">
    <cfRule type="top10" dxfId="708" priority="4086" rank="1"/>
  </conditionalFormatting>
  <conditionalFormatting sqref="E97:P97">
    <cfRule type="top10" dxfId="707" priority="4087" rank="1"/>
  </conditionalFormatting>
  <conditionalFormatting sqref="E99:P99">
    <cfRule type="top10" dxfId="706" priority="4088" rank="1"/>
  </conditionalFormatting>
  <conditionalFormatting sqref="E101:P101">
    <cfRule type="top10" dxfId="705" priority="4089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3" width="8.625" style="1" customWidth="1"/>
    <col min="74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862</v>
      </c>
    </row>
    <row r="4" spans="2:24" x14ac:dyDescent="0.15">
      <c r="B4" s="1" t="s">
        <v>717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187</v>
      </c>
      <c r="F7" s="69" t="s">
        <v>188</v>
      </c>
      <c r="G7" s="69" t="s">
        <v>189</v>
      </c>
      <c r="H7" s="68" t="s">
        <v>190</v>
      </c>
      <c r="I7" s="69" t="s">
        <v>159</v>
      </c>
      <c r="J7" s="69" t="s">
        <v>655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5305</v>
      </c>
      <c r="E8" s="15">
        <v>964</v>
      </c>
      <c r="F8" s="16">
        <v>3044</v>
      </c>
      <c r="G8" s="16">
        <v>411</v>
      </c>
      <c r="H8" s="16">
        <v>296</v>
      </c>
      <c r="I8" s="16">
        <v>389</v>
      </c>
      <c r="J8" s="16">
        <v>201</v>
      </c>
    </row>
    <row r="9" spans="2:24" ht="15" customHeight="1" x14ac:dyDescent="0.15">
      <c r="B9" s="93"/>
      <c r="C9" s="91"/>
      <c r="D9" s="17">
        <v>100</v>
      </c>
      <c r="E9" s="18">
        <v>18.2</v>
      </c>
      <c r="F9" s="19">
        <v>57.4</v>
      </c>
      <c r="G9" s="19">
        <v>7.7</v>
      </c>
      <c r="H9" s="19">
        <v>5.6</v>
      </c>
      <c r="I9" s="19">
        <v>7.3</v>
      </c>
      <c r="J9" s="19">
        <v>3.8</v>
      </c>
    </row>
    <row r="10" spans="2:24" ht="15" customHeight="1" x14ac:dyDescent="0.15">
      <c r="B10" s="20" t="s">
        <v>57</v>
      </c>
      <c r="C10" s="88" t="s">
        <v>58</v>
      </c>
      <c r="D10" s="21">
        <v>1310</v>
      </c>
      <c r="E10" s="22">
        <v>212</v>
      </c>
      <c r="F10" s="23">
        <v>748</v>
      </c>
      <c r="G10" s="23">
        <v>112</v>
      </c>
      <c r="H10" s="23">
        <v>80</v>
      </c>
      <c r="I10" s="23">
        <v>104</v>
      </c>
      <c r="J10" s="23">
        <v>54</v>
      </c>
    </row>
    <row r="11" spans="2:24" ht="15" customHeight="1" x14ac:dyDescent="0.15">
      <c r="B11" s="24"/>
      <c r="C11" s="89"/>
      <c r="D11" s="25">
        <v>100</v>
      </c>
      <c r="E11" s="26">
        <v>16.2</v>
      </c>
      <c r="F11" s="27">
        <v>57.1</v>
      </c>
      <c r="G11" s="27">
        <v>8.5</v>
      </c>
      <c r="H11" s="27">
        <v>6.1</v>
      </c>
      <c r="I11" s="27">
        <v>7.9</v>
      </c>
      <c r="J11" s="27">
        <v>4.0999999999999996</v>
      </c>
    </row>
    <row r="12" spans="2:24" ht="15" customHeight="1" x14ac:dyDescent="0.15">
      <c r="B12" s="24"/>
      <c r="C12" s="86" t="s">
        <v>59</v>
      </c>
      <c r="D12" s="14">
        <v>3960</v>
      </c>
      <c r="E12" s="15">
        <v>749</v>
      </c>
      <c r="F12" s="16">
        <v>2272</v>
      </c>
      <c r="G12" s="16">
        <v>295</v>
      </c>
      <c r="H12" s="16">
        <v>214</v>
      </c>
      <c r="I12" s="16">
        <v>284</v>
      </c>
      <c r="J12" s="16">
        <v>146</v>
      </c>
    </row>
    <row r="13" spans="2:24" ht="15" customHeight="1" x14ac:dyDescent="0.15">
      <c r="B13" s="28"/>
      <c r="C13" s="91"/>
      <c r="D13" s="17">
        <v>100</v>
      </c>
      <c r="E13" s="18">
        <v>18.899999999999999</v>
      </c>
      <c r="F13" s="19">
        <v>57.4</v>
      </c>
      <c r="G13" s="19">
        <v>7.4</v>
      </c>
      <c r="H13" s="19">
        <v>5.4</v>
      </c>
      <c r="I13" s="19">
        <v>7.2</v>
      </c>
      <c r="J13" s="19">
        <v>3.7</v>
      </c>
    </row>
    <row r="14" spans="2:24" ht="15" customHeight="1" x14ac:dyDescent="0.15">
      <c r="B14" s="20" t="s">
        <v>60</v>
      </c>
      <c r="C14" s="87" t="s">
        <v>409</v>
      </c>
      <c r="D14" s="21">
        <v>149</v>
      </c>
      <c r="E14" s="22">
        <v>34</v>
      </c>
      <c r="F14" s="23">
        <v>79</v>
      </c>
      <c r="G14" s="23">
        <v>12</v>
      </c>
      <c r="H14" s="23">
        <v>8</v>
      </c>
      <c r="I14" s="23">
        <v>11</v>
      </c>
      <c r="J14" s="23">
        <v>5</v>
      </c>
    </row>
    <row r="15" spans="2:24" ht="15" customHeight="1" x14ac:dyDescent="0.15">
      <c r="B15" s="24"/>
      <c r="C15" s="84"/>
      <c r="D15" s="25">
        <v>100</v>
      </c>
      <c r="E15" s="26">
        <v>22.8</v>
      </c>
      <c r="F15" s="27">
        <v>53</v>
      </c>
      <c r="G15" s="27">
        <v>8.1</v>
      </c>
      <c r="H15" s="27">
        <v>5.4</v>
      </c>
      <c r="I15" s="27">
        <v>7.4</v>
      </c>
      <c r="J15" s="27">
        <v>3.4</v>
      </c>
    </row>
    <row r="16" spans="2:24" ht="15" customHeight="1" x14ac:dyDescent="0.15">
      <c r="B16" s="24"/>
      <c r="C16" s="83" t="s">
        <v>410</v>
      </c>
      <c r="D16" s="29">
        <v>184</v>
      </c>
      <c r="E16" s="30">
        <v>40</v>
      </c>
      <c r="F16" s="31">
        <v>100</v>
      </c>
      <c r="G16" s="31">
        <v>9</v>
      </c>
      <c r="H16" s="31">
        <v>13</v>
      </c>
      <c r="I16" s="31">
        <v>14</v>
      </c>
      <c r="J16" s="31">
        <v>8</v>
      </c>
    </row>
    <row r="17" spans="2:10" ht="15" customHeight="1" x14ac:dyDescent="0.15">
      <c r="B17" s="24"/>
      <c r="C17" s="84"/>
      <c r="D17" s="25">
        <v>100</v>
      </c>
      <c r="E17" s="26">
        <v>21.7</v>
      </c>
      <c r="F17" s="27">
        <v>54.3</v>
      </c>
      <c r="G17" s="27">
        <v>4.9000000000000004</v>
      </c>
      <c r="H17" s="27">
        <v>7.1</v>
      </c>
      <c r="I17" s="27">
        <v>7.6</v>
      </c>
      <c r="J17" s="27">
        <v>4.3</v>
      </c>
    </row>
    <row r="18" spans="2:10" ht="15" customHeight="1" x14ac:dyDescent="0.15">
      <c r="B18" s="24"/>
      <c r="C18" s="82" t="s">
        <v>411</v>
      </c>
      <c r="D18" s="14">
        <v>247</v>
      </c>
      <c r="E18" s="15">
        <v>43</v>
      </c>
      <c r="F18" s="16">
        <v>145</v>
      </c>
      <c r="G18" s="16">
        <v>22</v>
      </c>
      <c r="H18" s="16">
        <v>11</v>
      </c>
      <c r="I18" s="16">
        <v>17</v>
      </c>
      <c r="J18" s="16">
        <v>9</v>
      </c>
    </row>
    <row r="19" spans="2:10" ht="15" customHeight="1" x14ac:dyDescent="0.15">
      <c r="B19" s="24"/>
      <c r="C19" s="84"/>
      <c r="D19" s="25">
        <v>100</v>
      </c>
      <c r="E19" s="26">
        <v>17.399999999999999</v>
      </c>
      <c r="F19" s="27">
        <v>58.7</v>
      </c>
      <c r="G19" s="27">
        <v>8.9</v>
      </c>
      <c r="H19" s="27">
        <v>4.5</v>
      </c>
      <c r="I19" s="27">
        <v>6.9</v>
      </c>
      <c r="J19" s="27">
        <v>3.6</v>
      </c>
    </row>
    <row r="20" spans="2:10" ht="15" customHeight="1" x14ac:dyDescent="0.15">
      <c r="B20" s="24"/>
      <c r="C20" s="82" t="s">
        <v>412</v>
      </c>
      <c r="D20" s="14">
        <v>454</v>
      </c>
      <c r="E20" s="15">
        <v>91</v>
      </c>
      <c r="F20" s="16">
        <v>250</v>
      </c>
      <c r="G20" s="16">
        <v>30</v>
      </c>
      <c r="H20" s="16">
        <v>19</v>
      </c>
      <c r="I20" s="16">
        <v>40</v>
      </c>
      <c r="J20" s="16">
        <v>24</v>
      </c>
    </row>
    <row r="21" spans="2:10" ht="15" customHeight="1" x14ac:dyDescent="0.15">
      <c r="B21" s="24"/>
      <c r="C21" s="84"/>
      <c r="D21" s="25">
        <v>100</v>
      </c>
      <c r="E21" s="26">
        <v>20</v>
      </c>
      <c r="F21" s="27">
        <v>55.1</v>
      </c>
      <c r="G21" s="27">
        <v>6.6</v>
      </c>
      <c r="H21" s="27">
        <v>4.2</v>
      </c>
      <c r="I21" s="27">
        <v>8.8000000000000007</v>
      </c>
      <c r="J21" s="27">
        <v>5.3</v>
      </c>
    </row>
    <row r="22" spans="2:10" ht="15" customHeight="1" x14ac:dyDescent="0.15">
      <c r="B22" s="24"/>
      <c r="C22" s="82" t="s">
        <v>413</v>
      </c>
      <c r="D22" s="14">
        <v>1021</v>
      </c>
      <c r="E22" s="15">
        <v>187</v>
      </c>
      <c r="F22" s="16">
        <v>573</v>
      </c>
      <c r="G22" s="16">
        <v>73</v>
      </c>
      <c r="H22" s="16">
        <v>51</v>
      </c>
      <c r="I22" s="16">
        <v>85</v>
      </c>
      <c r="J22" s="16">
        <v>52</v>
      </c>
    </row>
    <row r="23" spans="2:10" ht="15" customHeight="1" x14ac:dyDescent="0.15">
      <c r="B23" s="24"/>
      <c r="C23" s="84"/>
      <c r="D23" s="25">
        <v>100</v>
      </c>
      <c r="E23" s="26">
        <v>18.3</v>
      </c>
      <c r="F23" s="27">
        <v>56.1</v>
      </c>
      <c r="G23" s="27">
        <v>7.1</v>
      </c>
      <c r="H23" s="27">
        <v>5</v>
      </c>
      <c r="I23" s="27">
        <v>8.3000000000000007</v>
      </c>
      <c r="J23" s="27">
        <v>5.0999999999999996</v>
      </c>
    </row>
    <row r="24" spans="2:10" ht="15" customHeight="1" x14ac:dyDescent="0.15">
      <c r="B24" s="24"/>
      <c r="C24" s="82" t="s">
        <v>414</v>
      </c>
      <c r="D24" s="14">
        <v>1668</v>
      </c>
      <c r="E24" s="15">
        <v>282</v>
      </c>
      <c r="F24" s="16">
        <v>970</v>
      </c>
      <c r="G24" s="16">
        <v>142</v>
      </c>
      <c r="H24" s="16">
        <v>93</v>
      </c>
      <c r="I24" s="16">
        <v>125</v>
      </c>
      <c r="J24" s="16">
        <v>56</v>
      </c>
    </row>
    <row r="25" spans="2:10" ht="15" customHeight="1" x14ac:dyDescent="0.15">
      <c r="B25" s="24"/>
      <c r="C25" s="84"/>
      <c r="D25" s="25">
        <v>100</v>
      </c>
      <c r="E25" s="26">
        <v>16.899999999999999</v>
      </c>
      <c r="F25" s="27">
        <v>58.2</v>
      </c>
      <c r="G25" s="27">
        <v>8.5</v>
      </c>
      <c r="H25" s="27">
        <v>5.6</v>
      </c>
      <c r="I25" s="27">
        <v>7.5</v>
      </c>
      <c r="J25" s="27">
        <v>3.4</v>
      </c>
    </row>
    <row r="26" spans="2:10" ht="15" customHeight="1" x14ac:dyDescent="0.15">
      <c r="B26" s="24"/>
      <c r="C26" s="82" t="s">
        <v>415</v>
      </c>
      <c r="D26" s="14">
        <v>1492</v>
      </c>
      <c r="E26" s="15">
        <v>275</v>
      </c>
      <c r="F26" s="16">
        <v>868</v>
      </c>
      <c r="G26" s="16">
        <v>118</v>
      </c>
      <c r="H26" s="16">
        <v>94</v>
      </c>
      <c r="I26" s="16">
        <v>92</v>
      </c>
      <c r="J26" s="16">
        <v>45</v>
      </c>
    </row>
    <row r="27" spans="2:10" ht="15" customHeight="1" x14ac:dyDescent="0.15">
      <c r="B27" s="28"/>
      <c r="C27" s="85"/>
      <c r="D27" s="17">
        <v>100</v>
      </c>
      <c r="E27" s="18">
        <v>18.399999999999999</v>
      </c>
      <c r="F27" s="19">
        <v>58.2</v>
      </c>
      <c r="G27" s="19">
        <v>7.9</v>
      </c>
      <c r="H27" s="19">
        <v>6.3</v>
      </c>
      <c r="I27" s="19">
        <v>6.2</v>
      </c>
      <c r="J27" s="19">
        <v>3</v>
      </c>
    </row>
    <row r="28" spans="2:10" ht="15" customHeight="1" x14ac:dyDescent="0.15">
      <c r="B28" s="20" t="s">
        <v>61</v>
      </c>
      <c r="C28" s="82" t="s">
        <v>62</v>
      </c>
      <c r="D28" s="14">
        <v>1990</v>
      </c>
      <c r="E28" s="15">
        <v>409</v>
      </c>
      <c r="F28" s="16">
        <v>1097</v>
      </c>
      <c r="G28" s="16">
        <v>138</v>
      </c>
      <c r="H28" s="16">
        <v>98</v>
      </c>
      <c r="I28" s="16">
        <v>164</v>
      </c>
      <c r="J28" s="16">
        <v>84</v>
      </c>
    </row>
    <row r="29" spans="2:10" ht="15" customHeight="1" x14ac:dyDescent="0.15">
      <c r="B29" s="24"/>
      <c r="C29" s="84"/>
      <c r="D29" s="25">
        <v>100</v>
      </c>
      <c r="E29" s="26">
        <v>20.6</v>
      </c>
      <c r="F29" s="27">
        <v>55.1</v>
      </c>
      <c r="G29" s="27">
        <v>6.9</v>
      </c>
      <c r="H29" s="27">
        <v>4.9000000000000004</v>
      </c>
      <c r="I29" s="27">
        <v>8.1999999999999993</v>
      </c>
      <c r="J29" s="27">
        <v>4.2</v>
      </c>
    </row>
    <row r="30" spans="2:10" ht="15" customHeight="1" x14ac:dyDescent="0.15">
      <c r="B30" s="24"/>
      <c r="C30" s="82" t="s">
        <v>63</v>
      </c>
      <c r="D30" s="14">
        <v>761</v>
      </c>
      <c r="E30" s="15">
        <v>108</v>
      </c>
      <c r="F30" s="16">
        <v>438</v>
      </c>
      <c r="G30" s="16">
        <v>66</v>
      </c>
      <c r="H30" s="16">
        <v>46</v>
      </c>
      <c r="I30" s="16">
        <v>61</v>
      </c>
      <c r="J30" s="16">
        <v>42</v>
      </c>
    </row>
    <row r="31" spans="2:10" ht="15" customHeight="1" x14ac:dyDescent="0.15">
      <c r="B31" s="24"/>
      <c r="C31" s="84"/>
      <c r="D31" s="25">
        <v>100</v>
      </c>
      <c r="E31" s="26">
        <v>14.2</v>
      </c>
      <c r="F31" s="27">
        <v>57.6</v>
      </c>
      <c r="G31" s="27">
        <v>8.6999999999999993</v>
      </c>
      <c r="H31" s="27">
        <v>6</v>
      </c>
      <c r="I31" s="27">
        <v>8</v>
      </c>
      <c r="J31" s="27">
        <v>5.5</v>
      </c>
    </row>
    <row r="32" spans="2:10" ht="15" customHeight="1" x14ac:dyDescent="0.15">
      <c r="B32" s="24"/>
      <c r="C32" s="83" t="s">
        <v>64</v>
      </c>
      <c r="D32" s="29">
        <v>111</v>
      </c>
      <c r="E32" s="30">
        <v>21</v>
      </c>
      <c r="F32" s="31">
        <v>65</v>
      </c>
      <c r="G32" s="31">
        <v>13</v>
      </c>
      <c r="H32" s="31">
        <v>3</v>
      </c>
      <c r="I32" s="31">
        <v>5</v>
      </c>
      <c r="J32" s="31">
        <v>4</v>
      </c>
    </row>
    <row r="33" spans="2:10" ht="15" customHeight="1" x14ac:dyDescent="0.15">
      <c r="B33" s="24"/>
      <c r="C33" s="84"/>
      <c r="D33" s="25">
        <v>100</v>
      </c>
      <c r="E33" s="26">
        <v>18.899999999999999</v>
      </c>
      <c r="F33" s="27">
        <v>58.6</v>
      </c>
      <c r="G33" s="27">
        <v>11.7</v>
      </c>
      <c r="H33" s="27">
        <v>2.7</v>
      </c>
      <c r="I33" s="27">
        <v>4.5</v>
      </c>
      <c r="J33" s="27">
        <v>3.6</v>
      </c>
    </row>
    <row r="34" spans="2:10" ht="15" customHeight="1" x14ac:dyDescent="0.15">
      <c r="B34" s="24"/>
      <c r="C34" s="82" t="s">
        <v>65</v>
      </c>
      <c r="D34" s="14">
        <v>1472</v>
      </c>
      <c r="E34" s="15">
        <v>252</v>
      </c>
      <c r="F34" s="16">
        <v>878</v>
      </c>
      <c r="G34" s="16">
        <v>136</v>
      </c>
      <c r="H34" s="16">
        <v>84</v>
      </c>
      <c r="I34" s="16">
        <v>86</v>
      </c>
      <c r="J34" s="16">
        <v>36</v>
      </c>
    </row>
    <row r="35" spans="2:10" ht="15" customHeight="1" x14ac:dyDescent="0.15">
      <c r="B35" s="24"/>
      <c r="C35" s="84"/>
      <c r="D35" s="25">
        <v>100</v>
      </c>
      <c r="E35" s="26">
        <v>17.100000000000001</v>
      </c>
      <c r="F35" s="27">
        <v>59.6</v>
      </c>
      <c r="G35" s="27">
        <v>9.1999999999999993</v>
      </c>
      <c r="H35" s="27">
        <v>5.7</v>
      </c>
      <c r="I35" s="27">
        <v>5.8</v>
      </c>
      <c r="J35" s="27">
        <v>2.4</v>
      </c>
    </row>
    <row r="36" spans="2:10" ht="15" customHeight="1" x14ac:dyDescent="0.15">
      <c r="B36" s="32"/>
      <c r="C36" s="82" t="s">
        <v>408</v>
      </c>
      <c r="D36" s="14">
        <v>878</v>
      </c>
      <c r="E36" s="15">
        <v>155</v>
      </c>
      <c r="F36" s="16">
        <v>520</v>
      </c>
      <c r="G36" s="16">
        <v>53</v>
      </c>
      <c r="H36" s="16">
        <v>58</v>
      </c>
      <c r="I36" s="16">
        <v>66</v>
      </c>
      <c r="J36" s="16">
        <v>26</v>
      </c>
    </row>
    <row r="37" spans="2:10" ht="15" customHeight="1" x14ac:dyDescent="0.15">
      <c r="B37" s="33"/>
      <c r="C37" s="82"/>
      <c r="D37" s="34">
        <v>100</v>
      </c>
      <c r="E37" s="35">
        <v>17.7</v>
      </c>
      <c r="F37" s="36">
        <v>59.2</v>
      </c>
      <c r="G37" s="36">
        <v>6</v>
      </c>
      <c r="H37" s="36">
        <v>6.6</v>
      </c>
      <c r="I37" s="36">
        <v>7.5</v>
      </c>
      <c r="J37" s="36">
        <v>3</v>
      </c>
    </row>
    <row r="38" spans="2:10" ht="15" customHeight="1" x14ac:dyDescent="0.15">
      <c r="B38" s="20" t="s">
        <v>66</v>
      </c>
      <c r="C38" s="88" t="s">
        <v>67</v>
      </c>
      <c r="D38" s="21">
        <v>243</v>
      </c>
      <c r="E38" s="22">
        <v>89</v>
      </c>
      <c r="F38" s="23">
        <v>100</v>
      </c>
      <c r="G38" s="23">
        <v>7</v>
      </c>
      <c r="H38" s="23">
        <v>13</v>
      </c>
      <c r="I38" s="23">
        <v>18</v>
      </c>
      <c r="J38" s="23">
        <v>16</v>
      </c>
    </row>
    <row r="39" spans="2:10" ht="15" customHeight="1" x14ac:dyDescent="0.15">
      <c r="B39" s="24"/>
      <c r="C39" s="89"/>
      <c r="D39" s="25">
        <v>100</v>
      </c>
      <c r="E39" s="26">
        <v>36.6</v>
      </c>
      <c r="F39" s="27">
        <v>41.2</v>
      </c>
      <c r="G39" s="27">
        <v>2.9</v>
      </c>
      <c r="H39" s="27">
        <v>5.3</v>
      </c>
      <c r="I39" s="27">
        <v>7.4</v>
      </c>
      <c r="J39" s="27">
        <v>6.6</v>
      </c>
    </row>
    <row r="40" spans="2:10" ht="15" customHeight="1" x14ac:dyDescent="0.15">
      <c r="B40" s="24"/>
      <c r="C40" s="90" t="s">
        <v>68</v>
      </c>
      <c r="D40" s="14">
        <v>329</v>
      </c>
      <c r="E40" s="15">
        <v>74</v>
      </c>
      <c r="F40" s="16">
        <v>158</v>
      </c>
      <c r="G40" s="16">
        <v>23</v>
      </c>
      <c r="H40" s="16">
        <v>28</v>
      </c>
      <c r="I40" s="16">
        <v>31</v>
      </c>
      <c r="J40" s="16">
        <v>15</v>
      </c>
    </row>
    <row r="41" spans="2:10" ht="15" customHeight="1" x14ac:dyDescent="0.15">
      <c r="B41" s="24"/>
      <c r="C41" s="89"/>
      <c r="D41" s="25">
        <v>100</v>
      </c>
      <c r="E41" s="26">
        <v>22.5</v>
      </c>
      <c r="F41" s="27">
        <v>48</v>
      </c>
      <c r="G41" s="27">
        <v>7</v>
      </c>
      <c r="H41" s="27">
        <v>8.5</v>
      </c>
      <c r="I41" s="27">
        <v>9.4</v>
      </c>
      <c r="J41" s="27">
        <v>4.5999999999999996</v>
      </c>
    </row>
    <row r="42" spans="2:10" ht="15" customHeight="1" x14ac:dyDescent="0.15">
      <c r="B42" s="24"/>
      <c r="C42" s="86" t="s">
        <v>69</v>
      </c>
      <c r="D42" s="14">
        <v>4634</v>
      </c>
      <c r="E42" s="15">
        <v>784</v>
      </c>
      <c r="F42" s="16">
        <v>2738</v>
      </c>
      <c r="G42" s="16">
        <v>376</v>
      </c>
      <c r="H42" s="16">
        <v>246</v>
      </c>
      <c r="I42" s="16">
        <v>332</v>
      </c>
      <c r="J42" s="16">
        <v>158</v>
      </c>
    </row>
    <row r="43" spans="2:10" ht="15" customHeight="1" x14ac:dyDescent="0.15">
      <c r="B43" s="28"/>
      <c r="C43" s="91"/>
      <c r="D43" s="17">
        <v>100</v>
      </c>
      <c r="E43" s="18">
        <v>16.899999999999999</v>
      </c>
      <c r="F43" s="19">
        <v>59.1</v>
      </c>
      <c r="G43" s="19">
        <v>8.1</v>
      </c>
      <c r="H43" s="19">
        <v>5.3</v>
      </c>
      <c r="I43" s="19">
        <v>7.2</v>
      </c>
      <c r="J43" s="19">
        <v>3.4</v>
      </c>
    </row>
    <row r="44" spans="2:10" ht="15" customHeight="1" x14ac:dyDescent="0.15">
      <c r="B44" s="20" t="s">
        <v>70</v>
      </c>
      <c r="C44" s="88" t="s">
        <v>517</v>
      </c>
      <c r="D44" s="21">
        <v>213</v>
      </c>
      <c r="E44" s="22">
        <v>61</v>
      </c>
      <c r="F44" s="23">
        <v>114</v>
      </c>
      <c r="G44" s="23">
        <v>8</v>
      </c>
      <c r="H44" s="23">
        <v>10</v>
      </c>
      <c r="I44" s="23">
        <v>17</v>
      </c>
      <c r="J44" s="23">
        <v>3</v>
      </c>
    </row>
    <row r="45" spans="2:10" ht="15" customHeight="1" x14ac:dyDescent="0.15">
      <c r="B45" s="24"/>
      <c r="C45" s="89"/>
      <c r="D45" s="25">
        <v>100</v>
      </c>
      <c r="E45" s="26">
        <v>28.6</v>
      </c>
      <c r="F45" s="27">
        <v>53.5</v>
      </c>
      <c r="G45" s="27">
        <v>3.8</v>
      </c>
      <c r="H45" s="27">
        <v>4.7</v>
      </c>
      <c r="I45" s="27">
        <v>8</v>
      </c>
      <c r="J45" s="27">
        <v>1.4</v>
      </c>
    </row>
    <row r="46" spans="2:10" ht="15" customHeight="1" x14ac:dyDescent="0.15">
      <c r="B46" s="24"/>
      <c r="C46" s="86" t="s">
        <v>427</v>
      </c>
      <c r="D46" s="14">
        <v>2935</v>
      </c>
      <c r="E46" s="15">
        <v>616</v>
      </c>
      <c r="F46" s="16">
        <v>1714</v>
      </c>
      <c r="G46" s="16">
        <v>193</v>
      </c>
      <c r="H46" s="16">
        <v>111</v>
      </c>
      <c r="I46" s="16">
        <v>206</v>
      </c>
      <c r="J46" s="16">
        <v>95</v>
      </c>
    </row>
    <row r="47" spans="2:10" ht="15" customHeight="1" x14ac:dyDescent="0.15">
      <c r="B47" s="24"/>
      <c r="C47" s="89"/>
      <c r="D47" s="25">
        <v>100</v>
      </c>
      <c r="E47" s="26">
        <v>21</v>
      </c>
      <c r="F47" s="27">
        <v>58.4</v>
      </c>
      <c r="G47" s="27">
        <v>6.6</v>
      </c>
      <c r="H47" s="27">
        <v>3.8</v>
      </c>
      <c r="I47" s="27">
        <v>7</v>
      </c>
      <c r="J47" s="27">
        <v>3.2</v>
      </c>
    </row>
    <row r="48" spans="2:10" ht="15" customHeight="1" x14ac:dyDescent="0.15">
      <c r="B48" s="24"/>
      <c r="C48" s="86" t="s">
        <v>521</v>
      </c>
      <c r="D48" s="14">
        <v>1583</v>
      </c>
      <c r="E48" s="15">
        <v>224</v>
      </c>
      <c r="F48" s="16">
        <v>920</v>
      </c>
      <c r="G48" s="16">
        <v>146</v>
      </c>
      <c r="H48" s="16">
        <v>110</v>
      </c>
      <c r="I48" s="16">
        <v>119</v>
      </c>
      <c r="J48" s="16">
        <v>64</v>
      </c>
    </row>
    <row r="49" spans="2:10" ht="15" customHeight="1" x14ac:dyDescent="0.15">
      <c r="B49" s="24"/>
      <c r="C49" s="89"/>
      <c r="D49" s="25">
        <v>100</v>
      </c>
      <c r="E49" s="26">
        <v>14.2</v>
      </c>
      <c r="F49" s="27">
        <v>58.1</v>
      </c>
      <c r="G49" s="27">
        <v>9.1999999999999993</v>
      </c>
      <c r="H49" s="27">
        <v>6.9</v>
      </c>
      <c r="I49" s="27">
        <v>7.5</v>
      </c>
      <c r="J49" s="27">
        <v>4</v>
      </c>
    </row>
    <row r="50" spans="2:10" ht="15" customHeight="1" x14ac:dyDescent="0.15">
      <c r="B50" s="24"/>
      <c r="C50" s="86" t="s">
        <v>429</v>
      </c>
      <c r="D50" s="14">
        <v>492</v>
      </c>
      <c r="E50" s="15">
        <v>52</v>
      </c>
      <c r="F50" s="16">
        <v>257</v>
      </c>
      <c r="G50" s="16">
        <v>55</v>
      </c>
      <c r="H50" s="16">
        <v>58</v>
      </c>
      <c r="I50" s="16">
        <v>42</v>
      </c>
      <c r="J50" s="16">
        <v>28</v>
      </c>
    </row>
    <row r="51" spans="2:10" ht="15" customHeight="1" x14ac:dyDescent="0.15">
      <c r="B51" s="28"/>
      <c r="C51" s="91"/>
      <c r="D51" s="17">
        <v>100</v>
      </c>
      <c r="E51" s="18">
        <v>10.6</v>
      </c>
      <c r="F51" s="19">
        <v>52.2</v>
      </c>
      <c r="G51" s="19">
        <v>11.2</v>
      </c>
      <c r="H51" s="19">
        <v>11.8</v>
      </c>
      <c r="I51" s="19">
        <v>8.5</v>
      </c>
      <c r="J51" s="19">
        <v>5.7</v>
      </c>
    </row>
    <row r="52" spans="2:10" ht="15" customHeight="1" x14ac:dyDescent="0.15">
      <c r="B52" s="20" t="s">
        <v>75</v>
      </c>
      <c r="C52" s="87" t="s">
        <v>76</v>
      </c>
      <c r="D52" s="21">
        <v>856</v>
      </c>
      <c r="E52" s="22">
        <v>168</v>
      </c>
      <c r="F52" s="23">
        <v>470</v>
      </c>
      <c r="G52" s="23">
        <v>69</v>
      </c>
      <c r="H52" s="23">
        <v>46</v>
      </c>
      <c r="I52" s="23">
        <v>69</v>
      </c>
      <c r="J52" s="23">
        <v>34</v>
      </c>
    </row>
    <row r="53" spans="2:10" ht="15" customHeight="1" x14ac:dyDescent="0.15">
      <c r="B53" s="24"/>
      <c r="C53" s="84"/>
      <c r="D53" s="25">
        <v>100</v>
      </c>
      <c r="E53" s="26">
        <v>19.600000000000001</v>
      </c>
      <c r="F53" s="27">
        <v>54.9</v>
      </c>
      <c r="G53" s="27">
        <v>8.1</v>
      </c>
      <c r="H53" s="27">
        <v>5.4</v>
      </c>
      <c r="I53" s="27">
        <v>8.1</v>
      </c>
      <c r="J53" s="27">
        <v>4</v>
      </c>
    </row>
    <row r="54" spans="2:10" ht="15" customHeight="1" x14ac:dyDescent="0.15">
      <c r="B54" s="24"/>
      <c r="C54" s="83" t="s">
        <v>77</v>
      </c>
      <c r="D54" s="29">
        <v>679</v>
      </c>
      <c r="E54" s="30">
        <v>105</v>
      </c>
      <c r="F54" s="31">
        <v>427</v>
      </c>
      <c r="G54" s="31">
        <v>50</v>
      </c>
      <c r="H54" s="31">
        <v>23</v>
      </c>
      <c r="I54" s="31">
        <v>55</v>
      </c>
      <c r="J54" s="31">
        <v>19</v>
      </c>
    </row>
    <row r="55" spans="2:10" ht="15" customHeight="1" x14ac:dyDescent="0.15">
      <c r="B55" s="24"/>
      <c r="C55" s="84"/>
      <c r="D55" s="25">
        <v>100</v>
      </c>
      <c r="E55" s="26">
        <v>15.5</v>
      </c>
      <c r="F55" s="27">
        <v>62.9</v>
      </c>
      <c r="G55" s="27">
        <v>7.4</v>
      </c>
      <c r="H55" s="27">
        <v>3.4</v>
      </c>
      <c r="I55" s="27">
        <v>8.1</v>
      </c>
      <c r="J55" s="27">
        <v>2.8</v>
      </c>
    </row>
    <row r="56" spans="2:10" ht="15" customHeight="1" x14ac:dyDescent="0.15">
      <c r="B56" s="24"/>
      <c r="C56" s="82" t="s">
        <v>78</v>
      </c>
      <c r="D56" s="14">
        <v>310</v>
      </c>
      <c r="E56" s="15">
        <v>46</v>
      </c>
      <c r="F56" s="16">
        <v>166</v>
      </c>
      <c r="G56" s="16">
        <v>34</v>
      </c>
      <c r="H56" s="16">
        <v>18</v>
      </c>
      <c r="I56" s="16">
        <v>28</v>
      </c>
      <c r="J56" s="16">
        <v>18</v>
      </c>
    </row>
    <row r="57" spans="2:10" ht="15" customHeight="1" x14ac:dyDescent="0.15">
      <c r="B57" s="24"/>
      <c r="C57" s="84"/>
      <c r="D57" s="25">
        <v>100</v>
      </c>
      <c r="E57" s="26">
        <v>14.8</v>
      </c>
      <c r="F57" s="27">
        <v>53.5</v>
      </c>
      <c r="G57" s="27">
        <v>11</v>
      </c>
      <c r="H57" s="27">
        <v>5.8</v>
      </c>
      <c r="I57" s="27">
        <v>9</v>
      </c>
      <c r="J57" s="27">
        <v>5.8</v>
      </c>
    </row>
    <row r="58" spans="2:10" ht="15" customHeight="1" x14ac:dyDescent="0.15">
      <c r="B58" s="24"/>
      <c r="C58" s="82" t="s">
        <v>79</v>
      </c>
      <c r="D58" s="14">
        <v>460</v>
      </c>
      <c r="E58" s="15">
        <v>78</v>
      </c>
      <c r="F58" s="16">
        <v>268</v>
      </c>
      <c r="G58" s="16">
        <v>33</v>
      </c>
      <c r="H58" s="16">
        <v>26</v>
      </c>
      <c r="I58" s="16">
        <v>33</v>
      </c>
      <c r="J58" s="16">
        <v>22</v>
      </c>
    </row>
    <row r="59" spans="2:10" ht="15" customHeight="1" x14ac:dyDescent="0.15">
      <c r="B59" s="24"/>
      <c r="C59" s="84"/>
      <c r="D59" s="25">
        <v>100</v>
      </c>
      <c r="E59" s="26">
        <v>17</v>
      </c>
      <c r="F59" s="27">
        <v>58.3</v>
      </c>
      <c r="G59" s="27">
        <v>7.2</v>
      </c>
      <c r="H59" s="27">
        <v>5.7</v>
      </c>
      <c r="I59" s="27">
        <v>7.2</v>
      </c>
      <c r="J59" s="27">
        <v>4.8</v>
      </c>
    </row>
    <row r="60" spans="2:10" ht="15" customHeight="1" x14ac:dyDescent="0.15">
      <c r="B60" s="24"/>
      <c r="C60" s="82" t="s">
        <v>80</v>
      </c>
      <c r="D60" s="14">
        <v>431</v>
      </c>
      <c r="E60" s="15">
        <v>61</v>
      </c>
      <c r="F60" s="16">
        <v>247</v>
      </c>
      <c r="G60" s="16">
        <v>43</v>
      </c>
      <c r="H60" s="16">
        <v>24</v>
      </c>
      <c r="I60" s="16">
        <v>29</v>
      </c>
      <c r="J60" s="16">
        <v>27</v>
      </c>
    </row>
    <row r="61" spans="2:10" ht="15" customHeight="1" x14ac:dyDescent="0.15">
      <c r="B61" s="24"/>
      <c r="C61" s="84"/>
      <c r="D61" s="25">
        <v>100</v>
      </c>
      <c r="E61" s="26">
        <v>14.2</v>
      </c>
      <c r="F61" s="27">
        <v>57.3</v>
      </c>
      <c r="G61" s="27">
        <v>10</v>
      </c>
      <c r="H61" s="27">
        <v>5.6</v>
      </c>
      <c r="I61" s="27">
        <v>6.7</v>
      </c>
      <c r="J61" s="27">
        <v>6.3</v>
      </c>
    </row>
    <row r="62" spans="2:10" ht="15" customHeight="1" x14ac:dyDescent="0.15">
      <c r="B62" s="24"/>
      <c r="C62" s="82" t="s">
        <v>81</v>
      </c>
      <c r="D62" s="14">
        <v>487</v>
      </c>
      <c r="E62" s="15">
        <v>94</v>
      </c>
      <c r="F62" s="16">
        <v>307</v>
      </c>
      <c r="G62" s="16">
        <v>31</v>
      </c>
      <c r="H62" s="16">
        <v>22</v>
      </c>
      <c r="I62" s="16">
        <v>27</v>
      </c>
      <c r="J62" s="16">
        <v>6</v>
      </c>
    </row>
    <row r="63" spans="2:10" ht="15" customHeight="1" x14ac:dyDescent="0.15">
      <c r="B63" s="24"/>
      <c r="C63" s="84"/>
      <c r="D63" s="25">
        <v>100</v>
      </c>
      <c r="E63" s="26">
        <v>19.3</v>
      </c>
      <c r="F63" s="27">
        <v>63</v>
      </c>
      <c r="G63" s="27">
        <v>6.4</v>
      </c>
      <c r="H63" s="27">
        <v>4.5</v>
      </c>
      <c r="I63" s="27">
        <v>5.5</v>
      </c>
      <c r="J63" s="27">
        <v>1.2</v>
      </c>
    </row>
    <row r="64" spans="2:10" ht="15" customHeight="1" x14ac:dyDescent="0.15">
      <c r="B64" s="24"/>
      <c r="C64" s="82" t="s">
        <v>82</v>
      </c>
      <c r="D64" s="14">
        <v>751</v>
      </c>
      <c r="E64" s="15">
        <v>145</v>
      </c>
      <c r="F64" s="16">
        <v>421</v>
      </c>
      <c r="G64" s="16">
        <v>54</v>
      </c>
      <c r="H64" s="16">
        <v>44</v>
      </c>
      <c r="I64" s="16">
        <v>54</v>
      </c>
      <c r="J64" s="16">
        <v>33</v>
      </c>
    </row>
    <row r="65" spans="2:10" ht="15" customHeight="1" x14ac:dyDescent="0.15">
      <c r="B65" s="24"/>
      <c r="C65" s="84"/>
      <c r="D65" s="25">
        <v>100</v>
      </c>
      <c r="E65" s="26">
        <v>19.3</v>
      </c>
      <c r="F65" s="27">
        <v>56.1</v>
      </c>
      <c r="G65" s="27">
        <v>7.2</v>
      </c>
      <c r="H65" s="27">
        <v>5.9</v>
      </c>
      <c r="I65" s="27">
        <v>7.2</v>
      </c>
      <c r="J65" s="27">
        <v>4.4000000000000004</v>
      </c>
    </row>
    <row r="66" spans="2:10" ht="15" customHeight="1" x14ac:dyDescent="0.15">
      <c r="B66" s="24"/>
      <c r="C66" s="82" t="s">
        <v>83</v>
      </c>
      <c r="D66" s="14">
        <v>439</v>
      </c>
      <c r="E66" s="15">
        <v>67</v>
      </c>
      <c r="F66" s="16">
        <v>250</v>
      </c>
      <c r="G66" s="16">
        <v>39</v>
      </c>
      <c r="H66" s="16">
        <v>35</v>
      </c>
      <c r="I66" s="16">
        <v>32</v>
      </c>
      <c r="J66" s="16">
        <v>16</v>
      </c>
    </row>
    <row r="67" spans="2:10" ht="15" customHeight="1" x14ac:dyDescent="0.15">
      <c r="B67" s="24"/>
      <c r="C67" s="84"/>
      <c r="D67" s="25">
        <v>100</v>
      </c>
      <c r="E67" s="26">
        <v>15.3</v>
      </c>
      <c r="F67" s="27">
        <v>56.9</v>
      </c>
      <c r="G67" s="27">
        <v>8.9</v>
      </c>
      <c r="H67" s="27">
        <v>8</v>
      </c>
      <c r="I67" s="27">
        <v>7.3</v>
      </c>
      <c r="J67" s="27">
        <v>3.6</v>
      </c>
    </row>
    <row r="68" spans="2:10" ht="15" customHeight="1" x14ac:dyDescent="0.15">
      <c r="B68" s="24"/>
      <c r="C68" s="82" t="s">
        <v>84</v>
      </c>
      <c r="D68" s="14">
        <v>892</v>
      </c>
      <c r="E68" s="15">
        <v>200</v>
      </c>
      <c r="F68" s="16">
        <v>488</v>
      </c>
      <c r="G68" s="16">
        <v>58</v>
      </c>
      <c r="H68" s="16">
        <v>58</v>
      </c>
      <c r="I68" s="16">
        <v>62</v>
      </c>
      <c r="J68" s="16">
        <v>26</v>
      </c>
    </row>
    <row r="69" spans="2:10" ht="15" customHeight="1" x14ac:dyDescent="0.15">
      <c r="B69" s="28"/>
      <c r="C69" s="85"/>
      <c r="D69" s="17">
        <v>100</v>
      </c>
      <c r="E69" s="18">
        <v>22.4</v>
      </c>
      <c r="F69" s="19">
        <v>54.7</v>
      </c>
      <c r="G69" s="19">
        <v>6.5</v>
      </c>
      <c r="H69" s="19">
        <v>6.5</v>
      </c>
      <c r="I69" s="19">
        <v>7</v>
      </c>
      <c r="J69" s="19">
        <v>2.9</v>
      </c>
    </row>
    <row r="70" spans="2:10" ht="15" customHeight="1" x14ac:dyDescent="0.15">
      <c r="B70" s="20" t="s">
        <v>85</v>
      </c>
      <c r="C70" s="88" t="s">
        <v>86</v>
      </c>
      <c r="D70" s="21">
        <v>704</v>
      </c>
      <c r="E70" s="22">
        <v>198</v>
      </c>
      <c r="F70" s="23">
        <v>329</v>
      </c>
      <c r="G70" s="23">
        <v>37</v>
      </c>
      <c r="H70" s="23">
        <v>35</v>
      </c>
      <c r="I70" s="23">
        <v>70</v>
      </c>
      <c r="J70" s="23">
        <v>35</v>
      </c>
    </row>
    <row r="71" spans="2:10" ht="15" customHeight="1" x14ac:dyDescent="0.15">
      <c r="B71" s="24"/>
      <c r="C71" s="89"/>
      <c r="D71" s="25">
        <v>100</v>
      </c>
      <c r="E71" s="26">
        <v>28.1</v>
      </c>
      <c r="F71" s="27">
        <v>46.7</v>
      </c>
      <c r="G71" s="27">
        <v>5.3</v>
      </c>
      <c r="H71" s="27">
        <v>5</v>
      </c>
      <c r="I71" s="27">
        <v>9.9</v>
      </c>
      <c r="J71" s="27">
        <v>5</v>
      </c>
    </row>
    <row r="72" spans="2:10" ht="15" customHeight="1" x14ac:dyDescent="0.15">
      <c r="B72" s="24"/>
      <c r="C72" s="86" t="s">
        <v>87</v>
      </c>
      <c r="D72" s="14">
        <v>931</v>
      </c>
      <c r="E72" s="15">
        <v>227</v>
      </c>
      <c r="F72" s="16">
        <v>489</v>
      </c>
      <c r="G72" s="16">
        <v>52</v>
      </c>
      <c r="H72" s="16">
        <v>43</v>
      </c>
      <c r="I72" s="16">
        <v>74</v>
      </c>
      <c r="J72" s="16">
        <v>46</v>
      </c>
    </row>
    <row r="73" spans="2:10" ht="15" customHeight="1" x14ac:dyDescent="0.15">
      <c r="B73" s="24"/>
      <c r="C73" s="89"/>
      <c r="D73" s="25">
        <v>100</v>
      </c>
      <c r="E73" s="26">
        <v>24.4</v>
      </c>
      <c r="F73" s="27">
        <v>52.5</v>
      </c>
      <c r="G73" s="27">
        <v>5.6</v>
      </c>
      <c r="H73" s="27">
        <v>4.5999999999999996</v>
      </c>
      <c r="I73" s="27">
        <v>7.9</v>
      </c>
      <c r="J73" s="27">
        <v>4.9000000000000004</v>
      </c>
    </row>
    <row r="74" spans="2:10" ht="15" customHeight="1" x14ac:dyDescent="0.15">
      <c r="B74" s="24"/>
      <c r="C74" s="86" t="s">
        <v>88</v>
      </c>
      <c r="D74" s="14">
        <v>1455</v>
      </c>
      <c r="E74" s="15">
        <v>221</v>
      </c>
      <c r="F74" s="16">
        <v>900</v>
      </c>
      <c r="G74" s="16">
        <v>123</v>
      </c>
      <c r="H74" s="16">
        <v>73</v>
      </c>
      <c r="I74" s="16">
        <v>102</v>
      </c>
      <c r="J74" s="16">
        <v>36</v>
      </c>
    </row>
    <row r="75" spans="2:10" ht="15" customHeight="1" x14ac:dyDescent="0.15">
      <c r="B75" s="24"/>
      <c r="C75" s="89"/>
      <c r="D75" s="25">
        <v>100</v>
      </c>
      <c r="E75" s="26">
        <v>15.2</v>
      </c>
      <c r="F75" s="27">
        <v>61.9</v>
      </c>
      <c r="G75" s="27">
        <v>8.5</v>
      </c>
      <c r="H75" s="27">
        <v>5</v>
      </c>
      <c r="I75" s="27">
        <v>7</v>
      </c>
      <c r="J75" s="27">
        <v>2.5</v>
      </c>
    </row>
    <row r="76" spans="2:10" ht="15" customHeight="1" x14ac:dyDescent="0.15">
      <c r="B76" s="24"/>
      <c r="C76" s="86" t="s">
        <v>89</v>
      </c>
      <c r="D76" s="14">
        <v>1102</v>
      </c>
      <c r="E76" s="15">
        <v>159</v>
      </c>
      <c r="F76" s="16">
        <v>692</v>
      </c>
      <c r="G76" s="16">
        <v>93</v>
      </c>
      <c r="H76" s="16">
        <v>62</v>
      </c>
      <c r="I76" s="16">
        <v>58</v>
      </c>
      <c r="J76" s="16">
        <v>38</v>
      </c>
    </row>
    <row r="77" spans="2:10" ht="15" customHeight="1" x14ac:dyDescent="0.15">
      <c r="B77" s="24"/>
      <c r="C77" s="89"/>
      <c r="D77" s="25">
        <v>100</v>
      </c>
      <c r="E77" s="26">
        <v>14.4</v>
      </c>
      <c r="F77" s="27">
        <v>62.8</v>
      </c>
      <c r="G77" s="27">
        <v>8.4</v>
      </c>
      <c r="H77" s="27">
        <v>5.6</v>
      </c>
      <c r="I77" s="27">
        <v>5.3</v>
      </c>
      <c r="J77" s="27">
        <v>3.4</v>
      </c>
    </row>
    <row r="78" spans="2:10" ht="15" customHeight="1" x14ac:dyDescent="0.15">
      <c r="B78" s="24"/>
      <c r="C78" s="86" t="s">
        <v>90</v>
      </c>
      <c r="D78" s="14">
        <v>564</v>
      </c>
      <c r="E78" s="15">
        <v>75</v>
      </c>
      <c r="F78" s="16">
        <v>338</v>
      </c>
      <c r="G78" s="16">
        <v>58</v>
      </c>
      <c r="H78" s="16">
        <v>35</v>
      </c>
      <c r="I78" s="16">
        <v>40</v>
      </c>
      <c r="J78" s="16">
        <v>18</v>
      </c>
    </row>
    <row r="79" spans="2:10" ht="15" customHeight="1" x14ac:dyDescent="0.15">
      <c r="B79" s="24"/>
      <c r="C79" s="89"/>
      <c r="D79" s="25">
        <v>100</v>
      </c>
      <c r="E79" s="26">
        <v>13.3</v>
      </c>
      <c r="F79" s="27">
        <v>59.9</v>
      </c>
      <c r="G79" s="27">
        <v>10.3</v>
      </c>
      <c r="H79" s="27">
        <v>6.2</v>
      </c>
      <c r="I79" s="27">
        <v>7.1</v>
      </c>
      <c r="J79" s="27">
        <v>3.2</v>
      </c>
    </row>
    <row r="80" spans="2:10" ht="15" customHeight="1" x14ac:dyDescent="0.15">
      <c r="B80" s="24"/>
      <c r="C80" s="86" t="s">
        <v>91</v>
      </c>
      <c r="D80" s="14">
        <v>345</v>
      </c>
      <c r="E80" s="15">
        <v>53</v>
      </c>
      <c r="F80" s="16">
        <v>177</v>
      </c>
      <c r="G80" s="16">
        <v>33</v>
      </c>
      <c r="H80" s="16">
        <v>36</v>
      </c>
      <c r="I80" s="16">
        <v>29</v>
      </c>
      <c r="J80" s="16">
        <v>17</v>
      </c>
    </row>
    <row r="81" spans="2:10" ht="15" customHeight="1" x14ac:dyDescent="0.15">
      <c r="B81" s="24"/>
      <c r="C81" s="89"/>
      <c r="D81" s="25">
        <v>100</v>
      </c>
      <c r="E81" s="26">
        <v>15.4</v>
      </c>
      <c r="F81" s="27">
        <v>51.3</v>
      </c>
      <c r="G81" s="27">
        <v>9.6</v>
      </c>
      <c r="H81" s="27">
        <v>10.4</v>
      </c>
      <c r="I81" s="27">
        <v>8.4</v>
      </c>
      <c r="J81" s="27">
        <v>4.9000000000000004</v>
      </c>
    </row>
    <row r="82" spans="2:10" ht="15" customHeight="1" x14ac:dyDescent="0.15">
      <c r="B82" s="24"/>
      <c r="C82" s="86" t="s">
        <v>92</v>
      </c>
      <c r="D82" s="14">
        <v>145</v>
      </c>
      <c r="E82" s="15">
        <v>22</v>
      </c>
      <c r="F82" s="16">
        <v>86</v>
      </c>
      <c r="G82" s="16">
        <v>8</v>
      </c>
      <c r="H82" s="16">
        <v>10</v>
      </c>
      <c r="I82" s="16">
        <v>12</v>
      </c>
      <c r="J82" s="16">
        <v>7</v>
      </c>
    </row>
    <row r="83" spans="2:10" ht="15" customHeight="1" x14ac:dyDescent="0.15">
      <c r="B83" s="24"/>
      <c r="C83" s="86"/>
      <c r="D83" s="34">
        <v>100</v>
      </c>
      <c r="E83" s="35">
        <v>15.2</v>
      </c>
      <c r="F83" s="36">
        <v>59.3</v>
      </c>
      <c r="G83" s="36">
        <v>5.5</v>
      </c>
      <c r="H83" s="36">
        <v>6.9</v>
      </c>
      <c r="I83" s="36">
        <v>8.3000000000000007</v>
      </c>
      <c r="J83" s="36">
        <v>4.8</v>
      </c>
    </row>
    <row r="84" spans="2:10" ht="15" customHeight="1" x14ac:dyDescent="0.15">
      <c r="B84" s="20" t="s">
        <v>93</v>
      </c>
      <c r="C84" s="87" t="s">
        <v>94</v>
      </c>
      <c r="D84" s="21">
        <v>1018</v>
      </c>
      <c r="E84" s="22">
        <v>267</v>
      </c>
      <c r="F84" s="23">
        <v>531</v>
      </c>
      <c r="G84" s="23">
        <v>57</v>
      </c>
      <c r="H84" s="23">
        <v>47</v>
      </c>
      <c r="I84" s="23">
        <v>69</v>
      </c>
      <c r="J84" s="23">
        <v>47</v>
      </c>
    </row>
    <row r="85" spans="2:10" ht="15" customHeight="1" x14ac:dyDescent="0.15">
      <c r="B85" s="24" t="s">
        <v>585</v>
      </c>
      <c r="C85" s="84"/>
      <c r="D85" s="25">
        <v>100</v>
      </c>
      <c r="E85" s="26">
        <v>26.2</v>
      </c>
      <c r="F85" s="27">
        <v>52.2</v>
      </c>
      <c r="G85" s="27">
        <v>5.6</v>
      </c>
      <c r="H85" s="27">
        <v>4.5999999999999996</v>
      </c>
      <c r="I85" s="27">
        <v>6.8</v>
      </c>
      <c r="J85" s="27">
        <v>4.5999999999999996</v>
      </c>
    </row>
    <row r="86" spans="2:10" ht="15" customHeight="1" x14ac:dyDescent="0.15">
      <c r="B86" s="24" t="s">
        <v>486</v>
      </c>
      <c r="C86" s="82" t="s">
        <v>443</v>
      </c>
      <c r="D86" s="14">
        <v>1116</v>
      </c>
      <c r="E86" s="15">
        <v>217</v>
      </c>
      <c r="F86" s="16">
        <v>647</v>
      </c>
      <c r="G86" s="16">
        <v>65</v>
      </c>
      <c r="H86" s="16">
        <v>50</v>
      </c>
      <c r="I86" s="16">
        <v>99</v>
      </c>
      <c r="J86" s="16">
        <v>38</v>
      </c>
    </row>
    <row r="87" spans="2:10" ht="15" customHeight="1" x14ac:dyDescent="0.15">
      <c r="B87" s="24"/>
      <c r="C87" s="84"/>
      <c r="D87" s="25">
        <v>100</v>
      </c>
      <c r="E87" s="26">
        <v>19.399999999999999</v>
      </c>
      <c r="F87" s="27">
        <v>58</v>
      </c>
      <c r="G87" s="27">
        <v>5.8</v>
      </c>
      <c r="H87" s="27">
        <v>4.5</v>
      </c>
      <c r="I87" s="27">
        <v>8.9</v>
      </c>
      <c r="J87" s="27">
        <v>3.4</v>
      </c>
    </row>
    <row r="88" spans="2:10" ht="15" customHeight="1" x14ac:dyDescent="0.15">
      <c r="B88" s="24"/>
      <c r="C88" s="83" t="s">
        <v>493</v>
      </c>
      <c r="D88" s="29">
        <v>786</v>
      </c>
      <c r="E88" s="30">
        <v>137</v>
      </c>
      <c r="F88" s="31">
        <v>461</v>
      </c>
      <c r="G88" s="31">
        <v>65</v>
      </c>
      <c r="H88" s="31">
        <v>43</v>
      </c>
      <c r="I88" s="31">
        <v>48</v>
      </c>
      <c r="J88" s="31">
        <v>32</v>
      </c>
    </row>
    <row r="89" spans="2:10" ht="15" customHeight="1" x14ac:dyDescent="0.15">
      <c r="B89" s="24"/>
      <c r="C89" s="84"/>
      <c r="D89" s="25">
        <v>100</v>
      </c>
      <c r="E89" s="26">
        <v>17.399999999999999</v>
      </c>
      <c r="F89" s="27">
        <v>58.7</v>
      </c>
      <c r="G89" s="27">
        <v>8.3000000000000007</v>
      </c>
      <c r="H89" s="27">
        <v>5.5</v>
      </c>
      <c r="I89" s="27">
        <v>6.1</v>
      </c>
      <c r="J89" s="27">
        <v>4.0999999999999996</v>
      </c>
    </row>
    <row r="90" spans="2:10" ht="15" customHeight="1" x14ac:dyDescent="0.15">
      <c r="B90" s="24"/>
      <c r="C90" s="82" t="s">
        <v>534</v>
      </c>
      <c r="D90" s="14">
        <v>1181</v>
      </c>
      <c r="E90" s="15">
        <v>172</v>
      </c>
      <c r="F90" s="16">
        <v>732</v>
      </c>
      <c r="G90" s="16">
        <v>103</v>
      </c>
      <c r="H90" s="16">
        <v>75</v>
      </c>
      <c r="I90" s="16">
        <v>73</v>
      </c>
      <c r="J90" s="16">
        <v>26</v>
      </c>
    </row>
    <row r="91" spans="2:10" ht="15" customHeight="1" x14ac:dyDescent="0.15">
      <c r="B91" s="24"/>
      <c r="C91" s="84"/>
      <c r="D91" s="25">
        <v>100</v>
      </c>
      <c r="E91" s="26">
        <v>14.6</v>
      </c>
      <c r="F91" s="27">
        <v>62</v>
      </c>
      <c r="G91" s="27">
        <v>8.6999999999999993</v>
      </c>
      <c r="H91" s="27">
        <v>6.4</v>
      </c>
      <c r="I91" s="27">
        <v>6.2</v>
      </c>
      <c r="J91" s="27">
        <v>2.2000000000000002</v>
      </c>
    </row>
    <row r="92" spans="2:10" ht="15" customHeight="1" x14ac:dyDescent="0.15">
      <c r="B92" s="24"/>
      <c r="C92" s="82" t="s">
        <v>545</v>
      </c>
      <c r="D92" s="14">
        <v>573</v>
      </c>
      <c r="E92" s="15">
        <v>67</v>
      </c>
      <c r="F92" s="16">
        <v>347</v>
      </c>
      <c r="G92" s="16">
        <v>49</v>
      </c>
      <c r="H92" s="16">
        <v>41</v>
      </c>
      <c r="I92" s="16">
        <v>44</v>
      </c>
      <c r="J92" s="16">
        <v>25</v>
      </c>
    </row>
    <row r="93" spans="2:10" ht="15" customHeight="1" x14ac:dyDescent="0.15">
      <c r="B93" s="24"/>
      <c r="C93" s="84"/>
      <c r="D93" s="25">
        <v>100</v>
      </c>
      <c r="E93" s="26">
        <v>11.7</v>
      </c>
      <c r="F93" s="27">
        <v>60.6</v>
      </c>
      <c r="G93" s="27">
        <v>8.6</v>
      </c>
      <c r="H93" s="27">
        <v>7.2</v>
      </c>
      <c r="I93" s="27">
        <v>7.7</v>
      </c>
      <c r="J93" s="27">
        <v>4.4000000000000004</v>
      </c>
    </row>
    <row r="94" spans="2:10" ht="15" customHeight="1" x14ac:dyDescent="0.15">
      <c r="B94" s="24"/>
      <c r="C94" s="82" t="s">
        <v>546</v>
      </c>
      <c r="D94" s="14">
        <v>117</v>
      </c>
      <c r="E94" s="15">
        <v>15</v>
      </c>
      <c r="F94" s="16">
        <v>66</v>
      </c>
      <c r="G94" s="16">
        <v>20</v>
      </c>
      <c r="H94" s="16">
        <v>5</v>
      </c>
      <c r="I94" s="16">
        <v>7</v>
      </c>
      <c r="J94" s="16">
        <v>4</v>
      </c>
    </row>
    <row r="95" spans="2:10" ht="15" customHeight="1" x14ac:dyDescent="0.15">
      <c r="B95" s="24"/>
      <c r="C95" s="82"/>
      <c r="D95" s="34">
        <v>100</v>
      </c>
      <c r="E95" s="35">
        <v>12.8</v>
      </c>
      <c r="F95" s="36">
        <v>56.4</v>
      </c>
      <c r="G95" s="36">
        <v>17.100000000000001</v>
      </c>
      <c r="H95" s="36">
        <v>4.3</v>
      </c>
      <c r="I95" s="36">
        <v>6</v>
      </c>
      <c r="J95" s="36">
        <v>3.4</v>
      </c>
    </row>
    <row r="96" spans="2:10" ht="15" customHeight="1" x14ac:dyDescent="0.15">
      <c r="B96" s="24"/>
      <c r="C96" s="83" t="s">
        <v>465</v>
      </c>
      <c r="D96" s="29">
        <v>110</v>
      </c>
      <c r="E96" s="30">
        <v>18</v>
      </c>
      <c r="F96" s="31">
        <v>60</v>
      </c>
      <c r="G96" s="31">
        <v>12</v>
      </c>
      <c r="H96" s="31">
        <v>9</v>
      </c>
      <c r="I96" s="31">
        <v>6</v>
      </c>
      <c r="J96" s="31">
        <v>5</v>
      </c>
    </row>
    <row r="97" spans="2:10" ht="15" customHeight="1" x14ac:dyDescent="0.15">
      <c r="B97" s="24"/>
      <c r="C97" s="84"/>
      <c r="D97" s="25">
        <v>100</v>
      </c>
      <c r="E97" s="26">
        <v>16.399999999999999</v>
      </c>
      <c r="F97" s="27">
        <v>54.5</v>
      </c>
      <c r="G97" s="27">
        <v>10.9</v>
      </c>
      <c r="H97" s="27">
        <v>8.1999999999999993</v>
      </c>
      <c r="I97" s="27">
        <v>5.5</v>
      </c>
      <c r="J97" s="27">
        <v>4.5</v>
      </c>
    </row>
    <row r="98" spans="2:10" ht="15" customHeight="1" x14ac:dyDescent="0.15">
      <c r="B98" s="24"/>
      <c r="C98" s="82" t="s">
        <v>495</v>
      </c>
      <c r="D98" s="14">
        <v>11</v>
      </c>
      <c r="E98" s="15">
        <v>0</v>
      </c>
      <c r="F98" s="16">
        <v>10</v>
      </c>
      <c r="G98" s="16">
        <v>1</v>
      </c>
      <c r="H98" s="16">
        <v>0</v>
      </c>
      <c r="I98" s="16">
        <v>0</v>
      </c>
      <c r="J98" s="16">
        <v>0</v>
      </c>
    </row>
    <row r="99" spans="2:10" ht="15" customHeight="1" x14ac:dyDescent="0.15">
      <c r="B99" s="24"/>
      <c r="C99" s="84"/>
      <c r="D99" s="25">
        <v>100</v>
      </c>
      <c r="E99" s="26">
        <v>0</v>
      </c>
      <c r="F99" s="27">
        <v>90.9</v>
      </c>
      <c r="G99" s="27">
        <v>9.1</v>
      </c>
      <c r="H99" s="27">
        <v>0</v>
      </c>
      <c r="I99" s="27">
        <v>0</v>
      </c>
      <c r="J99" s="27">
        <v>0</v>
      </c>
    </row>
    <row r="100" spans="2:10" ht="15" customHeight="1" x14ac:dyDescent="0.15">
      <c r="B100" s="24"/>
      <c r="C100" s="82" t="s">
        <v>96</v>
      </c>
      <c r="D100" s="14">
        <v>21</v>
      </c>
      <c r="E100" s="15">
        <v>0</v>
      </c>
      <c r="F100" s="16">
        <v>16</v>
      </c>
      <c r="G100" s="16">
        <v>2</v>
      </c>
      <c r="H100" s="16">
        <v>1</v>
      </c>
      <c r="I100" s="16">
        <v>2</v>
      </c>
      <c r="J100" s="16">
        <v>0</v>
      </c>
    </row>
    <row r="101" spans="2:10" ht="15" customHeight="1" x14ac:dyDescent="0.15">
      <c r="B101" s="28"/>
      <c r="C101" s="85"/>
      <c r="D101" s="17">
        <v>100</v>
      </c>
      <c r="E101" s="18">
        <v>0</v>
      </c>
      <c r="F101" s="19">
        <v>76.2</v>
      </c>
      <c r="G101" s="19">
        <v>9.5</v>
      </c>
      <c r="H101" s="19">
        <v>4.8</v>
      </c>
      <c r="I101" s="19">
        <v>9.5</v>
      </c>
      <c r="J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J9">
    <cfRule type="top10" dxfId="704" priority="4090" rank="1"/>
  </conditionalFormatting>
  <conditionalFormatting sqref="E11:J11">
    <cfRule type="top10" dxfId="703" priority="4091" rank="1"/>
  </conditionalFormatting>
  <conditionalFormatting sqref="E13:J13">
    <cfRule type="top10" dxfId="702" priority="4092" rank="1"/>
  </conditionalFormatting>
  <conditionalFormatting sqref="E15:J15">
    <cfRule type="top10" dxfId="701" priority="4093" rank="1"/>
  </conditionalFormatting>
  <conditionalFormatting sqref="E17:J17">
    <cfRule type="top10" dxfId="700" priority="4094" rank="1"/>
  </conditionalFormatting>
  <conditionalFormatting sqref="E19:J19">
    <cfRule type="top10" dxfId="699" priority="4095" rank="1"/>
  </conditionalFormatting>
  <conditionalFormatting sqref="E21:J21">
    <cfRule type="top10" dxfId="698" priority="4096" rank="1"/>
  </conditionalFormatting>
  <conditionalFormatting sqref="E23:J23">
    <cfRule type="top10" dxfId="697" priority="4097" rank="1"/>
  </conditionalFormatting>
  <conditionalFormatting sqref="E25:J25">
    <cfRule type="top10" dxfId="696" priority="4098" rank="1"/>
  </conditionalFormatting>
  <conditionalFormatting sqref="E27:J27">
    <cfRule type="top10" dxfId="695" priority="4099" rank="1"/>
  </conditionalFormatting>
  <conditionalFormatting sqref="E29:J29">
    <cfRule type="top10" dxfId="694" priority="4100" rank="1"/>
  </conditionalFormatting>
  <conditionalFormatting sqref="E31:J31">
    <cfRule type="top10" dxfId="693" priority="4101" rank="1"/>
  </conditionalFormatting>
  <conditionalFormatting sqref="E33:J33">
    <cfRule type="top10" dxfId="692" priority="4102" rank="1"/>
  </conditionalFormatting>
  <conditionalFormatting sqref="E35:J35">
    <cfRule type="top10" dxfId="691" priority="4103" rank="1"/>
  </conditionalFormatting>
  <conditionalFormatting sqref="E37:J37">
    <cfRule type="top10" dxfId="690" priority="4104" rank="1"/>
  </conditionalFormatting>
  <conditionalFormatting sqref="E39:J39">
    <cfRule type="top10" dxfId="689" priority="4105" rank="1"/>
  </conditionalFormatting>
  <conditionalFormatting sqref="E41:J41">
    <cfRule type="top10" dxfId="688" priority="4106" rank="1"/>
  </conditionalFormatting>
  <conditionalFormatting sqref="E43:J43">
    <cfRule type="top10" dxfId="687" priority="4107" rank="1"/>
  </conditionalFormatting>
  <conditionalFormatting sqref="E45:J45">
    <cfRule type="top10" dxfId="686" priority="4108" rank="1"/>
  </conditionalFormatting>
  <conditionalFormatting sqref="E47:J47">
    <cfRule type="top10" dxfId="685" priority="4109" rank="1"/>
  </conditionalFormatting>
  <conditionalFormatting sqref="E49:J49">
    <cfRule type="top10" dxfId="684" priority="4110" rank="1"/>
  </conditionalFormatting>
  <conditionalFormatting sqref="E51:J51">
    <cfRule type="top10" dxfId="683" priority="4111" rank="1"/>
  </conditionalFormatting>
  <conditionalFormatting sqref="E53:J53">
    <cfRule type="top10" dxfId="682" priority="4112" rank="1"/>
  </conditionalFormatting>
  <conditionalFormatting sqref="E55:J55">
    <cfRule type="top10" dxfId="681" priority="4113" rank="1"/>
  </conditionalFormatting>
  <conditionalFormatting sqref="E57:J57">
    <cfRule type="top10" dxfId="680" priority="4114" rank="1"/>
  </conditionalFormatting>
  <conditionalFormatting sqref="E59:J59">
    <cfRule type="top10" dxfId="679" priority="4115" rank="1"/>
  </conditionalFormatting>
  <conditionalFormatting sqref="E61:J61">
    <cfRule type="top10" dxfId="678" priority="4116" rank="1"/>
  </conditionalFormatting>
  <conditionalFormatting sqref="E63:J63">
    <cfRule type="top10" dxfId="677" priority="4117" rank="1"/>
  </conditionalFormatting>
  <conditionalFormatting sqref="E65:J65">
    <cfRule type="top10" dxfId="676" priority="4118" rank="1"/>
  </conditionalFormatting>
  <conditionalFormatting sqref="E67:J67">
    <cfRule type="top10" dxfId="675" priority="4119" rank="1"/>
  </conditionalFormatting>
  <conditionalFormatting sqref="E69:J69">
    <cfRule type="top10" dxfId="674" priority="4120" rank="1"/>
  </conditionalFormatting>
  <conditionalFormatting sqref="E71:J71">
    <cfRule type="top10" dxfId="673" priority="4121" rank="1"/>
  </conditionalFormatting>
  <conditionalFormatting sqref="E73:J73">
    <cfRule type="top10" dxfId="672" priority="4122" rank="1"/>
  </conditionalFormatting>
  <conditionalFormatting sqref="E75:J75">
    <cfRule type="top10" dxfId="671" priority="4123" rank="1"/>
  </conditionalFormatting>
  <conditionalFormatting sqref="E77:J77">
    <cfRule type="top10" dxfId="670" priority="4124" rank="1"/>
  </conditionalFormatting>
  <conditionalFormatting sqref="E79:J79">
    <cfRule type="top10" dxfId="669" priority="4125" rank="1"/>
  </conditionalFormatting>
  <conditionalFormatting sqref="E81:J81">
    <cfRule type="top10" dxfId="668" priority="4126" rank="1"/>
  </conditionalFormatting>
  <conditionalFormatting sqref="E83:J83">
    <cfRule type="top10" dxfId="667" priority="4127" rank="1"/>
  </conditionalFormatting>
  <conditionalFormatting sqref="E85:J85">
    <cfRule type="top10" dxfId="666" priority="4128" rank="1"/>
  </conditionalFormatting>
  <conditionalFormatting sqref="E87:J87">
    <cfRule type="top10" dxfId="665" priority="4129" rank="1"/>
  </conditionalFormatting>
  <conditionalFormatting sqref="E89:J89">
    <cfRule type="top10" dxfId="664" priority="4130" rank="1"/>
  </conditionalFormatting>
  <conditionalFormatting sqref="E91:J91">
    <cfRule type="top10" dxfId="663" priority="4131" rank="1"/>
  </conditionalFormatting>
  <conditionalFormatting sqref="E93:J93">
    <cfRule type="top10" dxfId="662" priority="4132" rank="1"/>
  </conditionalFormatting>
  <conditionalFormatting sqref="E95:J95">
    <cfRule type="top10" dxfId="661" priority="4133" rank="1"/>
  </conditionalFormatting>
  <conditionalFormatting sqref="E97:J97">
    <cfRule type="top10" dxfId="660" priority="4134" rank="1"/>
  </conditionalFormatting>
  <conditionalFormatting sqref="E99:J99">
    <cfRule type="top10" dxfId="659" priority="4135" rank="1"/>
  </conditionalFormatting>
  <conditionalFormatting sqref="E101:J101">
    <cfRule type="top10" dxfId="658" priority="4136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85" width="8.625" style="1" customWidth="1"/>
    <col min="86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863</v>
      </c>
    </row>
    <row r="4" spans="2:24" x14ac:dyDescent="0.15">
      <c r="B4" s="1" t="s">
        <v>718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  <c r="R5" s="37"/>
      <c r="S5" s="37"/>
      <c r="T5" s="37"/>
      <c r="U5" s="37"/>
      <c r="V5" s="37"/>
      <c r="W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174</v>
      </c>
      <c r="F7" s="69" t="s">
        <v>175</v>
      </c>
      <c r="G7" s="69" t="s">
        <v>176</v>
      </c>
      <c r="H7" s="68" t="s">
        <v>177</v>
      </c>
      <c r="I7" s="69" t="s">
        <v>178</v>
      </c>
      <c r="J7" s="69" t="s">
        <v>697</v>
      </c>
      <c r="K7" s="69" t="s">
        <v>179</v>
      </c>
      <c r="L7" s="69" t="s">
        <v>180</v>
      </c>
      <c r="M7" s="69" t="s">
        <v>181</v>
      </c>
      <c r="N7" s="69" t="s">
        <v>182</v>
      </c>
      <c r="O7" s="69" t="s">
        <v>183</v>
      </c>
      <c r="P7" s="69" t="s">
        <v>39</v>
      </c>
      <c r="Q7" s="69" t="s">
        <v>184</v>
      </c>
      <c r="R7" s="69" t="s">
        <v>185</v>
      </c>
      <c r="S7" s="69" t="s">
        <v>4</v>
      </c>
      <c r="T7" s="69" t="s">
        <v>186</v>
      </c>
      <c r="U7" s="69" t="s">
        <v>159</v>
      </c>
      <c r="V7" s="69" t="s">
        <v>115</v>
      </c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2804</v>
      </c>
      <c r="F8" s="16">
        <v>3324</v>
      </c>
      <c r="G8" s="16">
        <v>1877</v>
      </c>
      <c r="H8" s="16">
        <v>3712</v>
      </c>
      <c r="I8" s="16">
        <v>1547</v>
      </c>
      <c r="J8" s="16">
        <v>2060</v>
      </c>
      <c r="K8" s="16">
        <v>2305</v>
      </c>
      <c r="L8" s="16">
        <v>3649</v>
      </c>
      <c r="M8" s="16">
        <v>2573</v>
      </c>
      <c r="N8" s="16">
        <v>4107</v>
      </c>
      <c r="O8" s="16">
        <v>1075</v>
      </c>
      <c r="P8" s="16">
        <v>3754</v>
      </c>
      <c r="Q8" s="16">
        <v>3463</v>
      </c>
      <c r="R8" s="16">
        <v>2762</v>
      </c>
      <c r="S8" s="16">
        <v>627</v>
      </c>
      <c r="T8" s="16">
        <v>1307</v>
      </c>
      <c r="U8" s="16">
        <v>604</v>
      </c>
      <c r="V8" s="16">
        <v>4822</v>
      </c>
    </row>
    <row r="9" spans="2:24" ht="15" customHeight="1" x14ac:dyDescent="0.15">
      <c r="B9" s="93"/>
      <c r="C9" s="91"/>
      <c r="D9" s="17">
        <v>100</v>
      </c>
      <c r="E9" s="18">
        <v>17.600000000000001</v>
      </c>
      <c r="F9" s="19">
        <v>20.9</v>
      </c>
      <c r="G9" s="19">
        <v>11.8</v>
      </c>
      <c r="H9" s="19">
        <v>23.3</v>
      </c>
      <c r="I9" s="19">
        <v>9.6999999999999993</v>
      </c>
      <c r="J9" s="19">
        <v>12.9</v>
      </c>
      <c r="K9" s="19">
        <v>14.5</v>
      </c>
      <c r="L9" s="19">
        <v>22.9</v>
      </c>
      <c r="M9" s="19">
        <v>16.2</v>
      </c>
      <c r="N9" s="19">
        <v>25.8</v>
      </c>
      <c r="O9" s="19">
        <v>6.8</v>
      </c>
      <c r="P9" s="19">
        <v>23.6</v>
      </c>
      <c r="Q9" s="19">
        <v>21.7</v>
      </c>
      <c r="R9" s="19">
        <v>17.3</v>
      </c>
      <c r="S9" s="19">
        <v>3.9</v>
      </c>
      <c r="T9" s="19">
        <v>8.1999999999999993</v>
      </c>
      <c r="U9" s="19">
        <v>3.8</v>
      </c>
      <c r="V9" s="19">
        <v>30.3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992</v>
      </c>
      <c r="F10" s="23">
        <v>1151</v>
      </c>
      <c r="G10" s="23">
        <v>679</v>
      </c>
      <c r="H10" s="23">
        <v>1271</v>
      </c>
      <c r="I10" s="23">
        <v>599</v>
      </c>
      <c r="J10" s="23">
        <v>831</v>
      </c>
      <c r="K10" s="23">
        <v>769</v>
      </c>
      <c r="L10" s="23">
        <v>1278</v>
      </c>
      <c r="M10" s="23">
        <v>881</v>
      </c>
      <c r="N10" s="23">
        <v>1198</v>
      </c>
      <c r="O10" s="23">
        <v>385</v>
      </c>
      <c r="P10" s="23">
        <v>1136</v>
      </c>
      <c r="Q10" s="23">
        <v>1013</v>
      </c>
      <c r="R10" s="23">
        <v>881</v>
      </c>
      <c r="S10" s="23">
        <v>183</v>
      </c>
      <c r="T10" s="23">
        <v>368</v>
      </c>
      <c r="U10" s="23">
        <v>195</v>
      </c>
      <c r="V10" s="23">
        <v>1468</v>
      </c>
    </row>
    <row r="11" spans="2:24" ht="15" customHeight="1" x14ac:dyDescent="0.15">
      <c r="B11" s="24"/>
      <c r="C11" s="89"/>
      <c r="D11" s="25">
        <v>100</v>
      </c>
      <c r="E11" s="26">
        <v>20.100000000000001</v>
      </c>
      <c r="F11" s="27">
        <v>23.3</v>
      </c>
      <c r="G11" s="27">
        <v>13.7</v>
      </c>
      <c r="H11" s="27">
        <v>25.7</v>
      </c>
      <c r="I11" s="27">
        <v>12.1</v>
      </c>
      <c r="J11" s="27">
        <v>16.8</v>
      </c>
      <c r="K11" s="27">
        <v>15.6</v>
      </c>
      <c r="L11" s="27">
        <v>25.8</v>
      </c>
      <c r="M11" s="27">
        <v>17.8</v>
      </c>
      <c r="N11" s="27">
        <v>24.2</v>
      </c>
      <c r="O11" s="27">
        <v>7.8</v>
      </c>
      <c r="P11" s="27">
        <v>23</v>
      </c>
      <c r="Q11" s="27">
        <v>20.5</v>
      </c>
      <c r="R11" s="27">
        <v>17.8</v>
      </c>
      <c r="S11" s="27">
        <v>3.7</v>
      </c>
      <c r="T11" s="27">
        <v>7.4</v>
      </c>
      <c r="U11" s="27">
        <v>3.9</v>
      </c>
      <c r="V11" s="27">
        <v>29.7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1792</v>
      </c>
      <c r="F12" s="16">
        <v>2151</v>
      </c>
      <c r="G12" s="16">
        <v>1188</v>
      </c>
      <c r="H12" s="16">
        <v>2417</v>
      </c>
      <c r="I12" s="16">
        <v>938</v>
      </c>
      <c r="J12" s="16">
        <v>1215</v>
      </c>
      <c r="K12" s="16">
        <v>1520</v>
      </c>
      <c r="L12" s="16">
        <v>2347</v>
      </c>
      <c r="M12" s="16">
        <v>1672</v>
      </c>
      <c r="N12" s="16">
        <v>2884</v>
      </c>
      <c r="O12" s="16">
        <v>683</v>
      </c>
      <c r="P12" s="16">
        <v>2591</v>
      </c>
      <c r="Q12" s="16">
        <v>2432</v>
      </c>
      <c r="R12" s="16">
        <v>1866</v>
      </c>
      <c r="S12" s="16">
        <v>442</v>
      </c>
      <c r="T12" s="16">
        <v>931</v>
      </c>
      <c r="U12" s="16">
        <v>401</v>
      </c>
      <c r="V12" s="16">
        <v>3302</v>
      </c>
    </row>
    <row r="13" spans="2:24" ht="15" customHeight="1" x14ac:dyDescent="0.15">
      <c r="B13" s="28"/>
      <c r="C13" s="91"/>
      <c r="D13" s="17">
        <v>100</v>
      </c>
      <c r="E13" s="18">
        <v>16.5</v>
      </c>
      <c r="F13" s="19">
        <v>19.8</v>
      </c>
      <c r="G13" s="19">
        <v>11</v>
      </c>
      <c r="H13" s="19">
        <v>22.3</v>
      </c>
      <c r="I13" s="19">
        <v>8.6999999999999993</v>
      </c>
      <c r="J13" s="19">
        <v>11.2</v>
      </c>
      <c r="K13" s="19">
        <v>14</v>
      </c>
      <c r="L13" s="19">
        <v>21.6</v>
      </c>
      <c r="M13" s="19">
        <v>15.4</v>
      </c>
      <c r="N13" s="19">
        <v>26.6</v>
      </c>
      <c r="O13" s="19">
        <v>6.3</v>
      </c>
      <c r="P13" s="19">
        <v>23.9</v>
      </c>
      <c r="Q13" s="19">
        <v>22.4</v>
      </c>
      <c r="R13" s="19">
        <v>17.2</v>
      </c>
      <c r="S13" s="19">
        <v>4.0999999999999996</v>
      </c>
      <c r="T13" s="19">
        <v>8.6</v>
      </c>
      <c r="U13" s="19">
        <v>3.7</v>
      </c>
      <c r="V13" s="19">
        <v>30.5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60</v>
      </c>
      <c r="F14" s="23">
        <v>60</v>
      </c>
      <c r="G14" s="23">
        <v>38</v>
      </c>
      <c r="H14" s="23">
        <v>92</v>
      </c>
      <c r="I14" s="23">
        <v>33</v>
      </c>
      <c r="J14" s="23">
        <v>55</v>
      </c>
      <c r="K14" s="23">
        <v>53</v>
      </c>
      <c r="L14" s="23">
        <v>102</v>
      </c>
      <c r="M14" s="23">
        <v>55</v>
      </c>
      <c r="N14" s="23">
        <v>50</v>
      </c>
      <c r="O14" s="23">
        <v>24</v>
      </c>
      <c r="P14" s="23">
        <v>98</v>
      </c>
      <c r="Q14" s="23">
        <v>89</v>
      </c>
      <c r="R14" s="23">
        <v>78</v>
      </c>
      <c r="S14" s="23">
        <v>20</v>
      </c>
      <c r="T14" s="23">
        <v>28</v>
      </c>
      <c r="U14" s="23">
        <v>14</v>
      </c>
      <c r="V14" s="23">
        <v>104</v>
      </c>
    </row>
    <row r="15" spans="2:24" ht="15" customHeight="1" x14ac:dyDescent="0.15">
      <c r="B15" s="24"/>
      <c r="C15" s="84"/>
      <c r="D15" s="25">
        <v>100</v>
      </c>
      <c r="E15" s="26">
        <v>17</v>
      </c>
      <c r="F15" s="27">
        <v>17</v>
      </c>
      <c r="G15" s="27">
        <v>10.8</v>
      </c>
      <c r="H15" s="27">
        <v>26.1</v>
      </c>
      <c r="I15" s="27">
        <v>9.3000000000000007</v>
      </c>
      <c r="J15" s="27">
        <v>15.6</v>
      </c>
      <c r="K15" s="27">
        <v>15</v>
      </c>
      <c r="L15" s="27">
        <v>28.9</v>
      </c>
      <c r="M15" s="27">
        <v>15.6</v>
      </c>
      <c r="N15" s="27">
        <v>14.2</v>
      </c>
      <c r="O15" s="27">
        <v>6.8</v>
      </c>
      <c r="P15" s="27">
        <v>27.8</v>
      </c>
      <c r="Q15" s="27">
        <v>25.2</v>
      </c>
      <c r="R15" s="27">
        <v>22.1</v>
      </c>
      <c r="S15" s="27">
        <v>5.7</v>
      </c>
      <c r="T15" s="27">
        <v>7.9</v>
      </c>
      <c r="U15" s="27">
        <v>4</v>
      </c>
      <c r="V15" s="27">
        <v>29.5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97</v>
      </c>
      <c r="F16" s="31">
        <v>107</v>
      </c>
      <c r="G16" s="31">
        <v>71</v>
      </c>
      <c r="H16" s="31">
        <v>134</v>
      </c>
      <c r="I16" s="31">
        <v>60</v>
      </c>
      <c r="J16" s="31">
        <v>82</v>
      </c>
      <c r="K16" s="31">
        <v>81</v>
      </c>
      <c r="L16" s="31">
        <v>155</v>
      </c>
      <c r="M16" s="31">
        <v>76</v>
      </c>
      <c r="N16" s="31">
        <v>76</v>
      </c>
      <c r="O16" s="31">
        <v>42</v>
      </c>
      <c r="P16" s="31">
        <v>134</v>
      </c>
      <c r="Q16" s="31">
        <v>128</v>
      </c>
      <c r="R16" s="31">
        <v>98</v>
      </c>
      <c r="S16" s="31">
        <v>31</v>
      </c>
      <c r="T16" s="31">
        <v>62</v>
      </c>
      <c r="U16" s="31">
        <v>35</v>
      </c>
      <c r="V16" s="31">
        <v>209</v>
      </c>
    </row>
    <row r="17" spans="2:22" ht="15" customHeight="1" x14ac:dyDescent="0.15">
      <c r="B17" s="24"/>
      <c r="C17" s="84"/>
      <c r="D17" s="25">
        <v>100</v>
      </c>
      <c r="E17" s="26">
        <v>15.6</v>
      </c>
      <c r="F17" s="27">
        <v>17.3</v>
      </c>
      <c r="G17" s="27">
        <v>11.5</v>
      </c>
      <c r="H17" s="27">
        <v>21.6</v>
      </c>
      <c r="I17" s="27">
        <v>9.6999999999999993</v>
      </c>
      <c r="J17" s="27">
        <v>13.2</v>
      </c>
      <c r="K17" s="27">
        <v>13.1</v>
      </c>
      <c r="L17" s="27">
        <v>25</v>
      </c>
      <c r="M17" s="27">
        <v>12.3</v>
      </c>
      <c r="N17" s="27">
        <v>12.3</v>
      </c>
      <c r="O17" s="27">
        <v>6.8</v>
      </c>
      <c r="P17" s="27">
        <v>21.6</v>
      </c>
      <c r="Q17" s="27">
        <v>20.6</v>
      </c>
      <c r="R17" s="27">
        <v>15.8</v>
      </c>
      <c r="S17" s="27">
        <v>5</v>
      </c>
      <c r="T17" s="27">
        <v>10</v>
      </c>
      <c r="U17" s="27">
        <v>5.6</v>
      </c>
      <c r="V17" s="27">
        <v>33.700000000000003</v>
      </c>
    </row>
    <row r="18" spans="2:22" ht="15" customHeight="1" x14ac:dyDescent="0.15">
      <c r="B18" s="24"/>
      <c r="C18" s="82" t="s">
        <v>411</v>
      </c>
      <c r="D18" s="14">
        <v>922</v>
      </c>
      <c r="E18" s="15">
        <v>141</v>
      </c>
      <c r="F18" s="16">
        <v>147</v>
      </c>
      <c r="G18" s="16">
        <v>86</v>
      </c>
      <c r="H18" s="16">
        <v>192</v>
      </c>
      <c r="I18" s="16">
        <v>90</v>
      </c>
      <c r="J18" s="16">
        <v>126</v>
      </c>
      <c r="K18" s="16">
        <v>126</v>
      </c>
      <c r="L18" s="16">
        <v>220</v>
      </c>
      <c r="M18" s="16">
        <v>109</v>
      </c>
      <c r="N18" s="16">
        <v>143</v>
      </c>
      <c r="O18" s="16">
        <v>58</v>
      </c>
      <c r="P18" s="16">
        <v>196</v>
      </c>
      <c r="Q18" s="16">
        <v>176</v>
      </c>
      <c r="R18" s="16">
        <v>153</v>
      </c>
      <c r="S18" s="16">
        <v>44</v>
      </c>
      <c r="T18" s="16">
        <v>83</v>
      </c>
      <c r="U18" s="16">
        <v>48</v>
      </c>
      <c r="V18" s="16">
        <v>321</v>
      </c>
    </row>
    <row r="19" spans="2:22" ht="15" customHeight="1" x14ac:dyDescent="0.15">
      <c r="B19" s="24"/>
      <c r="C19" s="84"/>
      <c r="D19" s="25">
        <v>100</v>
      </c>
      <c r="E19" s="26">
        <v>15.3</v>
      </c>
      <c r="F19" s="27">
        <v>15.9</v>
      </c>
      <c r="G19" s="27">
        <v>9.3000000000000007</v>
      </c>
      <c r="H19" s="27">
        <v>20.8</v>
      </c>
      <c r="I19" s="27">
        <v>9.8000000000000007</v>
      </c>
      <c r="J19" s="27">
        <v>13.7</v>
      </c>
      <c r="K19" s="27">
        <v>13.7</v>
      </c>
      <c r="L19" s="27">
        <v>23.9</v>
      </c>
      <c r="M19" s="27">
        <v>11.8</v>
      </c>
      <c r="N19" s="27">
        <v>15.5</v>
      </c>
      <c r="O19" s="27">
        <v>6.3</v>
      </c>
      <c r="P19" s="27">
        <v>21.3</v>
      </c>
      <c r="Q19" s="27">
        <v>19.100000000000001</v>
      </c>
      <c r="R19" s="27">
        <v>16.600000000000001</v>
      </c>
      <c r="S19" s="27">
        <v>4.8</v>
      </c>
      <c r="T19" s="27">
        <v>9</v>
      </c>
      <c r="U19" s="27">
        <v>5.2</v>
      </c>
      <c r="V19" s="27">
        <v>34.799999999999997</v>
      </c>
    </row>
    <row r="20" spans="2:22" ht="15" customHeight="1" x14ac:dyDescent="0.15">
      <c r="B20" s="24"/>
      <c r="C20" s="82" t="s">
        <v>412</v>
      </c>
      <c r="D20" s="14">
        <v>1616</v>
      </c>
      <c r="E20" s="15">
        <v>279</v>
      </c>
      <c r="F20" s="16">
        <v>308</v>
      </c>
      <c r="G20" s="16">
        <v>187</v>
      </c>
      <c r="H20" s="16">
        <v>375</v>
      </c>
      <c r="I20" s="16">
        <v>155</v>
      </c>
      <c r="J20" s="16">
        <v>230</v>
      </c>
      <c r="K20" s="16">
        <v>229</v>
      </c>
      <c r="L20" s="16">
        <v>422</v>
      </c>
      <c r="M20" s="16">
        <v>259</v>
      </c>
      <c r="N20" s="16">
        <v>351</v>
      </c>
      <c r="O20" s="16">
        <v>121</v>
      </c>
      <c r="P20" s="16">
        <v>346</v>
      </c>
      <c r="Q20" s="16">
        <v>335</v>
      </c>
      <c r="R20" s="16">
        <v>259</v>
      </c>
      <c r="S20" s="16">
        <v>60</v>
      </c>
      <c r="T20" s="16">
        <v>145</v>
      </c>
      <c r="U20" s="16">
        <v>61</v>
      </c>
      <c r="V20" s="16">
        <v>509</v>
      </c>
    </row>
    <row r="21" spans="2:22" ht="15" customHeight="1" x14ac:dyDescent="0.15">
      <c r="B21" s="24"/>
      <c r="C21" s="84"/>
      <c r="D21" s="25">
        <v>100</v>
      </c>
      <c r="E21" s="26">
        <v>17.3</v>
      </c>
      <c r="F21" s="27">
        <v>19.100000000000001</v>
      </c>
      <c r="G21" s="27">
        <v>11.6</v>
      </c>
      <c r="H21" s="27">
        <v>23.2</v>
      </c>
      <c r="I21" s="27">
        <v>9.6</v>
      </c>
      <c r="J21" s="27">
        <v>14.2</v>
      </c>
      <c r="K21" s="27">
        <v>14.2</v>
      </c>
      <c r="L21" s="27">
        <v>26.1</v>
      </c>
      <c r="M21" s="27">
        <v>16</v>
      </c>
      <c r="N21" s="27">
        <v>21.7</v>
      </c>
      <c r="O21" s="27">
        <v>7.5</v>
      </c>
      <c r="P21" s="27">
        <v>21.4</v>
      </c>
      <c r="Q21" s="27">
        <v>20.7</v>
      </c>
      <c r="R21" s="27">
        <v>16</v>
      </c>
      <c r="S21" s="27">
        <v>3.7</v>
      </c>
      <c r="T21" s="27">
        <v>9</v>
      </c>
      <c r="U21" s="27">
        <v>3.8</v>
      </c>
      <c r="V21" s="27">
        <v>31.5</v>
      </c>
    </row>
    <row r="22" spans="2:22" ht="15" customHeight="1" x14ac:dyDescent="0.15">
      <c r="B22" s="24"/>
      <c r="C22" s="82" t="s">
        <v>413</v>
      </c>
      <c r="D22" s="14">
        <v>3140</v>
      </c>
      <c r="E22" s="15">
        <v>491</v>
      </c>
      <c r="F22" s="16">
        <v>575</v>
      </c>
      <c r="G22" s="16">
        <v>341</v>
      </c>
      <c r="H22" s="16">
        <v>705</v>
      </c>
      <c r="I22" s="16">
        <v>297</v>
      </c>
      <c r="J22" s="16">
        <v>374</v>
      </c>
      <c r="K22" s="16">
        <v>422</v>
      </c>
      <c r="L22" s="16">
        <v>741</v>
      </c>
      <c r="M22" s="16">
        <v>500</v>
      </c>
      <c r="N22" s="16">
        <v>759</v>
      </c>
      <c r="O22" s="16">
        <v>197</v>
      </c>
      <c r="P22" s="16">
        <v>739</v>
      </c>
      <c r="Q22" s="16">
        <v>700</v>
      </c>
      <c r="R22" s="16">
        <v>565</v>
      </c>
      <c r="S22" s="16">
        <v>105</v>
      </c>
      <c r="T22" s="16">
        <v>212</v>
      </c>
      <c r="U22" s="16">
        <v>114</v>
      </c>
      <c r="V22" s="16">
        <v>1061</v>
      </c>
    </row>
    <row r="23" spans="2:22" ht="15" customHeight="1" x14ac:dyDescent="0.15">
      <c r="B23" s="24"/>
      <c r="C23" s="84"/>
      <c r="D23" s="25">
        <v>100</v>
      </c>
      <c r="E23" s="26">
        <v>15.6</v>
      </c>
      <c r="F23" s="27">
        <v>18.3</v>
      </c>
      <c r="G23" s="27">
        <v>10.9</v>
      </c>
      <c r="H23" s="27">
        <v>22.5</v>
      </c>
      <c r="I23" s="27">
        <v>9.5</v>
      </c>
      <c r="J23" s="27">
        <v>11.9</v>
      </c>
      <c r="K23" s="27">
        <v>13.4</v>
      </c>
      <c r="L23" s="27">
        <v>23.6</v>
      </c>
      <c r="M23" s="27">
        <v>15.9</v>
      </c>
      <c r="N23" s="27">
        <v>24.2</v>
      </c>
      <c r="O23" s="27">
        <v>6.3</v>
      </c>
      <c r="P23" s="27">
        <v>23.5</v>
      </c>
      <c r="Q23" s="27">
        <v>22.3</v>
      </c>
      <c r="R23" s="27">
        <v>18</v>
      </c>
      <c r="S23" s="27">
        <v>3.3</v>
      </c>
      <c r="T23" s="27">
        <v>6.8</v>
      </c>
      <c r="U23" s="27">
        <v>3.6</v>
      </c>
      <c r="V23" s="27">
        <v>33.799999999999997</v>
      </c>
    </row>
    <row r="24" spans="2:22" ht="15" customHeight="1" x14ac:dyDescent="0.15">
      <c r="B24" s="24"/>
      <c r="C24" s="82" t="s">
        <v>414</v>
      </c>
      <c r="D24" s="14">
        <v>4506</v>
      </c>
      <c r="E24" s="15">
        <v>758</v>
      </c>
      <c r="F24" s="16">
        <v>926</v>
      </c>
      <c r="G24" s="16">
        <v>509</v>
      </c>
      <c r="H24" s="16">
        <v>1012</v>
      </c>
      <c r="I24" s="16">
        <v>421</v>
      </c>
      <c r="J24" s="16">
        <v>541</v>
      </c>
      <c r="K24" s="16">
        <v>610</v>
      </c>
      <c r="L24" s="16">
        <v>1005</v>
      </c>
      <c r="M24" s="16">
        <v>777</v>
      </c>
      <c r="N24" s="16">
        <v>1345</v>
      </c>
      <c r="O24" s="16">
        <v>293</v>
      </c>
      <c r="P24" s="16">
        <v>1062</v>
      </c>
      <c r="Q24" s="16">
        <v>1020</v>
      </c>
      <c r="R24" s="16">
        <v>838</v>
      </c>
      <c r="S24" s="16">
        <v>180</v>
      </c>
      <c r="T24" s="16">
        <v>328</v>
      </c>
      <c r="U24" s="16">
        <v>161</v>
      </c>
      <c r="V24" s="16">
        <v>1359</v>
      </c>
    </row>
    <row r="25" spans="2:22" ht="15" customHeight="1" x14ac:dyDescent="0.15">
      <c r="B25" s="24"/>
      <c r="C25" s="84"/>
      <c r="D25" s="25">
        <v>100</v>
      </c>
      <c r="E25" s="26">
        <v>16.8</v>
      </c>
      <c r="F25" s="27">
        <v>20.6</v>
      </c>
      <c r="G25" s="27">
        <v>11.3</v>
      </c>
      <c r="H25" s="27">
        <v>22.5</v>
      </c>
      <c r="I25" s="27">
        <v>9.3000000000000007</v>
      </c>
      <c r="J25" s="27">
        <v>12</v>
      </c>
      <c r="K25" s="27">
        <v>13.5</v>
      </c>
      <c r="L25" s="27">
        <v>22.3</v>
      </c>
      <c r="M25" s="27">
        <v>17.2</v>
      </c>
      <c r="N25" s="27">
        <v>29.8</v>
      </c>
      <c r="O25" s="27">
        <v>6.5</v>
      </c>
      <c r="P25" s="27">
        <v>23.6</v>
      </c>
      <c r="Q25" s="27">
        <v>22.6</v>
      </c>
      <c r="R25" s="27">
        <v>18.600000000000001</v>
      </c>
      <c r="S25" s="27">
        <v>4</v>
      </c>
      <c r="T25" s="27">
        <v>7.3</v>
      </c>
      <c r="U25" s="27">
        <v>3.6</v>
      </c>
      <c r="V25" s="27">
        <v>30.2</v>
      </c>
    </row>
    <row r="26" spans="2:22" ht="15" customHeight="1" x14ac:dyDescent="0.15">
      <c r="B26" s="24"/>
      <c r="C26" s="82" t="s">
        <v>415</v>
      </c>
      <c r="D26" s="14">
        <v>4438</v>
      </c>
      <c r="E26" s="15">
        <v>936</v>
      </c>
      <c r="F26" s="16">
        <v>1154</v>
      </c>
      <c r="G26" s="16">
        <v>621</v>
      </c>
      <c r="H26" s="16">
        <v>1146</v>
      </c>
      <c r="I26" s="16">
        <v>466</v>
      </c>
      <c r="J26" s="16">
        <v>616</v>
      </c>
      <c r="K26" s="16">
        <v>751</v>
      </c>
      <c r="L26" s="16">
        <v>955</v>
      </c>
      <c r="M26" s="16">
        <v>750</v>
      </c>
      <c r="N26" s="16">
        <v>1324</v>
      </c>
      <c r="O26" s="16">
        <v>323</v>
      </c>
      <c r="P26" s="16">
        <v>1132</v>
      </c>
      <c r="Q26" s="16">
        <v>975</v>
      </c>
      <c r="R26" s="16">
        <v>734</v>
      </c>
      <c r="S26" s="16">
        <v>177</v>
      </c>
      <c r="T26" s="16">
        <v>426</v>
      </c>
      <c r="U26" s="16">
        <v>155</v>
      </c>
      <c r="V26" s="16">
        <v>1116</v>
      </c>
    </row>
    <row r="27" spans="2:22" ht="15" customHeight="1" x14ac:dyDescent="0.15">
      <c r="B27" s="28"/>
      <c r="C27" s="85"/>
      <c r="D27" s="17">
        <v>100</v>
      </c>
      <c r="E27" s="18">
        <v>21.1</v>
      </c>
      <c r="F27" s="19">
        <v>26</v>
      </c>
      <c r="G27" s="19">
        <v>14</v>
      </c>
      <c r="H27" s="19">
        <v>25.8</v>
      </c>
      <c r="I27" s="19">
        <v>10.5</v>
      </c>
      <c r="J27" s="19">
        <v>13.9</v>
      </c>
      <c r="K27" s="19">
        <v>16.899999999999999</v>
      </c>
      <c r="L27" s="19">
        <v>21.5</v>
      </c>
      <c r="M27" s="19">
        <v>16.899999999999999</v>
      </c>
      <c r="N27" s="19">
        <v>29.8</v>
      </c>
      <c r="O27" s="19">
        <v>7.3</v>
      </c>
      <c r="P27" s="19">
        <v>25.5</v>
      </c>
      <c r="Q27" s="19">
        <v>22</v>
      </c>
      <c r="R27" s="19">
        <v>16.5</v>
      </c>
      <c r="S27" s="19">
        <v>4</v>
      </c>
      <c r="T27" s="19">
        <v>9.6</v>
      </c>
      <c r="U27" s="19">
        <v>3.5</v>
      </c>
      <c r="V27" s="19">
        <v>25.1</v>
      </c>
    </row>
    <row r="28" spans="2:22" ht="15" customHeight="1" x14ac:dyDescent="0.15">
      <c r="B28" s="20" t="s">
        <v>61</v>
      </c>
      <c r="C28" s="82" t="s">
        <v>62</v>
      </c>
      <c r="D28" s="14">
        <v>5666</v>
      </c>
      <c r="E28" s="15">
        <v>593</v>
      </c>
      <c r="F28" s="16">
        <v>783</v>
      </c>
      <c r="G28" s="16">
        <v>454</v>
      </c>
      <c r="H28" s="16">
        <v>975</v>
      </c>
      <c r="I28" s="16">
        <v>361</v>
      </c>
      <c r="J28" s="16">
        <v>427</v>
      </c>
      <c r="K28" s="16">
        <v>564</v>
      </c>
      <c r="L28" s="16">
        <v>1013</v>
      </c>
      <c r="M28" s="16">
        <v>745</v>
      </c>
      <c r="N28" s="16">
        <v>1178</v>
      </c>
      <c r="O28" s="16">
        <v>268</v>
      </c>
      <c r="P28" s="16">
        <v>1050</v>
      </c>
      <c r="Q28" s="16">
        <v>1189</v>
      </c>
      <c r="R28" s="16">
        <v>842</v>
      </c>
      <c r="S28" s="16">
        <v>170</v>
      </c>
      <c r="T28" s="16">
        <v>363</v>
      </c>
      <c r="U28" s="16">
        <v>238</v>
      </c>
      <c r="V28" s="16">
        <v>2404</v>
      </c>
    </row>
    <row r="29" spans="2:22" ht="15" customHeight="1" x14ac:dyDescent="0.15">
      <c r="B29" s="24"/>
      <c r="C29" s="84"/>
      <c r="D29" s="25">
        <v>100</v>
      </c>
      <c r="E29" s="26">
        <v>10.5</v>
      </c>
      <c r="F29" s="27">
        <v>13.8</v>
      </c>
      <c r="G29" s="27">
        <v>8</v>
      </c>
      <c r="H29" s="27">
        <v>17.2</v>
      </c>
      <c r="I29" s="27">
        <v>6.4</v>
      </c>
      <c r="J29" s="27">
        <v>7.5</v>
      </c>
      <c r="K29" s="27">
        <v>10</v>
      </c>
      <c r="L29" s="27">
        <v>17.899999999999999</v>
      </c>
      <c r="M29" s="27">
        <v>13.1</v>
      </c>
      <c r="N29" s="27">
        <v>20.8</v>
      </c>
      <c r="O29" s="27">
        <v>4.7</v>
      </c>
      <c r="P29" s="27">
        <v>18.5</v>
      </c>
      <c r="Q29" s="27">
        <v>21</v>
      </c>
      <c r="R29" s="27">
        <v>14.9</v>
      </c>
      <c r="S29" s="27">
        <v>3</v>
      </c>
      <c r="T29" s="27">
        <v>6.4</v>
      </c>
      <c r="U29" s="27">
        <v>4.2</v>
      </c>
      <c r="V29" s="27">
        <v>42.4</v>
      </c>
    </row>
    <row r="30" spans="2:22" ht="15" customHeight="1" x14ac:dyDescent="0.15">
      <c r="B30" s="24"/>
      <c r="C30" s="82" t="s">
        <v>63</v>
      </c>
      <c r="D30" s="14">
        <v>3924</v>
      </c>
      <c r="E30" s="15">
        <v>762</v>
      </c>
      <c r="F30" s="16">
        <v>913</v>
      </c>
      <c r="G30" s="16">
        <v>559</v>
      </c>
      <c r="H30" s="16">
        <v>1073</v>
      </c>
      <c r="I30" s="16">
        <v>461</v>
      </c>
      <c r="J30" s="16">
        <v>699</v>
      </c>
      <c r="K30" s="16">
        <v>640</v>
      </c>
      <c r="L30" s="16">
        <v>1134</v>
      </c>
      <c r="M30" s="16">
        <v>761</v>
      </c>
      <c r="N30" s="16">
        <v>1015</v>
      </c>
      <c r="O30" s="16">
        <v>313</v>
      </c>
      <c r="P30" s="16">
        <v>1133</v>
      </c>
      <c r="Q30" s="16">
        <v>1058</v>
      </c>
      <c r="R30" s="16">
        <v>766</v>
      </c>
      <c r="S30" s="16">
        <v>144</v>
      </c>
      <c r="T30" s="16">
        <v>322</v>
      </c>
      <c r="U30" s="16">
        <v>136</v>
      </c>
      <c r="V30" s="16">
        <v>973</v>
      </c>
    </row>
    <row r="31" spans="2:22" ht="15" customHeight="1" x14ac:dyDescent="0.15">
      <c r="B31" s="24"/>
      <c r="C31" s="84"/>
      <c r="D31" s="25">
        <v>100</v>
      </c>
      <c r="E31" s="26">
        <v>19.399999999999999</v>
      </c>
      <c r="F31" s="27">
        <v>23.3</v>
      </c>
      <c r="G31" s="27">
        <v>14.2</v>
      </c>
      <c r="H31" s="27">
        <v>27.3</v>
      </c>
      <c r="I31" s="27">
        <v>11.7</v>
      </c>
      <c r="J31" s="27">
        <v>17.8</v>
      </c>
      <c r="K31" s="27">
        <v>16.3</v>
      </c>
      <c r="L31" s="27">
        <v>28.9</v>
      </c>
      <c r="M31" s="27">
        <v>19.399999999999999</v>
      </c>
      <c r="N31" s="27">
        <v>25.9</v>
      </c>
      <c r="O31" s="27">
        <v>8</v>
      </c>
      <c r="P31" s="27">
        <v>28.9</v>
      </c>
      <c r="Q31" s="27">
        <v>27</v>
      </c>
      <c r="R31" s="27">
        <v>19.5</v>
      </c>
      <c r="S31" s="27">
        <v>3.7</v>
      </c>
      <c r="T31" s="27">
        <v>8.1999999999999993</v>
      </c>
      <c r="U31" s="27">
        <v>3.5</v>
      </c>
      <c r="V31" s="27">
        <v>24.8</v>
      </c>
    </row>
    <row r="32" spans="2:22" ht="15" customHeight="1" x14ac:dyDescent="0.15">
      <c r="B32" s="24"/>
      <c r="C32" s="83" t="s">
        <v>64</v>
      </c>
      <c r="D32" s="29">
        <v>306</v>
      </c>
      <c r="E32" s="30">
        <v>58</v>
      </c>
      <c r="F32" s="31">
        <v>63</v>
      </c>
      <c r="G32" s="31">
        <v>35</v>
      </c>
      <c r="H32" s="31">
        <v>83</v>
      </c>
      <c r="I32" s="31">
        <v>31</v>
      </c>
      <c r="J32" s="31">
        <v>46</v>
      </c>
      <c r="K32" s="31">
        <v>44</v>
      </c>
      <c r="L32" s="31">
        <v>85</v>
      </c>
      <c r="M32" s="31">
        <v>44</v>
      </c>
      <c r="N32" s="31">
        <v>56</v>
      </c>
      <c r="O32" s="31">
        <v>23</v>
      </c>
      <c r="P32" s="31">
        <v>76</v>
      </c>
      <c r="Q32" s="31">
        <v>68</v>
      </c>
      <c r="R32" s="31">
        <v>51</v>
      </c>
      <c r="S32" s="31">
        <v>16</v>
      </c>
      <c r="T32" s="31">
        <v>21</v>
      </c>
      <c r="U32" s="31">
        <v>15</v>
      </c>
      <c r="V32" s="31">
        <v>80</v>
      </c>
    </row>
    <row r="33" spans="2:22" ht="15" customHeight="1" x14ac:dyDescent="0.15">
      <c r="B33" s="24"/>
      <c r="C33" s="84"/>
      <c r="D33" s="25">
        <v>100</v>
      </c>
      <c r="E33" s="26">
        <v>19</v>
      </c>
      <c r="F33" s="27">
        <v>20.6</v>
      </c>
      <c r="G33" s="27">
        <v>11.4</v>
      </c>
      <c r="H33" s="27">
        <v>27.1</v>
      </c>
      <c r="I33" s="27">
        <v>10.1</v>
      </c>
      <c r="J33" s="27">
        <v>15</v>
      </c>
      <c r="K33" s="27">
        <v>14.4</v>
      </c>
      <c r="L33" s="27">
        <v>27.8</v>
      </c>
      <c r="M33" s="27">
        <v>14.4</v>
      </c>
      <c r="N33" s="27">
        <v>18.3</v>
      </c>
      <c r="O33" s="27">
        <v>7.5</v>
      </c>
      <c r="P33" s="27">
        <v>24.8</v>
      </c>
      <c r="Q33" s="27">
        <v>22.2</v>
      </c>
      <c r="R33" s="27">
        <v>16.7</v>
      </c>
      <c r="S33" s="27">
        <v>5.2</v>
      </c>
      <c r="T33" s="27">
        <v>6.9</v>
      </c>
      <c r="U33" s="27">
        <v>4.9000000000000004</v>
      </c>
      <c r="V33" s="27">
        <v>26.1</v>
      </c>
    </row>
    <row r="34" spans="2:22" ht="15" customHeight="1" x14ac:dyDescent="0.15">
      <c r="B34" s="24"/>
      <c r="C34" s="82" t="s">
        <v>65</v>
      </c>
      <c r="D34" s="14">
        <v>3042</v>
      </c>
      <c r="E34" s="15">
        <v>801</v>
      </c>
      <c r="F34" s="16">
        <v>913</v>
      </c>
      <c r="G34" s="16">
        <v>461</v>
      </c>
      <c r="H34" s="16">
        <v>883</v>
      </c>
      <c r="I34" s="16">
        <v>370</v>
      </c>
      <c r="J34" s="16">
        <v>480</v>
      </c>
      <c r="K34" s="16">
        <v>589</v>
      </c>
      <c r="L34" s="16">
        <v>801</v>
      </c>
      <c r="M34" s="16">
        <v>557</v>
      </c>
      <c r="N34" s="16">
        <v>1100</v>
      </c>
      <c r="O34" s="16">
        <v>246</v>
      </c>
      <c r="P34" s="16">
        <v>828</v>
      </c>
      <c r="Q34" s="16">
        <v>614</v>
      </c>
      <c r="R34" s="16">
        <v>597</v>
      </c>
      <c r="S34" s="16">
        <v>155</v>
      </c>
      <c r="T34" s="16">
        <v>340</v>
      </c>
      <c r="U34" s="16">
        <v>100</v>
      </c>
      <c r="V34" s="16">
        <v>421</v>
      </c>
    </row>
    <row r="35" spans="2:22" ht="15" customHeight="1" x14ac:dyDescent="0.15">
      <c r="B35" s="24"/>
      <c r="C35" s="84"/>
      <c r="D35" s="25">
        <v>100</v>
      </c>
      <c r="E35" s="26">
        <v>26.3</v>
      </c>
      <c r="F35" s="27">
        <v>30</v>
      </c>
      <c r="G35" s="27">
        <v>15.2</v>
      </c>
      <c r="H35" s="27">
        <v>29</v>
      </c>
      <c r="I35" s="27">
        <v>12.2</v>
      </c>
      <c r="J35" s="27">
        <v>15.8</v>
      </c>
      <c r="K35" s="27">
        <v>19.399999999999999</v>
      </c>
      <c r="L35" s="27">
        <v>26.3</v>
      </c>
      <c r="M35" s="27">
        <v>18.3</v>
      </c>
      <c r="N35" s="27">
        <v>36.200000000000003</v>
      </c>
      <c r="O35" s="27">
        <v>8.1</v>
      </c>
      <c r="P35" s="27">
        <v>27.2</v>
      </c>
      <c r="Q35" s="27">
        <v>20.2</v>
      </c>
      <c r="R35" s="27">
        <v>19.600000000000001</v>
      </c>
      <c r="S35" s="27">
        <v>5.0999999999999996</v>
      </c>
      <c r="T35" s="27">
        <v>11.2</v>
      </c>
      <c r="U35" s="27">
        <v>3.3</v>
      </c>
      <c r="V35" s="27">
        <v>13.8</v>
      </c>
    </row>
    <row r="36" spans="2:22" ht="15" customHeight="1" x14ac:dyDescent="0.15">
      <c r="B36" s="32"/>
      <c r="C36" s="82" t="s">
        <v>408</v>
      </c>
      <c r="D36" s="14">
        <v>2409</v>
      </c>
      <c r="E36" s="15">
        <v>535</v>
      </c>
      <c r="F36" s="16">
        <v>590</v>
      </c>
      <c r="G36" s="16">
        <v>330</v>
      </c>
      <c r="H36" s="16">
        <v>626</v>
      </c>
      <c r="I36" s="16">
        <v>286</v>
      </c>
      <c r="J36" s="16">
        <v>358</v>
      </c>
      <c r="K36" s="16">
        <v>418</v>
      </c>
      <c r="L36" s="16">
        <v>546</v>
      </c>
      <c r="M36" s="16">
        <v>413</v>
      </c>
      <c r="N36" s="16">
        <v>684</v>
      </c>
      <c r="O36" s="16">
        <v>205</v>
      </c>
      <c r="P36" s="16">
        <v>604</v>
      </c>
      <c r="Q36" s="16">
        <v>472</v>
      </c>
      <c r="R36" s="16">
        <v>447</v>
      </c>
      <c r="S36" s="16">
        <v>126</v>
      </c>
      <c r="T36" s="16">
        <v>233</v>
      </c>
      <c r="U36" s="16">
        <v>95</v>
      </c>
      <c r="V36" s="16">
        <v>596</v>
      </c>
    </row>
    <row r="37" spans="2:22" ht="15" customHeight="1" x14ac:dyDescent="0.15">
      <c r="B37" s="33"/>
      <c r="C37" s="82"/>
      <c r="D37" s="34">
        <v>100</v>
      </c>
      <c r="E37" s="35">
        <v>22.2</v>
      </c>
      <c r="F37" s="36">
        <v>24.5</v>
      </c>
      <c r="G37" s="36">
        <v>13.7</v>
      </c>
      <c r="H37" s="36">
        <v>26</v>
      </c>
      <c r="I37" s="36">
        <v>11.9</v>
      </c>
      <c r="J37" s="36">
        <v>14.9</v>
      </c>
      <c r="K37" s="36">
        <v>17.399999999999999</v>
      </c>
      <c r="L37" s="36">
        <v>22.7</v>
      </c>
      <c r="M37" s="36">
        <v>17.100000000000001</v>
      </c>
      <c r="N37" s="36">
        <v>28.4</v>
      </c>
      <c r="O37" s="36">
        <v>8.5</v>
      </c>
      <c r="P37" s="36">
        <v>25.1</v>
      </c>
      <c r="Q37" s="36">
        <v>19.600000000000001</v>
      </c>
      <c r="R37" s="36">
        <v>18.600000000000001</v>
      </c>
      <c r="S37" s="36">
        <v>5.2</v>
      </c>
      <c r="T37" s="36">
        <v>9.6999999999999993</v>
      </c>
      <c r="U37" s="36">
        <v>3.9</v>
      </c>
      <c r="V37" s="36">
        <v>24.7</v>
      </c>
    </row>
    <row r="38" spans="2:22" ht="15" customHeight="1" x14ac:dyDescent="0.15">
      <c r="B38" s="20" t="s">
        <v>66</v>
      </c>
      <c r="C38" s="88" t="s">
        <v>67</v>
      </c>
      <c r="D38" s="21">
        <v>1258</v>
      </c>
      <c r="E38" s="22">
        <v>70</v>
      </c>
      <c r="F38" s="23">
        <v>83</v>
      </c>
      <c r="G38" s="23">
        <v>63</v>
      </c>
      <c r="H38" s="23">
        <v>107</v>
      </c>
      <c r="I38" s="23">
        <v>45</v>
      </c>
      <c r="J38" s="23">
        <v>50</v>
      </c>
      <c r="K38" s="23">
        <v>60</v>
      </c>
      <c r="L38" s="23">
        <v>106</v>
      </c>
      <c r="M38" s="23">
        <v>63</v>
      </c>
      <c r="N38" s="23">
        <v>130</v>
      </c>
      <c r="O38" s="23">
        <v>34</v>
      </c>
      <c r="P38" s="23">
        <v>102</v>
      </c>
      <c r="Q38" s="23">
        <v>112</v>
      </c>
      <c r="R38" s="23">
        <v>90</v>
      </c>
      <c r="S38" s="23">
        <v>19</v>
      </c>
      <c r="T38" s="23">
        <v>152</v>
      </c>
      <c r="U38" s="23">
        <v>44</v>
      </c>
      <c r="V38" s="23">
        <v>753</v>
      </c>
    </row>
    <row r="39" spans="2:22" ht="15" customHeight="1" x14ac:dyDescent="0.15">
      <c r="B39" s="24"/>
      <c r="C39" s="89"/>
      <c r="D39" s="25">
        <v>100</v>
      </c>
      <c r="E39" s="26">
        <v>5.6</v>
      </c>
      <c r="F39" s="27">
        <v>6.6</v>
      </c>
      <c r="G39" s="27">
        <v>5</v>
      </c>
      <c r="H39" s="27">
        <v>8.5</v>
      </c>
      <c r="I39" s="27">
        <v>3.6</v>
      </c>
      <c r="J39" s="27">
        <v>4</v>
      </c>
      <c r="K39" s="27">
        <v>4.8</v>
      </c>
      <c r="L39" s="27">
        <v>8.4</v>
      </c>
      <c r="M39" s="27">
        <v>5</v>
      </c>
      <c r="N39" s="27">
        <v>10.3</v>
      </c>
      <c r="O39" s="27">
        <v>2.7</v>
      </c>
      <c r="P39" s="27">
        <v>8.1</v>
      </c>
      <c r="Q39" s="27">
        <v>8.9</v>
      </c>
      <c r="R39" s="27">
        <v>7.2</v>
      </c>
      <c r="S39" s="27">
        <v>1.5</v>
      </c>
      <c r="T39" s="27">
        <v>12.1</v>
      </c>
      <c r="U39" s="27">
        <v>3.5</v>
      </c>
      <c r="V39" s="27">
        <v>59.9</v>
      </c>
    </row>
    <row r="40" spans="2:22" ht="15" customHeight="1" x14ac:dyDescent="0.15">
      <c r="B40" s="24"/>
      <c r="C40" s="90" t="s">
        <v>68</v>
      </c>
      <c r="D40" s="14">
        <v>1359</v>
      </c>
      <c r="E40" s="15">
        <v>117</v>
      </c>
      <c r="F40" s="16">
        <v>136</v>
      </c>
      <c r="G40" s="16">
        <v>108</v>
      </c>
      <c r="H40" s="16">
        <v>214</v>
      </c>
      <c r="I40" s="16">
        <v>93</v>
      </c>
      <c r="J40" s="16">
        <v>109</v>
      </c>
      <c r="K40" s="16">
        <v>99</v>
      </c>
      <c r="L40" s="16">
        <v>275</v>
      </c>
      <c r="M40" s="16">
        <v>157</v>
      </c>
      <c r="N40" s="16">
        <v>208</v>
      </c>
      <c r="O40" s="16">
        <v>62</v>
      </c>
      <c r="P40" s="16">
        <v>266</v>
      </c>
      <c r="Q40" s="16">
        <v>262</v>
      </c>
      <c r="R40" s="16">
        <v>175</v>
      </c>
      <c r="S40" s="16">
        <v>33</v>
      </c>
      <c r="T40" s="16">
        <v>75</v>
      </c>
      <c r="U40" s="16">
        <v>56</v>
      </c>
      <c r="V40" s="16">
        <v>628</v>
      </c>
    </row>
    <row r="41" spans="2:22" ht="15" customHeight="1" x14ac:dyDescent="0.15">
      <c r="B41" s="24"/>
      <c r="C41" s="89"/>
      <c r="D41" s="25">
        <v>100</v>
      </c>
      <c r="E41" s="26">
        <v>8.6</v>
      </c>
      <c r="F41" s="27">
        <v>10</v>
      </c>
      <c r="G41" s="27">
        <v>7.9</v>
      </c>
      <c r="H41" s="27">
        <v>15.7</v>
      </c>
      <c r="I41" s="27">
        <v>6.8</v>
      </c>
      <c r="J41" s="27">
        <v>8</v>
      </c>
      <c r="K41" s="27">
        <v>7.3</v>
      </c>
      <c r="L41" s="27">
        <v>20.2</v>
      </c>
      <c r="M41" s="27">
        <v>11.6</v>
      </c>
      <c r="N41" s="27">
        <v>15.3</v>
      </c>
      <c r="O41" s="27">
        <v>4.5999999999999996</v>
      </c>
      <c r="P41" s="27">
        <v>19.600000000000001</v>
      </c>
      <c r="Q41" s="27">
        <v>19.3</v>
      </c>
      <c r="R41" s="27">
        <v>12.9</v>
      </c>
      <c r="S41" s="27">
        <v>2.4</v>
      </c>
      <c r="T41" s="27">
        <v>5.5</v>
      </c>
      <c r="U41" s="27">
        <v>4.0999999999999996</v>
      </c>
      <c r="V41" s="27">
        <v>46.2</v>
      </c>
    </row>
    <row r="42" spans="2:22" ht="15" customHeight="1" x14ac:dyDescent="0.15">
      <c r="B42" s="24"/>
      <c r="C42" s="86" t="s">
        <v>69</v>
      </c>
      <c r="D42" s="14">
        <v>12636</v>
      </c>
      <c r="E42" s="15">
        <v>2574</v>
      </c>
      <c r="F42" s="16">
        <v>3059</v>
      </c>
      <c r="G42" s="16">
        <v>1669</v>
      </c>
      <c r="H42" s="16">
        <v>3334</v>
      </c>
      <c r="I42" s="16">
        <v>1383</v>
      </c>
      <c r="J42" s="16">
        <v>1859</v>
      </c>
      <c r="K42" s="16">
        <v>2103</v>
      </c>
      <c r="L42" s="16">
        <v>3195</v>
      </c>
      <c r="M42" s="16">
        <v>2307</v>
      </c>
      <c r="N42" s="16">
        <v>3710</v>
      </c>
      <c r="O42" s="16">
        <v>954</v>
      </c>
      <c r="P42" s="16">
        <v>3322</v>
      </c>
      <c r="Q42" s="16">
        <v>3029</v>
      </c>
      <c r="R42" s="16">
        <v>2446</v>
      </c>
      <c r="S42" s="16">
        <v>568</v>
      </c>
      <c r="T42" s="16">
        <v>1051</v>
      </c>
      <c r="U42" s="16">
        <v>484</v>
      </c>
      <c r="V42" s="16">
        <v>2997</v>
      </c>
    </row>
    <row r="43" spans="2:22" ht="15" customHeight="1" x14ac:dyDescent="0.15">
      <c r="B43" s="28"/>
      <c r="C43" s="91"/>
      <c r="D43" s="17">
        <v>100</v>
      </c>
      <c r="E43" s="18">
        <v>20.399999999999999</v>
      </c>
      <c r="F43" s="19">
        <v>24.2</v>
      </c>
      <c r="G43" s="19">
        <v>13.2</v>
      </c>
      <c r="H43" s="19">
        <v>26.4</v>
      </c>
      <c r="I43" s="19">
        <v>10.9</v>
      </c>
      <c r="J43" s="19">
        <v>14.7</v>
      </c>
      <c r="K43" s="19">
        <v>16.600000000000001</v>
      </c>
      <c r="L43" s="19">
        <v>25.3</v>
      </c>
      <c r="M43" s="19">
        <v>18.3</v>
      </c>
      <c r="N43" s="19">
        <v>29.4</v>
      </c>
      <c r="O43" s="19">
        <v>7.5</v>
      </c>
      <c r="P43" s="19">
        <v>26.3</v>
      </c>
      <c r="Q43" s="19">
        <v>24</v>
      </c>
      <c r="R43" s="19">
        <v>19.399999999999999</v>
      </c>
      <c r="S43" s="19">
        <v>4.5</v>
      </c>
      <c r="T43" s="19">
        <v>8.3000000000000007</v>
      </c>
      <c r="U43" s="19">
        <v>3.8</v>
      </c>
      <c r="V43" s="19">
        <v>23.7</v>
      </c>
    </row>
    <row r="44" spans="2:22" ht="15" customHeight="1" x14ac:dyDescent="0.15">
      <c r="B44" s="20" t="s">
        <v>70</v>
      </c>
      <c r="C44" s="88" t="s">
        <v>467</v>
      </c>
      <c r="D44" s="21">
        <v>567</v>
      </c>
      <c r="E44" s="22">
        <v>96</v>
      </c>
      <c r="F44" s="23">
        <v>96</v>
      </c>
      <c r="G44" s="23">
        <v>46</v>
      </c>
      <c r="H44" s="23">
        <v>91</v>
      </c>
      <c r="I44" s="23">
        <v>44</v>
      </c>
      <c r="J44" s="23">
        <v>59</v>
      </c>
      <c r="K44" s="23">
        <v>57</v>
      </c>
      <c r="L44" s="23">
        <v>91</v>
      </c>
      <c r="M44" s="23">
        <v>85</v>
      </c>
      <c r="N44" s="23">
        <v>160</v>
      </c>
      <c r="O44" s="23">
        <v>30</v>
      </c>
      <c r="P44" s="23">
        <v>113</v>
      </c>
      <c r="Q44" s="23">
        <v>95</v>
      </c>
      <c r="R44" s="23">
        <v>97</v>
      </c>
      <c r="S44" s="23">
        <v>18</v>
      </c>
      <c r="T44" s="23">
        <v>78</v>
      </c>
      <c r="U44" s="23">
        <v>14</v>
      </c>
      <c r="V44" s="23">
        <v>173</v>
      </c>
    </row>
    <row r="45" spans="2:22" ht="15" customHeight="1" x14ac:dyDescent="0.15">
      <c r="B45" s="24"/>
      <c r="C45" s="89"/>
      <c r="D45" s="25">
        <v>100</v>
      </c>
      <c r="E45" s="26">
        <v>16.899999999999999</v>
      </c>
      <c r="F45" s="27">
        <v>16.899999999999999</v>
      </c>
      <c r="G45" s="27">
        <v>8.1</v>
      </c>
      <c r="H45" s="27">
        <v>16</v>
      </c>
      <c r="I45" s="27">
        <v>7.8</v>
      </c>
      <c r="J45" s="27">
        <v>10.4</v>
      </c>
      <c r="K45" s="27">
        <v>10.1</v>
      </c>
      <c r="L45" s="27">
        <v>16</v>
      </c>
      <c r="M45" s="27">
        <v>15</v>
      </c>
      <c r="N45" s="27">
        <v>28.2</v>
      </c>
      <c r="O45" s="27">
        <v>5.3</v>
      </c>
      <c r="P45" s="27">
        <v>19.899999999999999</v>
      </c>
      <c r="Q45" s="27">
        <v>16.8</v>
      </c>
      <c r="R45" s="27">
        <v>17.100000000000001</v>
      </c>
      <c r="S45" s="27">
        <v>3.2</v>
      </c>
      <c r="T45" s="27">
        <v>13.8</v>
      </c>
      <c r="U45" s="27">
        <v>2.5</v>
      </c>
      <c r="V45" s="27">
        <v>30.5</v>
      </c>
    </row>
    <row r="46" spans="2:22" ht="15" customHeight="1" x14ac:dyDescent="0.15">
      <c r="B46" s="24"/>
      <c r="C46" s="86" t="s">
        <v>480</v>
      </c>
      <c r="D46" s="14">
        <v>8280</v>
      </c>
      <c r="E46" s="15">
        <v>1329</v>
      </c>
      <c r="F46" s="16">
        <v>1604</v>
      </c>
      <c r="G46" s="16">
        <v>826</v>
      </c>
      <c r="H46" s="16">
        <v>1746</v>
      </c>
      <c r="I46" s="16">
        <v>710</v>
      </c>
      <c r="J46" s="16">
        <v>904</v>
      </c>
      <c r="K46" s="16">
        <v>1032</v>
      </c>
      <c r="L46" s="16">
        <v>1695</v>
      </c>
      <c r="M46" s="16">
        <v>1280</v>
      </c>
      <c r="N46" s="16">
        <v>2295</v>
      </c>
      <c r="O46" s="16">
        <v>466</v>
      </c>
      <c r="P46" s="16">
        <v>1844</v>
      </c>
      <c r="Q46" s="16">
        <v>1674</v>
      </c>
      <c r="R46" s="16">
        <v>1379</v>
      </c>
      <c r="S46" s="16">
        <v>338</v>
      </c>
      <c r="T46" s="16">
        <v>838</v>
      </c>
      <c r="U46" s="16">
        <v>319</v>
      </c>
      <c r="V46" s="16">
        <v>2328</v>
      </c>
    </row>
    <row r="47" spans="2:22" ht="15" customHeight="1" x14ac:dyDescent="0.15">
      <c r="B47" s="24"/>
      <c r="C47" s="89"/>
      <c r="D47" s="25">
        <v>100</v>
      </c>
      <c r="E47" s="26">
        <v>16.100000000000001</v>
      </c>
      <c r="F47" s="27">
        <v>19.399999999999999</v>
      </c>
      <c r="G47" s="27">
        <v>10</v>
      </c>
      <c r="H47" s="27">
        <v>21.1</v>
      </c>
      <c r="I47" s="27">
        <v>8.6</v>
      </c>
      <c r="J47" s="27">
        <v>10.9</v>
      </c>
      <c r="K47" s="27">
        <v>12.5</v>
      </c>
      <c r="L47" s="27">
        <v>20.5</v>
      </c>
      <c r="M47" s="27">
        <v>15.5</v>
      </c>
      <c r="N47" s="27">
        <v>27.7</v>
      </c>
      <c r="O47" s="27">
        <v>5.6</v>
      </c>
      <c r="P47" s="27">
        <v>22.3</v>
      </c>
      <c r="Q47" s="27">
        <v>20.2</v>
      </c>
      <c r="R47" s="27">
        <v>16.7</v>
      </c>
      <c r="S47" s="27">
        <v>4.0999999999999996</v>
      </c>
      <c r="T47" s="27">
        <v>10.1</v>
      </c>
      <c r="U47" s="27">
        <v>3.9</v>
      </c>
      <c r="V47" s="27">
        <v>28.1</v>
      </c>
    </row>
    <row r="48" spans="2:22" ht="15" customHeight="1" x14ac:dyDescent="0.15">
      <c r="B48" s="24"/>
      <c r="C48" s="86" t="s">
        <v>484</v>
      </c>
      <c r="D48" s="14">
        <v>4863</v>
      </c>
      <c r="E48" s="15">
        <v>939</v>
      </c>
      <c r="F48" s="16">
        <v>1139</v>
      </c>
      <c r="G48" s="16">
        <v>652</v>
      </c>
      <c r="H48" s="16">
        <v>1294</v>
      </c>
      <c r="I48" s="16">
        <v>534</v>
      </c>
      <c r="J48" s="16">
        <v>730</v>
      </c>
      <c r="K48" s="16">
        <v>828</v>
      </c>
      <c r="L48" s="16">
        <v>1332</v>
      </c>
      <c r="M48" s="16">
        <v>868</v>
      </c>
      <c r="N48" s="16">
        <v>1187</v>
      </c>
      <c r="O48" s="16">
        <v>371</v>
      </c>
      <c r="P48" s="16">
        <v>1280</v>
      </c>
      <c r="Q48" s="16">
        <v>1212</v>
      </c>
      <c r="R48" s="16">
        <v>910</v>
      </c>
      <c r="S48" s="16">
        <v>190</v>
      </c>
      <c r="T48" s="16">
        <v>281</v>
      </c>
      <c r="U48" s="16">
        <v>199</v>
      </c>
      <c r="V48" s="16">
        <v>1457</v>
      </c>
    </row>
    <row r="49" spans="2:22" ht="15" customHeight="1" x14ac:dyDescent="0.15">
      <c r="B49" s="24"/>
      <c r="C49" s="89"/>
      <c r="D49" s="25">
        <v>100</v>
      </c>
      <c r="E49" s="26">
        <v>19.3</v>
      </c>
      <c r="F49" s="27">
        <v>23.4</v>
      </c>
      <c r="G49" s="27">
        <v>13.4</v>
      </c>
      <c r="H49" s="27">
        <v>26.6</v>
      </c>
      <c r="I49" s="27">
        <v>11</v>
      </c>
      <c r="J49" s="27">
        <v>15</v>
      </c>
      <c r="K49" s="27">
        <v>17</v>
      </c>
      <c r="L49" s="27">
        <v>27.4</v>
      </c>
      <c r="M49" s="27">
        <v>17.8</v>
      </c>
      <c r="N49" s="27">
        <v>24.4</v>
      </c>
      <c r="O49" s="27">
        <v>7.6</v>
      </c>
      <c r="P49" s="27">
        <v>26.3</v>
      </c>
      <c r="Q49" s="27">
        <v>24.9</v>
      </c>
      <c r="R49" s="27">
        <v>18.7</v>
      </c>
      <c r="S49" s="27">
        <v>3.9</v>
      </c>
      <c r="T49" s="27">
        <v>5.8</v>
      </c>
      <c r="U49" s="27">
        <v>4.0999999999999996</v>
      </c>
      <c r="V49" s="27">
        <v>30</v>
      </c>
    </row>
    <row r="50" spans="2:22" ht="15" customHeight="1" x14ac:dyDescent="0.15">
      <c r="B50" s="24"/>
      <c r="C50" s="86" t="s">
        <v>461</v>
      </c>
      <c r="D50" s="14">
        <v>1583</v>
      </c>
      <c r="E50" s="15">
        <v>392</v>
      </c>
      <c r="F50" s="16">
        <v>424</v>
      </c>
      <c r="G50" s="16">
        <v>316</v>
      </c>
      <c r="H50" s="16">
        <v>514</v>
      </c>
      <c r="I50" s="16">
        <v>222</v>
      </c>
      <c r="J50" s="16">
        <v>325</v>
      </c>
      <c r="K50" s="16">
        <v>347</v>
      </c>
      <c r="L50" s="16">
        <v>471</v>
      </c>
      <c r="M50" s="16">
        <v>300</v>
      </c>
      <c r="N50" s="16">
        <v>397</v>
      </c>
      <c r="O50" s="16">
        <v>192</v>
      </c>
      <c r="P50" s="16">
        <v>451</v>
      </c>
      <c r="Q50" s="16">
        <v>420</v>
      </c>
      <c r="R50" s="16">
        <v>328</v>
      </c>
      <c r="S50" s="16">
        <v>72</v>
      </c>
      <c r="T50" s="16">
        <v>80</v>
      </c>
      <c r="U50" s="16">
        <v>64</v>
      </c>
      <c r="V50" s="16">
        <v>446</v>
      </c>
    </row>
    <row r="51" spans="2:22" ht="15" customHeight="1" x14ac:dyDescent="0.15">
      <c r="B51" s="28"/>
      <c r="C51" s="91"/>
      <c r="D51" s="17">
        <v>100</v>
      </c>
      <c r="E51" s="18">
        <v>24.8</v>
      </c>
      <c r="F51" s="19">
        <v>26.8</v>
      </c>
      <c r="G51" s="19">
        <v>20</v>
      </c>
      <c r="H51" s="19">
        <v>32.5</v>
      </c>
      <c r="I51" s="19">
        <v>14</v>
      </c>
      <c r="J51" s="19">
        <v>20.5</v>
      </c>
      <c r="K51" s="19">
        <v>21.9</v>
      </c>
      <c r="L51" s="19">
        <v>29.8</v>
      </c>
      <c r="M51" s="19">
        <v>19</v>
      </c>
      <c r="N51" s="19">
        <v>25.1</v>
      </c>
      <c r="O51" s="19">
        <v>12.1</v>
      </c>
      <c r="P51" s="19">
        <v>28.5</v>
      </c>
      <c r="Q51" s="19">
        <v>26.5</v>
      </c>
      <c r="R51" s="19">
        <v>20.7</v>
      </c>
      <c r="S51" s="19">
        <v>4.5</v>
      </c>
      <c r="T51" s="19">
        <v>5.0999999999999996</v>
      </c>
      <c r="U51" s="19">
        <v>4</v>
      </c>
      <c r="V51" s="19">
        <v>28.2</v>
      </c>
    </row>
    <row r="52" spans="2:22" ht="15" customHeight="1" x14ac:dyDescent="0.15">
      <c r="B52" s="20" t="s">
        <v>75</v>
      </c>
      <c r="C52" s="87" t="s">
        <v>76</v>
      </c>
      <c r="D52" s="21">
        <v>2981</v>
      </c>
      <c r="E52" s="22">
        <v>422</v>
      </c>
      <c r="F52" s="23">
        <v>475</v>
      </c>
      <c r="G52" s="23">
        <v>271</v>
      </c>
      <c r="H52" s="23">
        <v>564</v>
      </c>
      <c r="I52" s="23">
        <v>245</v>
      </c>
      <c r="J52" s="23">
        <v>268</v>
      </c>
      <c r="K52" s="23">
        <v>349</v>
      </c>
      <c r="L52" s="23">
        <v>614</v>
      </c>
      <c r="M52" s="23">
        <v>387</v>
      </c>
      <c r="N52" s="23">
        <v>647</v>
      </c>
      <c r="O52" s="23">
        <v>179</v>
      </c>
      <c r="P52" s="23">
        <v>596</v>
      </c>
      <c r="Q52" s="23">
        <v>546</v>
      </c>
      <c r="R52" s="23">
        <v>459</v>
      </c>
      <c r="S52" s="23">
        <v>121</v>
      </c>
      <c r="T52" s="23">
        <v>310</v>
      </c>
      <c r="U52" s="23">
        <v>182</v>
      </c>
      <c r="V52" s="23">
        <v>1026</v>
      </c>
    </row>
    <row r="53" spans="2:22" ht="15" customHeight="1" x14ac:dyDescent="0.15">
      <c r="B53" s="24"/>
      <c r="C53" s="84"/>
      <c r="D53" s="25">
        <v>100</v>
      </c>
      <c r="E53" s="26">
        <v>14.2</v>
      </c>
      <c r="F53" s="27">
        <v>15.9</v>
      </c>
      <c r="G53" s="27">
        <v>9.1</v>
      </c>
      <c r="H53" s="27">
        <v>18.899999999999999</v>
      </c>
      <c r="I53" s="27">
        <v>8.1999999999999993</v>
      </c>
      <c r="J53" s="27">
        <v>9</v>
      </c>
      <c r="K53" s="27">
        <v>11.7</v>
      </c>
      <c r="L53" s="27">
        <v>20.6</v>
      </c>
      <c r="M53" s="27">
        <v>13</v>
      </c>
      <c r="N53" s="27">
        <v>21.7</v>
      </c>
      <c r="O53" s="27">
        <v>6</v>
      </c>
      <c r="P53" s="27">
        <v>20</v>
      </c>
      <c r="Q53" s="27">
        <v>18.3</v>
      </c>
      <c r="R53" s="27">
        <v>15.4</v>
      </c>
      <c r="S53" s="27">
        <v>4.0999999999999996</v>
      </c>
      <c r="T53" s="27">
        <v>10.4</v>
      </c>
      <c r="U53" s="27">
        <v>6.1</v>
      </c>
      <c r="V53" s="27">
        <v>34.4</v>
      </c>
    </row>
    <row r="54" spans="2:22" ht="15" customHeight="1" x14ac:dyDescent="0.15">
      <c r="B54" s="24"/>
      <c r="C54" s="83" t="s">
        <v>77</v>
      </c>
      <c r="D54" s="29">
        <v>1946</v>
      </c>
      <c r="E54" s="30">
        <v>362</v>
      </c>
      <c r="F54" s="31">
        <v>430</v>
      </c>
      <c r="G54" s="31">
        <v>245</v>
      </c>
      <c r="H54" s="31">
        <v>452</v>
      </c>
      <c r="I54" s="31">
        <v>212</v>
      </c>
      <c r="J54" s="31">
        <v>275</v>
      </c>
      <c r="K54" s="31">
        <v>315</v>
      </c>
      <c r="L54" s="31">
        <v>507</v>
      </c>
      <c r="M54" s="31">
        <v>366</v>
      </c>
      <c r="N54" s="31">
        <v>593</v>
      </c>
      <c r="O54" s="31">
        <v>110</v>
      </c>
      <c r="P54" s="31">
        <v>481</v>
      </c>
      <c r="Q54" s="31">
        <v>465</v>
      </c>
      <c r="R54" s="31">
        <v>364</v>
      </c>
      <c r="S54" s="31">
        <v>83</v>
      </c>
      <c r="T54" s="31">
        <v>137</v>
      </c>
      <c r="U54" s="31">
        <v>47</v>
      </c>
      <c r="V54" s="31">
        <v>497</v>
      </c>
    </row>
    <row r="55" spans="2:22" ht="15" customHeight="1" x14ac:dyDescent="0.15">
      <c r="B55" s="24"/>
      <c r="C55" s="84"/>
      <c r="D55" s="25">
        <v>100</v>
      </c>
      <c r="E55" s="26">
        <v>18.600000000000001</v>
      </c>
      <c r="F55" s="27">
        <v>22.1</v>
      </c>
      <c r="G55" s="27">
        <v>12.6</v>
      </c>
      <c r="H55" s="27">
        <v>23.2</v>
      </c>
      <c r="I55" s="27">
        <v>10.9</v>
      </c>
      <c r="J55" s="27">
        <v>14.1</v>
      </c>
      <c r="K55" s="27">
        <v>16.2</v>
      </c>
      <c r="L55" s="27">
        <v>26.1</v>
      </c>
      <c r="M55" s="27">
        <v>18.8</v>
      </c>
      <c r="N55" s="27">
        <v>30.5</v>
      </c>
      <c r="O55" s="27">
        <v>5.7</v>
      </c>
      <c r="P55" s="27">
        <v>24.7</v>
      </c>
      <c r="Q55" s="27">
        <v>23.9</v>
      </c>
      <c r="R55" s="27">
        <v>18.7</v>
      </c>
      <c r="S55" s="27">
        <v>4.3</v>
      </c>
      <c r="T55" s="27">
        <v>7</v>
      </c>
      <c r="U55" s="27">
        <v>2.4</v>
      </c>
      <c r="V55" s="27">
        <v>25.5</v>
      </c>
    </row>
    <row r="56" spans="2:22" ht="15" customHeight="1" x14ac:dyDescent="0.15">
      <c r="B56" s="24"/>
      <c r="C56" s="82" t="s">
        <v>78</v>
      </c>
      <c r="D56" s="14">
        <v>854</v>
      </c>
      <c r="E56" s="15">
        <v>181</v>
      </c>
      <c r="F56" s="16">
        <v>205</v>
      </c>
      <c r="G56" s="16">
        <v>121</v>
      </c>
      <c r="H56" s="16">
        <v>223</v>
      </c>
      <c r="I56" s="16">
        <v>101</v>
      </c>
      <c r="J56" s="16">
        <v>117</v>
      </c>
      <c r="K56" s="16">
        <v>134</v>
      </c>
      <c r="L56" s="16">
        <v>218</v>
      </c>
      <c r="M56" s="16">
        <v>161</v>
      </c>
      <c r="N56" s="16">
        <v>222</v>
      </c>
      <c r="O56" s="16">
        <v>56</v>
      </c>
      <c r="P56" s="16">
        <v>240</v>
      </c>
      <c r="Q56" s="16">
        <v>215</v>
      </c>
      <c r="R56" s="16">
        <v>167</v>
      </c>
      <c r="S56" s="16">
        <v>28</v>
      </c>
      <c r="T56" s="16">
        <v>41</v>
      </c>
      <c r="U56" s="16">
        <v>33</v>
      </c>
      <c r="V56" s="16">
        <v>279</v>
      </c>
    </row>
    <row r="57" spans="2:22" ht="15" customHeight="1" x14ac:dyDescent="0.15">
      <c r="B57" s="24"/>
      <c r="C57" s="84"/>
      <c r="D57" s="25">
        <v>100</v>
      </c>
      <c r="E57" s="26">
        <v>21.2</v>
      </c>
      <c r="F57" s="27">
        <v>24</v>
      </c>
      <c r="G57" s="27">
        <v>14.2</v>
      </c>
      <c r="H57" s="27">
        <v>26.1</v>
      </c>
      <c r="I57" s="27">
        <v>11.8</v>
      </c>
      <c r="J57" s="27">
        <v>13.7</v>
      </c>
      <c r="K57" s="27">
        <v>15.7</v>
      </c>
      <c r="L57" s="27">
        <v>25.5</v>
      </c>
      <c r="M57" s="27">
        <v>18.899999999999999</v>
      </c>
      <c r="N57" s="27">
        <v>26</v>
      </c>
      <c r="O57" s="27">
        <v>6.6</v>
      </c>
      <c r="P57" s="27">
        <v>28.1</v>
      </c>
      <c r="Q57" s="27">
        <v>25.2</v>
      </c>
      <c r="R57" s="27">
        <v>19.600000000000001</v>
      </c>
      <c r="S57" s="27">
        <v>3.3</v>
      </c>
      <c r="T57" s="27">
        <v>4.8</v>
      </c>
      <c r="U57" s="27">
        <v>3.9</v>
      </c>
      <c r="V57" s="27">
        <v>32.700000000000003</v>
      </c>
    </row>
    <row r="58" spans="2:22" ht="15" customHeight="1" x14ac:dyDescent="0.15">
      <c r="B58" s="24"/>
      <c r="C58" s="82" t="s">
        <v>79</v>
      </c>
      <c r="D58" s="14">
        <v>1311</v>
      </c>
      <c r="E58" s="15">
        <v>218</v>
      </c>
      <c r="F58" s="16">
        <v>258</v>
      </c>
      <c r="G58" s="16">
        <v>147</v>
      </c>
      <c r="H58" s="16">
        <v>317</v>
      </c>
      <c r="I58" s="16">
        <v>107</v>
      </c>
      <c r="J58" s="16">
        <v>163</v>
      </c>
      <c r="K58" s="16">
        <v>186</v>
      </c>
      <c r="L58" s="16">
        <v>307</v>
      </c>
      <c r="M58" s="16">
        <v>211</v>
      </c>
      <c r="N58" s="16">
        <v>329</v>
      </c>
      <c r="O58" s="16">
        <v>83</v>
      </c>
      <c r="P58" s="16">
        <v>337</v>
      </c>
      <c r="Q58" s="16">
        <v>300</v>
      </c>
      <c r="R58" s="16">
        <v>198</v>
      </c>
      <c r="S58" s="16">
        <v>52</v>
      </c>
      <c r="T58" s="16">
        <v>104</v>
      </c>
      <c r="U58" s="16">
        <v>45</v>
      </c>
      <c r="V58" s="16">
        <v>364</v>
      </c>
    </row>
    <row r="59" spans="2:22" ht="15" customHeight="1" x14ac:dyDescent="0.15">
      <c r="B59" s="24"/>
      <c r="C59" s="84"/>
      <c r="D59" s="25">
        <v>100</v>
      </c>
      <c r="E59" s="26">
        <v>16.600000000000001</v>
      </c>
      <c r="F59" s="27">
        <v>19.7</v>
      </c>
      <c r="G59" s="27">
        <v>11.2</v>
      </c>
      <c r="H59" s="27">
        <v>24.2</v>
      </c>
      <c r="I59" s="27">
        <v>8.1999999999999993</v>
      </c>
      <c r="J59" s="27">
        <v>12.4</v>
      </c>
      <c r="K59" s="27">
        <v>14.2</v>
      </c>
      <c r="L59" s="27">
        <v>23.4</v>
      </c>
      <c r="M59" s="27">
        <v>16.100000000000001</v>
      </c>
      <c r="N59" s="27">
        <v>25.1</v>
      </c>
      <c r="O59" s="27">
        <v>6.3</v>
      </c>
      <c r="P59" s="27">
        <v>25.7</v>
      </c>
      <c r="Q59" s="27">
        <v>22.9</v>
      </c>
      <c r="R59" s="27">
        <v>15.1</v>
      </c>
      <c r="S59" s="27">
        <v>4</v>
      </c>
      <c r="T59" s="27">
        <v>7.9</v>
      </c>
      <c r="U59" s="27">
        <v>3.4</v>
      </c>
      <c r="V59" s="27">
        <v>27.8</v>
      </c>
    </row>
    <row r="60" spans="2:22" ht="15" customHeight="1" x14ac:dyDescent="0.15">
      <c r="B60" s="24"/>
      <c r="C60" s="82" t="s">
        <v>80</v>
      </c>
      <c r="D60" s="14">
        <v>1783</v>
      </c>
      <c r="E60" s="15">
        <v>274</v>
      </c>
      <c r="F60" s="16">
        <v>349</v>
      </c>
      <c r="G60" s="16">
        <v>198</v>
      </c>
      <c r="H60" s="16">
        <v>466</v>
      </c>
      <c r="I60" s="16">
        <v>164</v>
      </c>
      <c r="J60" s="16">
        <v>238</v>
      </c>
      <c r="K60" s="16">
        <v>235</v>
      </c>
      <c r="L60" s="16">
        <v>407</v>
      </c>
      <c r="M60" s="16">
        <v>271</v>
      </c>
      <c r="N60" s="16">
        <v>400</v>
      </c>
      <c r="O60" s="16">
        <v>140</v>
      </c>
      <c r="P60" s="16">
        <v>384</v>
      </c>
      <c r="Q60" s="16">
        <v>362</v>
      </c>
      <c r="R60" s="16">
        <v>301</v>
      </c>
      <c r="S60" s="16">
        <v>55</v>
      </c>
      <c r="T60" s="16">
        <v>118</v>
      </c>
      <c r="U60" s="16">
        <v>48</v>
      </c>
      <c r="V60" s="16">
        <v>626</v>
      </c>
    </row>
    <row r="61" spans="2:22" ht="15" customHeight="1" x14ac:dyDescent="0.15">
      <c r="B61" s="24"/>
      <c r="C61" s="84"/>
      <c r="D61" s="25">
        <v>100</v>
      </c>
      <c r="E61" s="26">
        <v>15.4</v>
      </c>
      <c r="F61" s="27">
        <v>19.600000000000001</v>
      </c>
      <c r="G61" s="27">
        <v>11.1</v>
      </c>
      <c r="H61" s="27">
        <v>26.1</v>
      </c>
      <c r="I61" s="27">
        <v>9.1999999999999993</v>
      </c>
      <c r="J61" s="27">
        <v>13.3</v>
      </c>
      <c r="K61" s="27">
        <v>13.2</v>
      </c>
      <c r="L61" s="27">
        <v>22.8</v>
      </c>
      <c r="M61" s="27">
        <v>15.2</v>
      </c>
      <c r="N61" s="27">
        <v>22.4</v>
      </c>
      <c r="O61" s="27">
        <v>7.9</v>
      </c>
      <c r="P61" s="27">
        <v>21.5</v>
      </c>
      <c r="Q61" s="27">
        <v>20.3</v>
      </c>
      <c r="R61" s="27">
        <v>16.899999999999999</v>
      </c>
      <c r="S61" s="27">
        <v>3.1</v>
      </c>
      <c r="T61" s="27">
        <v>6.6</v>
      </c>
      <c r="U61" s="27">
        <v>2.7</v>
      </c>
      <c r="V61" s="27">
        <v>35.1</v>
      </c>
    </row>
    <row r="62" spans="2:22" ht="15" customHeight="1" x14ac:dyDescent="0.15">
      <c r="B62" s="24"/>
      <c r="C62" s="82" t="s">
        <v>81</v>
      </c>
      <c r="D62" s="14">
        <v>1234</v>
      </c>
      <c r="E62" s="15">
        <v>241</v>
      </c>
      <c r="F62" s="16">
        <v>292</v>
      </c>
      <c r="G62" s="16">
        <v>147</v>
      </c>
      <c r="H62" s="16">
        <v>306</v>
      </c>
      <c r="I62" s="16">
        <v>115</v>
      </c>
      <c r="J62" s="16">
        <v>173</v>
      </c>
      <c r="K62" s="16">
        <v>186</v>
      </c>
      <c r="L62" s="16">
        <v>275</v>
      </c>
      <c r="M62" s="16">
        <v>230</v>
      </c>
      <c r="N62" s="16">
        <v>361</v>
      </c>
      <c r="O62" s="16">
        <v>71</v>
      </c>
      <c r="P62" s="16">
        <v>325</v>
      </c>
      <c r="Q62" s="16">
        <v>269</v>
      </c>
      <c r="R62" s="16">
        <v>236</v>
      </c>
      <c r="S62" s="16">
        <v>48</v>
      </c>
      <c r="T62" s="16">
        <v>149</v>
      </c>
      <c r="U62" s="16">
        <v>34</v>
      </c>
      <c r="V62" s="16">
        <v>273</v>
      </c>
    </row>
    <row r="63" spans="2:22" ht="15" customHeight="1" x14ac:dyDescent="0.15">
      <c r="B63" s="24"/>
      <c r="C63" s="84"/>
      <c r="D63" s="25">
        <v>100</v>
      </c>
      <c r="E63" s="26">
        <v>19.5</v>
      </c>
      <c r="F63" s="27">
        <v>23.7</v>
      </c>
      <c r="G63" s="27">
        <v>11.9</v>
      </c>
      <c r="H63" s="27">
        <v>24.8</v>
      </c>
      <c r="I63" s="27">
        <v>9.3000000000000007</v>
      </c>
      <c r="J63" s="27">
        <v>14</v>
      </c>
      <c r="K63" s="27">
        <v>15.1</v>
      </c>
      <c r="L63" s="27">
        <v>22.3</v>
      </c>
      <c r="M63" s="27">
        <v>18.600000000000001</v>
      </c>
      <c r="N63" s="27">
        <v>29.3</v>
      </c>
      <c r="O63" s="27">
        <v>5.8</v>
      </c>
      <c r="P63" s="27">
        <v>26.3</v>
      </c>
      <c r="Q63" s="27">
        <v>21.8</v>
      </c>
      <c r="R63" s="27">
        <v>19.100000000000001</v>
      </c>
      <c r="S63" s="27">
        <v>3.9</v>
      </c>
      <c r="T63" s="27">
        <v>12.1</v>
      </c>
      <c r="U63" s="27">
        <v>2.8</v>
      </c>
      <c r="V63" s="27">
        <v>22.1</v>
      </c>
    </row>
    <row r="64" spans="2:22" ht="15" customHeight="1" x14ac:dyDescent="0.15">
      <c r="B64" s="24"/>
      <c r="C64" s="82" t="s">
        <v>82</v>
      </c>
      <c r="D64" s="14">
        <v>2253</v>
      </c>
      <c r="E64" s="15">
        <v>361</v>
      </c>
      <c r="F64" s="16">
        <v>452</v>
      </c>
      <c r="G64" s="16">
        <v>265</v>
      </c>
      <c r="H64" s="16">
        <v>515</v>
      </c>
      <c r="I64" s="16">
        <v>202</v>
      </c>
      <c r="J64" s="16">
        <v>312</v>
      </c>
      <c r="K64" s="16">
        <v>320</v>
      </c>
      <c r="L64" s="16">
        <v>530</v>
      </c>
      <c r="M64" s="16">
        <v>357</v>
      </c>
      <c r="N64" s="16">
        <v>557</v>
      </c>
      <c r="O64" s="16">
        <v>171</v>
      </c>
      <c r="P64" s="16">
        <v>503</v>
      </c>
      <c r="Q64" s="16">
        <v>494</v>
      </c>
      <c r="R64" s="16">
        <v>433</v>
      </c>
      <c r="S64" s="16">
        <v>89</v>
      </c>
      <c r="T64" s="16">
        <v>175</v>
      </c>
      <c r="U64" s="16">
        <v>109</v>
      </c>
      <c r="V64" s="16">
        <v>672</v>
      </c>
    </row>
    <row r="65" spans="2:22" ht="15" customHeight="1" x14ac:dyDescent="0.15">
      <c r="B65" s="24"/>
      <c r="C65" s="84"/>
      <c r="D65" s="25">
        <v>100</v>
      </c>
      <c r="E65" s="26">
        <v>16</v>
      </c>
      <c r="F65" s="27">
        <v>20.100000000000001</v>
      </c>
      <c r="G65" s="27">
        <v>11.8</v>
      </c>
      <c r="H65" s="27">
        <v>22.9</v>
      </c>
      <c r="I65" s="27">
        <v>9</v>
      </c>
      <c r="J65" s="27">
        <v>13.8</v>
      </c>
      <c r="K65" s="27">
        <v>14.2</v>
      </c>
      <c r="L65" s="27">
        <v>23.5</v>
      </c>
      <c r="M65" s="27">
        <v>15.8</v>
      </c>
      <c r="N65" s="27">
        <v>24.7</v>
      </c>
      <c r="O65" s="27">
        <v>7.6</v>
      </c>
      <c r="P65" s="27">
        <v>22.3</v>
      </c>
      <c r="Q65" s="27">
        <v>21.9</v>
      </c>
      <c r="R65" s="27">
        <v>19.2</v>
      </c>
      <c r="S65" s="27">
        <v>4</v>
      </c>
      <c r="T65" s="27">
        <v>7.8</v>
      </c>
      <c r="U65" s="27">
        <v>4.8</v>
      </c>
      <c r="V65" s="27">
        <v>29.8</v>
      </c>
    </row>
    <row r="66" spans="2:22" ht="15" customHeight="1" x14ac:dyDescent="0.15">
      <c r="B66" s="24"/>
      <c r="C66" s="82" t="s">
        <v>83</v>
      </c>
      <c r="D66" s="14">
        <v>1209</v>
      </c>
      <c r="E66" s="15">
        <v>261</v>
      </c>
      <c r="F66" s="16">
        <v>300</v>
      </c>
      <c r="G66" s="16">
        <v>193</v>
      </c>
      <c r="H66" s="16">
        <v>321</v>
      </c>
      <c r="I66" s="16">
        <v>135</v>
      </c>
      <c r="J66" s="16">
        <v>176</v>
      </c>
      <c r="K66" s="16">
        <v>184</v>
      </c>
      <c r="L66" s="16">
        <v>273</v>
      </c>
      <c r="M66" s="16">
        <v>172</v>
      </c>
      <c r="N66" s="16">
        <v>343</v>
      </c>
      <c r="O66" s="16">
        <v>112</v>
      </c>
      <c r="P66" s="16">
        <v>304</v>
      </c>
      <c r="Q66" s="16">
        <v>270</v>
      </c>
      <c r="R66" s="16">
        <v>201</v>
      </c>
      <c r="S66" s="16">
        <v>50</v>
      </c>
      <c r="T66" s="16">
        <v>115</v>
      </c>
      <c r="U66" s="16">
        <v>36</v>
      </c>
      <c r="V66" s="16">
        <v>349</v>
      </c>
    </row>
    <row r="67" spans="2:22" ht="15" customHeight="1" x14ac:dyDescent="0.15">
      <c r="B67" s="24"/>
      <c r="C67" s="84"/>
      <c r="D67" s="25">
        <v>100</v>
      </c>
      <c r="E67" s="26">
        <v>21.6</v>
      </c>
      <c r="F67" s="27">
        <v>24.8</v>
      </c>
      <c r="G67" s="27">
        <v>16</v>
      </c>
      <c r="H67" s="27">
        <v>26.6</v>
      </c>
      <c r="I67" s="27">
        <v>11.2</v>
      </c>
      <c r="J67" s="27">
        <v>14.6</v>
      </c>
      <c r="K67" s="27">
        <v>15.2</v>
      </c>
      <c r="L67" s="27">
        <v>22.6</v>
      </c>
      <c r="M67" s="27">
        <v>14.2</v>
      </c>
      <c r="N67" s="27">
        <v>28.4</v>
      </c>
      <c r="O67" s="27">
        <v>9.3000000000000007</v>
      </c>
      <c r="P67" s="27">
        <v>25.1</v>
      </c>
      <c r="Q67" s="27">
        <v>22.3</v>
      </c>
      <c r="R67" s="27">
        <v>16.600000000000001</v>
      </c>
      <c r="S67" s="27">
        <v>4.0999999999999996</v>
      </c>
      <c r="T67" s="27">
        <v>9.5</v>
      </c>
      <c r="U67" s="27">
        <v>3</v>
      </c>
      <c r="V67" s="27">
        <v>28.9</v>
      </c>
    </row>
    <row r="68" spans="2:22" ht="15" customHeight="1" x14ac:dyDescent="0.15">
      <c r="B68" s="24"/>
      <c r="C68" s="82" t="s">
        <v>84</v>
      </c>
      <c r="D68" s="14">
        <v>2351</v>
      </c>
      <c r="E68" s="15">
        <v>484</v>
      </c>
      <c r="F68" s="16">
        <v>563</v>
      </c>
      <c r="G68" s="16">
        <v>290</v>
      </c>
      <c r="H68" s="16">
        <v>548</v>
      </c>
      <c r="I68" s="16">
        <v>266</v>
      </c>
      <c r="J68" s="16">
        <v>338</v>
      </c>
      <c r="K68" s="16">
        <v>396</v>
      </c>
      <c r="L68" s="16">
        <v>518</v>
      </c>
      <c r="M68" s="16">
        <v>418</v>
      </c>
      <c r="N68" s="16">
        <v>655</v>
      </c>
      <c r="O68" s="16">
        <v>153</v>
      </c>
      <c r="P68" s="16">
        <v>584</v>
      </c>
      <c r="Q68" s="16">
        <v>542</v>
      </c>
      <c r="R68" s="16">
        <v>403</v>
      </c>
      <c r="S68" s="16">
        <v>101</v>
      </c>
      <c r="T68" s="16">
        <v>158</v>
      </c>
      <c r="U68" s="16">
        <v>70</v>
      </c>
      <c r="V68" s="16">
        <v>736</v>
      </c>
    </row>
    <row r="69" spans="2:22" ht="15" customHeight="1" x14ac:dyDescent="0.15">
      <c r="B69" s="28"/>
      <c r="C69" s="85"/>
      <c r="D69" s="17">
        <v>100</v>
      </c>
      <c r="E69" s="18">
        <v>20.6</v>
      </c>
      <c r="F69" s="19">
        <v>23.9</v>
      </c>
      <c r="G69" s="19">
        <v>12.3</v>
      </c>
      <c r="H69" s="19">
        <v>23.3</v>
      </c>
      <c r="I69" s="19">
        <v>11.3</v>
      </c>
      <c r="J69" s="19">
        <v>14.4</v>
      </c>
      <c r="K69" s="19">
        <v>16.8</v>
      </c>
      <c r="L69" s="19">
        <v>22</v>
      </c>
      <c r="M69" s="19">
        <v>17.8</v>
      </c>
      <c r="N69" s="19">
        <v>27.9</v>
      </c>
      <c r="O69" s="19">
        <v>6.5</v>
      </c>
      <c r="P69" s="19">
        <v>24.8</v>
      </c>
      <c r="Q69" s="19">
        <v>23.1</v>
      </c>
      <c r="R69" s="19">
        <v>17.100000000000001</v>
      </c>
      <c r="S69" s="19">
        <v>4.3</v>
      </c>
      <c r="T69" s="19">
        <v>6.7</v>
      </c>
      <c r="U69" s="19">
        <v>3</v>
      </c>
      <c r="V69" s="19">
        <v>31.3</v>
      </c>
    </row>
    <row r="70" spans="2:22" ht="15" customHeight="1" x14ac:dyDescent="0.15">
      <c r="B70" s="20" t="s">
        <v>85</v>
      </c>
      <c r="C70" s="88" t="s">
        <v>86</v>
      </c>
      <c r="D70" s="21">
        <v>2750</v>
      </c>
      <c r="E70" s="22">
        <v>184</v>
      </c>
      <c r="F70" s="23">
        <v>247</v>
      </c>
      <c r="G70" s="23">
        <v>141</v>
      </c>
      <c r="H70" s="23">
        <v>377</v>
      </c>
      <c r="I70" s="23">
        <v>113</v>
      </c>
      <c r="J70" s="23">
        <v>128</v>
      </c>
      <c r="K70" s="23">
        <v>163</v>
      </c>
      <c r="L70" s="23">
        <v>460</v>
      </c>
      <c r="M70" s="23">
        <v>207</v>
      </c>
      <c r="N70" s="23">
        <v>328</v>
      </c>
      <c r="O70" s="23">
        <v>123</v>
      </c>
      <c r="P70" s="23">
        <v>424</v>
      </c>
      <c r="Q70" s="23">
        <v>464</v>
      </c>
      <c r="R70" s="23">
        <v>288</v>
      </c>
      <c r="S70" s="23">
        <v>73</v>
      </c>
      <c r="T70" s="23">
        <v>257</v>
      </c>
      <c r="U70" s="23">
        <v>117</v>
      </c>
      <c r="V70" s="23">
        <v>1315</v>
      </c>
    </row>
    <row r="71" spans="2:22" ht="15" customHeight="1" x14ac:dyDescent="0.15">
      <c r="B71" s="24"/>
      <c r="C71" s="89"/>
      <c r="D71" s="25">
        <v>100</v>
      </c>
      <c r="E71" s="26">
        <v>6.7</v>
      </c>
      <c r="F71" s="27">
        <v>9</v>
      </c>
      <c r="G71" s="27">
        <v>5.0999999999999996</v>
      </c>
      <c r="H71" s="27">
        <v>13.7</v>
      </c>
      <c r="I71" s="27">
        <v>4.0999999999999996</v>
      </c>
      <c r="J71" s="27">
        <v>4.7</v>
      </c>
      <c r="K71" s="27">
        <v>5.9</v>
      </c>
      <c r="L71" s="27">
        <v>16.7</v>
      </c>
      <c r="M71" s="27">
        <v>7.5</v>
      </c>
      <c r="N71" s="27">
        <v>11.9</v>
      </c>
      <c r="O71" s="27">
        <v>4.5</v>
      </c>
      <c r="P71" s="27">
        <v>15.4</v>
      </c>
      <c r="Q71" s="27">
        <v>16.899999999999999</v>
      </c>
      <c r="R71" s="27">
        <v>10.5</v>
      </c>
      <c r="S71" s="27">
        <v>2.7</v>
      </c>
      <c r="T71" s="27">
        <v>9.3000000000000007</v>
      </c>
      <c r="U71" s="27">
        <v>4.3</v>
      </c>
      <c r="V71" s="27">
        <v>47.8</v>
      </c>
    </row>
    <row r="72" spans="2:22" ht="15" customHeight="1" x14ac:dyDescent="0.15">
      <c r="B72" s="24"/>
      <c r="C72" s="86" t="s">
        <v>87</v>
      </c>
      <c r="D72" s="14">
        <v>3000</v>
      </c>
      <c r="E72" s="15">
        <v>259</v>
      </c>
      <c r="F72" s="16">
        <v>356</v>
      </c>
      <c r="G72" s="16">
        <v>202</v>
      </c>
      <c r="H72" s="16">
        <v>541</v>
      </c>
      <c r="I72" s="16">
        <v>146</v>
      </c>
      <c r="J72" s="16">
        <v>218</v>
      </c>
      <c r="K72" s="16">
        <v>292</v>
      </c>
      <c r="L72" s="16">
        <v>687</v>
      </c>
      <c r="M72" s="16">
        <v>252</v>
      </c>
      <c r="N72" s="16">
        <v>348</v>
      </c>
      <c r="O72" s="16">
        <v>136</v>
      </c>
      <c r="P72" s="16">
        <v>583</v>
      </c>
      <c r="Q72" s="16">
        <v>625</v>
      </c>
      <c r="R72" s="16">
        <v>393</v>
      </c>
      <c r="S72" s="16">
        <v>91</v>
      </c>
      <c r="T72" s="16">
        <v>288</v>
      </c>
      <c r="U72" s="16">
        <v>130</v>
      </c>
      <c r="V72" s="16">
        <v>1195</v>
      </c>
    </row>
    <row r="73" spans="2:22" ht="15" customHeight="1" x14ac:dyDescent="0.15">
      <c r="B73" s="24"/>
      <c r="C73" s="89"/>
      <c r="D73" s="25">
        <v>100</v>
      </c>
      <c r="E73" s="26">
        <v>8.6</v>
      </c>
      <c r="F73" s="27">
        <v>11.9</v>
      </c>
      <c r="G73" s="27">
        <v>6.7</v>
      </c>
      <c r="H73" s="27">
        <v>18</v>
      </c>
      <c r="I73" s="27">
        <v>4.9000000000000004</v>
      </c>
      <c r="J73" s="27">
        <v>7.3</v>
      </c>
      <c r="K73" s="27">
        <v>9.6999999999999993</v>
      </c>
      <c r="L73" s="27">
        <v>22.9</v>
      </c>
      <c r="M73" s="27">
        <v>8.4</v>
      </c>
      <c r="N73" s="27">
        <v>11.6</v>
      </c>
      <c r="O73" s="27">
        <v>4.5</v>
      </c>
      <c r="P73" s="27">
        <v>19.399999999999999</v>
      </c>
      <c r="Q73" s="27">
        <v>20.8</v>
      </c>
      <c r="R73" s="27">
        <v>13.1</v>
      </c>
      <c r="S73" s="27">
        <v>3</v>
      </c>
      <c r="T73" s="27">
        <v>9.6</v>
      </c>
      <c r="U73" s="27">
        <v>4.3</v>
      </c>
      <c r="V73" s="27">
        <v>39.799999999999997</v>
      </c>
    </row>
    <row r="74" spans="2:22" ht="15" customHeight="1" x14ac:dyDescent="0.15">
      <c r="B74" s="24"/>
      <c r="C74" s="86" t="s">
        <v>88</v>
      </c>
      <c r="D74" s="14">
        <v>3841</v>
      </c>
      <c r="E74" s="15">
        <v>651</v>
      </c>
      <c r="F74" s="16">
        <v>775</v>
      </c>
      <c r="G74" s="16">
        <v>432</v>
      </c>
      <c r="H74" s="16">
        <v>959</v>
      </c>
      <c r="I74" s="16">
        <v>382</v>
      </c>
      <c r="J74" s="16">
        <v>485</v>
      </c>
      <c r="K74" s="16">
        <v>521</v>
      </c>
      <c r="L74" s="16">
        <v>929</v>
      </c>
      <c r="M74" s="16">
        <v>858</v>
      </c>
      <c r="N74" s="16">
        <v>1403</v>
      </c>
      <c r="O74" s="16">
        <v>222</v>
      </c>
      <c r="P74" s="16">
        <v>1073</v>
      </c>
      <c r="Q74" s="16">
        <v>998</v>
      </c>
      <c r="R74" s="16">
        <v>857</v>
      </c>
      <c r="S74" s="16">
        <v>173</v>
      </c>
      <c r="T74" s="16">
        <v>266</v>
      </c>
      <c r="U74" s="16">
        <v>148</v>
      </c>
      <c r="V74" s="16">
        <v>871</v>
      </c>
    </row>
    <row r="75" spans="2:22" ht="15" customHeight="1" x14ac:dyDescent="0.15">
      <c r="B75" s="24"/>
      <c r="C75" s="89"/>
      <c r="D75" s="25">
        <v>100</v>
      </c>
      <c r="E75" s="26">
        <v>16.899999999999999</v>
      </c>
      <c r="F75" s="27">
        <v>20.2</v>
      </c>
      <c r="G75" s="27">
        <v>11.2</v>
      </c>
      <c r="H75" s="27">
        <v>25</v>
      </c>
      <c r="I75" s="27">
        <v>9.9</v>
      </c>
      <c r="J75" s="27">
        <v>12.6</v>
      </c>
      <c r="K75" s="27">
        <v>13.6</v>
      </c>
      <c r="L75" s="27">
        <v>24.2</v>
      </c>
      <c r="M75" s="27">
        <v>22.3</v>
      </c>
      <c r="N75" s="27">
        <v>36.5</v>
      </c>
      <c r="O75" s="27">
        <v>5.8</v>
      </c>
      <c r="P75" s="27">
        <v>27.9</v>
      </c>
      <c r="Q75" s="27">
        <v>26</v>
      </c>
      <c r="R75" s="27">
        <v>22.3</v>
      </c>
      <c r="S75" s="27">
        <v>4.5</v>
      </c>
      <c r="T75" s="27">
        <v>6.9</v>
      </c>
      <c r="U75" s="27">
        <v>3.9</v>
      </c>
      <c r="V75" s="27">
        <v>22.7</v>
      </c>
    </row>
    <row r="76" spans="2:22" ht="15" customHeight="1" x14ac:dyDescent="0.15">
      <c r="B76" s="24"/>
      <c r="C76" s="86" t="s">
        <v>89</v>
      </c>
      <c r="D76" s="14">
        <v>2817</v>
      </c>
      <c r="E76" s="15">
        <v>674</v>
      </c>
      <c r="F76" s="16">
        <v>823</v>
      </c>
      <c r="G76" s="16">
        <v>409</v>
      </c>
      <c r="H76" s="16">
        <v>842</v>
      </c>
      <c r="I76" s="16">
        <v>371</v>
      </c>
      <c r="J76" s="16">
        <v>524</v>
      </c>
      <c r="K76" s="16">
        <v>538</v>
      </c>
      <c r="L76" s="16">
        <v>707</v>
      </c>
      <c r="M76" s="16">
        <v>614</v>
      </c>
      <c r="N76" s="16">
        <v>982</v>
      </c>
      <c r="O76" s="16">
        <v>223</v>
      </c>
      <c r="P76" s="16">
        <v>830</v>
      </c>
      <c r="Q76" s="16">
        <v>702</v>
      </c>
      <c r="R76" s="16">
        <v>591</v>
      </c>
      <c r="S76" s="16">
        <v>132</v>
      </c>
      <c r="T76" s="16">
        <v>206</v>
      </c>
      <c r="U76" s="16">
        <v>77</v>
      </c>
      <c r="V76" s="16">
        <v>555</v>
      </c>
    </row>
    <row r="77" spans="2:22" ht="15" customHeight="1" x14ac:dyDescent="0.15">
      <c r="B77" s="24"/>
      <c r="C77" s="89"/>
      <c r="D77" s="25">
        <v>100</v>
      </c>
      <c r="E77" s="26">
        <v>23.9</v>
      </c>
      <c r="F77" s="27">
        <v>29.2</v>
      </c>
      <c r="G77" s="27">
        <v>14.5</v>
      </c>
      <c r="H77" s="27">
        <v>29.9</v>
      </c>
      <c r="I77" s="27">
        <v>13.2</v>
      </c>
      <c r="J77" s="27">
        <v>18.600000000000001</v>
      </c>
      <c r="K77" s="27">
        <v>19.100000000000001</v>
      </c>
      <c r="L77" s="27">
        <v>25.1</v>
      </c>
      <c r="M77" s="27">
        <v>21.8</v>
      </c>
      <c r="N77" s="27">
        <v>34.9</v>
      </c>
      <c r="O77" s="27">
        <v>7.9</v>
      </c>
      <c r="P77" s="27">
        <v>29.5</v>
      </c>
      <c r="Q77" s="27">
        <v>24.9</v>
      </c>
      <c r="R77" s="27">
        <v>21</v>
      </c>
      <c r="S77" s="27">
        <v>4.7</v>
      </c>
      <c r="T77" s="27">
        <v>7.3</v>
      </c>
      <c r="U77" s="27">
        <v>2.7</v>
      </c>
      <c r="V77" s="27">
        <v>19.7</v>
      </c>
    </row>
    <row r="78" spans="2:22" ht="15" customHeight="1" x14ac:dyDescent="0.15">
      <c r="B78" s="24"/>
      <c r="C78" s="86" t="s">
        <v>90</v>
      </c>
      <c r="D78" s="14">
        <v>1623</v>
      </c>
      <c r="E78" s="15">
        <v>515</v>
      </c>
      <c r="F78" s="16">
        <v>583</v>
      </c>
      <c r="G78" s="16">
        <v>311</v>
      </c>
      <c r="H78" s="16">
        <v>510</v>
      </c>
      <c r="I78" s="16">
        <v>269</v>
      </c>
      <c r="J78" s="16">
        <v>350</v>
      </c>
      <c r="K78" s="16">
        <v>396</v>
      </c>
      <c r="L78" s="16">
        <v>436</v>
      </c>
      <c r="M78" s="16">
        <v>348</v>
      </c>
      <c r="N78" s="16">
        <v>557</v>
      </c>
      <c r="O78" s="16">
        <v>155</v>
      </c>
      <c r="P78" s="16">
        <v>430</v>
      </c>
      <c r="Q78" s="16">
        <v>363</v>
      </c>
      <c r="R78" s="16">
        <v>353</v>
      </c>
      <c r="S78" s="16">
        <v>84</v>
      </c>
      <c r="T78" s="16">
        <v>106</v>
      </c>
      <c r="U78" s="16">
        <v>64</v>
      </c>
      <c r="V78" s="16">
        <v>336</v>
      </c>
    </row>
    <row r="79" spans="2:22" ht="15" customHeight="1" x14ac:dyDescent="0.15">
      <c r="B79" s="24"/>
      <c r="C79" s="89"/>
      <c r="D79" s="25">
        <v>100</v>
      </c>
      <c r="E79" s="26">
        <v>31.7</v>
      </c>
      <c r="F79" s="27">
        <v>35.9</v>
      </c>
      <c r="G79" s="27">
        <v>19.2</v>
      </c>
      <c r="H79" s="27">
        <v>31.4</v>
      </c>
      <c r="I79" s="27">
        <v>16.600000000000001</v>
      </c>
      <c r="J79" s="27">
        <v>21.6</v>
      </c>
      <c r="K79" s="27">
        <v>24.4</v>
      </c>
      <c r="L79" s="27">
        <v>26.9</v>
      </c>
      <c r="M79" s="27">
        <v>21.4</v>
      </c>
      <c r="N79" s="27">
        <v>34.299999999999997</v>
      </c>
      <c r="O79" s="27">
        <v>9.6</v>
      </c>
      <c r="P79" s="27">
        <v>26.5</v>
      </c>
      <c r="Q79" s="27">
        <v>22.4</v>
      </c>
      <c r="R79" s="27">
        <v>21.7</v>
      </c>
      <c r="S79" s="27">
        <v>5.2</v>
      </c>
      <c r="T79" s="27">
        <v>6.5</v>
      </c>
      <c r="U79" s="27">
        <v>3.9</v>
      </c>
      <c r="V79" s="27">
        <v>20.7</v>
      </c>
    </row>
    <row r="80" spans="2:22" ht="15" customHeight="1" x14ac:dyDescent="0.15">
      <c r="B80" s="24"/>
      <c r="C80" s="86" t="s">
        <v>91</v>
      </c>
      <c r="D80" s="14">
        <v>1008</v>
      </c>
      <c r="E80" s="15">
        <v>332</v>
      </c>
      <c r="F80" s="16">
        <v>340</v>
      </c>
      <c r="G80" s="16">
        <v>214</v>
      </c>
      <c r="H80" s="16">
        <v>300</v>
      </c>
      <c r="I80" s="16">
        <v>151</v>
      </c>
      <c r="J80" s="16">
        <v>211</v>
      </c>
      <c r="K80" s="16">
        <v>246</v>
      </c>
      <c r="L80" s="16">
        <v>244</v>
      </c>
      <c r="M80" s="16">
        <v>171</v>
      </c>
      <c r="N80" s="16">
        <v>301</v>
      </c>
      <c r="O80" s="16">
        <v>106</v>
      </c>
      <c r="P80" s="16">
        <v>235</v>
      </c>
      <c r="Q80" s="16">
        <v>170</v>
      </c>
      <c r="R80" s="16">
        <v>163</v>
      </c>
      <c r="S80" s="16">
        <v>42</v>
      </c>
      <c r="T80" s="16">
        <v>85</v>
      </c>
      <c r="U80" s="16">
        <v>39</v>
      </c>
      <c r="V80" s="16">
        <v>236</v>
      </c>
    </row>
    <row r="81" spans="2:22" ht="15" customHeight="1" x14ac:dyDescent="0.15">
      <c r="B81" s="24"/>
      <c r="C81" s="89"/>
      <c r="D81" s="25">
        <v>100</v>
      </c>
      <c r="E81" s="26">
        <v>32.9</v>
      </c>
      <c r="F81" s="27">
        <v>33.700000000000003</v>
      </c>
      <c r="G81" s="27">
        <v>21.2</v>
      </c>
      <c r="H81" s="27">
        <v>29.8</v>
      </c>
      <c r="I81" s="27">
        <v>15</v>
      </c>
      <c r="J81" s="27">
        <v>20.9</v>
      </c>
      <c r="K81" s="27">
        <v>24.4</v>
      </c>
      <c r="L81" s="27">
        <v>24.2</v>
      </c>
      <c r="M81" s="27">
        <v>17</v>
      </c>
      <c r="N81" s="27">
        <v>29.9</v>
      </c>
      <c r="O81" s="27">
        <v>10.5</v>
      </c>
      <c r="P81" s="27">
        <v>23.3</v>
      </c>
      <c r="Q81" s="27">
        <v>16.899999999999999</v>
      </c>
      <c r="R81" s="27">
        <v>16.2</v>
      </c>
      <c r="S81" s="27">
        <v>4.2</v>
      </c>
      <c r="T81" s="27">
        <v>8.4</v>
      </c>
      <c r="U81" s="27">
        <v>3.9</v>
      </c>
      <c r="V81" s="27">
        <v>23.4</v>
      </c>
    </row>
    <row r="82" spans="2:22" ht="15" customHeight="1" x14ac:dyDescent="0.15">
      <c r="B82" s="24"/>
      <c r="C82" s="86" t="s">
        <v>92</v>
      </c>
      <c r="D82" s="14">
        <v>602</v>
      </c>
      <c r="E82" s="15">
        <v>146</v>
      </c>
      <c r="F82" s="16">
        <v>151</v>
      </c>
      <c r="G82" s="16">
        <v>137</v>
      </c>
      <c r="H82" s="16">
        <v>129</v>
      </c>
      <c r="I82" s="16">
        <v>84</v>
      </c>
      <c r="J82" s="16">
        <v>110</v>
      </c>
      <c r="K82" s="16">
        <v>111</v>
      </c>
      <c r="L82" s="16">
        <v>131</v>
      </c>
      <c r="M82" s="16">
        <v>88</v>
      </c>
      <c r="N82" s="16">
        <v>142</v>
      </c>
      <c r="O82" s="16">
        <v>95</v>
      </c>
      <c r="P82" s="16">
        <v>128</v>
      </c>
      <c r="Q82" s="16">
        <v>92</v>
      </c>
      <c r="R82" s="16">
        <v>83</v>
      </c>
      <c r="S82" s="16">
        <v>22</v>
      </c>
      <c r="T82" s="16">
        <v>74</v>
      </c>
      <c r="U82" s="16">
        <v>21</v>
      </c>
      <c r="V82" s="16">
        <v>179</v>
      </c>
    </row>
    <row r="83" spans="2:22" ht="15" customHeight="1" x14ac:dyDescent="0.15">
      <c r="B83" s="24"/>
      <c r="C83" s="86"/>
      <c r="D83" s="34">
        <v>100</v>
      </c>
      <c r="E83" s="35">
        <v>24.3</v>
      </c>
      <c r="F83" s="36">
        <v>25.1</v>
      </c>
      <c r="G83" s="36">
        <v>22.8</v>
      </c>
      <c r="H83" s="36">
        <v>21.4</v>
      </c>
      <c r="I83" s="36">
        <v>14</v>
      </c>
      <c r="J83" s="36">
        <v>18.3</v>
      </c>
      <c r="K83" s="36">
        <v>18.399999999999999</v>
      </c>
      <c r="L83" s="36">
        <v>21.8</v>
      </c>
      <c r="M83" s="36">
        <v>14.6</v>
      </c>
      <c r="N83" s="36">
        <v>23.6</v>
      </c>
      <c r="O83" s="36">
        <v>15.8</v>
      </c>
      <c r="P83" s="36">
        <v>21.3</v>
      </c>
      <c r="Q83" s="36">
        <v>15.3</v>
      </c>
      <c r="R83" s="36">
        <v>13.8</v>
      </c>
      <c r="S83" s="36">
        <v>3.7</v>
      </c>
      <c r="T83" s="36">
        <v>12.3</v>
      </c>
      <c r="U83" s="36">
        <v>3.5</v>
      </c>
      <c r="V83" s="36">
        <v>29.7</v>
      </c>
    </row>
    <row r="84" spans="2:22" ht="15" customHeight="1" x14ac:dyDescent="0.15">
      <c r="B84" s="20" t="s">
        <v>93</v>
      </c>
      <c r="C84" s="87" t="s">
        <v>94</v>
      </c>
      <c r="D84" s="21">
        <v>3427</v>
      </c>
      <c r="E84" s="22">
        <v>354</v>
      </c>
      <c r="F84" s="23">
        <v>454</v>
      </c>
      <c r="G84" s="23">
        <v>265</v>
      </c>
      <c r="H84" s="23">
        <v>644</v>
      </c>
      <c r="I84" s="23">
        <v>192</v>
      </c>
      <c r="J84" s="23">
        <v>310</v>
      </c>
      <c r="K84" s="23">
        <v>370</v>
      </c>
      <c r="L84" s="23">
        <v>709</v>
      </c>
      <c r="M84" s="23">
        <v>261</v>
      </c>
      <c r="N84" s="23">
        <v>311</v>
      </c>
      <c r="O84" s="23">
        <v>182</v>
      </c>
      <c r="P84" s="23">
        <v>642</v>
      </c>
      <c r="Q84" s="23">
        <v>692</v>
      </c>
      <c r="R84" s="23">
        <v>422</v>
      </c>
      <c r="S84" s="23">
        <v>105</v>
      </c>
      <c r="T84" s="23">
        <v>338</v>
      </c>
      <c r="U84" s="23">
        <v>147</v>
      </c>
      <c r="V84" s="23">
        <v>1362</v>
      </c>
    </row>
    <row r="85" spans="2:22" ht="15" customHeight="1" x14ac:dyDescent="0.15">
      <c r="B85" s="24" t="s">
        <v>485</v>
      </c>
      <c r="C85" s="84"/>
      <c r="D85" s="25">
        <v>100</v>
      </c>
      <c r="E85" s="26">
        <v>10.3</v>
      </c>
      <c r="F85" s="27">
        <v>13.2</v>
      </c>
      <c r="G85" s="27">
        <v>7.7</v>
      </c>
      <c r="H85" s="27">
        <v>18.8</v>
      </c>
      <c r="I85" s="27">
        <v>5.6</v>
      </c>
      <c r="J85" s="27">
        <v>9</v>
      </c>
      <c r="K85" s="27">
        <v>10.8</v>
      </c>
      <c r="L85" s="27">
        <v>20.7</v>
      </c>
      <c r="M85" s="27">
        <v>7.6</v>
      </c>
      <c r="N85" s="27">
        <v>9.1</v>
      </c>
      <c r="O85" s="27">
        <v>5.3</v>
      </c>
      <c r="P85" s="27">
        <v>18.7</v>
      </c>
      <c r="Q85" s="27">
        <v>20.2</v>
      </c>
      <c r="R85" s="27">
        <v>12.3</v>
      </c>
      <c r="S85" s="27">
        <v>3.1</v>
      </c>
      <c r="T85" s="27">
        <v>9.9</v>
      </c>
      <c r="U85" s="27">
        <v>4.3</v>
      </c>
      <c r="V85" s="27">
        <v>39.700000000000003</v>
      </c>
    </row>
    <row r="86" spans="2:22" ht="15" customHeight="1" x14ac:dyDescent="0.15">
      <c r="B86" s="24" t="s">
        <v>431</v>
      </c>
      <c r="C86" s="82" t="s">
        <v>481</v>
      </c>
      <c r="D86" s="14">
        <v>3344</v>
      </c>
      <c r="E86" s="15">
        <v>467</v>
      </c>
      <c r="F86" s="16">
        <v>575</v>
      </c>
      <c r="G86" s="16">
        <v>326</v>
      </c>
      <c r="H86" s="16">
        <v>743</v>
      </c>
      <c r="I86" s="16">
        <v>243</v>
      </c>
      <c r="J86" s="16">
        <v>353</v>
      </c>
      <c r="K86" s="16">
        <v>449</v>
      </c>
      <c r="L86" s="16">
        <v>782</v>
      </c>
      <c r="M86" s="16">
        <v>434</v>
      </c>
      <c r="N86" s="16">
        <v>557</v>
      </c>
      <c r="O86" s="16">
        <v>199</v>
      </c>
      <c r="P86" s="16">
        <v>774</v>
      </c>
      <c r="Q86" s="16">
        <v>748</v>
      </c>
      <c r="R86" s="16">
        <v>531</v>
      </c>
      <c r="S86" s="16">
        <v>133</v>
      </c>
      <c r="T86" s="16">
        <v>310</v>
      </c>
      <c r="U86" s="16">
        <v>99</v>
      </c>
      <c r="V86" s="16">
        <v>1139</v>
      </c>
    </row>
    <row r="87" spans="2:22" ht="15" customHeight="1" x14ac:dyDescent="0.15">
      <c r="B87" s="24"/>
      <c r="C87" s="84"/>
      <c r="D87" s="25">
        <v>100</v>
      </c>
      <c r="E87" s="26">
        <v>14</v>
      </c>
      <c r="F87" s="27">
        <v>17.2</v>
      </c>
      <c r="G87" s="27">
        <v>9.6999999999999993</v>
      </c>
      <c r="H87" s="27">
        <v>22.2</v>
      </c>
      <c r="I87" s="27">
        <v>7.3</v>
      </c>
      <c r="J87" s="27">
        <v>10.6</v>
      </c>
      <c r="K87" s="27">
        <v>13.4</v>
      </c>
      <c r="L87" s="27">
        <v>23.4</v>
      </c>
      <c r="M87" s="27">
        <v>13</v>
      </c>
      <c r="N87" s="27">
        <v>16.7</v>
      </c>
      <c r="O87" s="27">
        <v>6</v>
      </c>
      <c r="P87" s="27">
        <v>23.1</v>
      </c>
      <c r="Q87" s="27">
        <v>22.4</v>
      </c>
      <c r="R87" s="27">
        <v>15.9</v>
      </c>
      <c r="S87" s="27">
        <v>4</v>
      </c>
      <c r="T87" s="27">
        <v>9.3000000000000007</v>
      </c>
      <c r="U87" s="27">
        <v>3</v>
      </c>
      <c r="V87" s="27">
        <v>34.1</v>
      </c>
    </row>
    <row r="88" spans="2:22" ht="15" customHeight="1" x14ac:dyDescent="0.15">
      <c r="B88" s="24"/>
      <c r="C88" s="83" t="s">
        <v>487</v>
      </c>
      <c r="D88" s="29">
        <v>2063</v>
      </c>
      <c r="E88" s="30">
        <v>417</v>
      </c>
      <c r="F88" s="31">
        <v>483</v>
      </c>
      <c r="G88" s="31">
        <v>270</v>
      </c>
      <c r="H88" s="31">
        <v>526</v>
      </c>
      <c r="I88" s="31">
        <v>225</v>
      </c>
      <c r="J88" s="31">
        <v>308</v>
      </c>
      <c r="K88" s="31">
        <v>339</v>
      </c>
      <c r="L88" s="31">
        <v>521</v>
      </c>
      <c r="M88" s="31">
        <v>444</v>
      </c>
      <c r="N88" s="31">
        <v>631</v>
      </c>
      <c r="O88" s="31">
        <v>136</v>
      </c>
      <c r="P88" s="31">
        <v>573</v>
      </c>
      <c r="Q88" s="31">
        <v>505</v>
      </c>
      <c r="R88" s="31">
        <v>398</v>
      </c>
      <c r="S88" s="31">
        <v>74</v>
      </c>
      <c r="T88" s="31">
        <v>164</v>
      </c>
      <c r="U88" s="31">
        <v>63</v>
      </c>
      <c r="V88" s="31">
        <v>485</v>
      </c>
    </row>
    <row r="89" spans="2:22" ht="15" customHeight="1" x14ac:dyDescent="0.15">
      <c r="B89" s="24"/>
      <c r="C89" s="84"/>
      <c r="D89" s="25">
        <v>100</v>
      </c>
      <c r="E89" s="26">
        <v>20.2</v>
      </c>
      <c r="F89" s="27">
        <v>23.4</v>
      </c>
      <c r="G89" s="27">
        <v>13.1</v>
      </c>
      <c r="H89" s="27">
        <v>25.5</v>
      </c>
      <c r="I89" s="27">
        <v>10.9</v>
      </c>
      <c r="J89" s="27">
        <v>14.9</v>
      </c>
      <c r="K89" s="27">
        <v>16.399999999999999</v>
      </c>
      <c r="L89" s="27">
        <v>25.3</v>
      </c>
      <c r="M89" s="27">
        <v>21.5</v>
      </c>
      <c r="N89" s="27">
        <v>30.6</v>
      </c>
      <c r="O89" s="27">
        <v>6.6</v>
      </c>
      <c r="P89" s="27">
        <v>27.8</v>
      </c>
      <c r="Q89" s="27">
        <v>24.5</v>
      </c>
      <c r="R89" s="27">
        <v>19.3</v>
      </c>
      <c r="S89" s="27">
        <v>3.6</v>
      </c>
      <c r="T89" s="27">
        <v>7.9</v>
      </c>
      <c r="U89" s="27">
        <v>3.1</v>
      </c>
      <c r="V89" s="27">
        <v>23.5</v>
      </c>
    </row>
    <row r="90" spans="2:22" ht="15" customHeight="1" x14ac:dyDescent="0.15">
      <c r="B90" s="24"/>
      <c r="C90" s="82" t="s">
        <v>489</v>
      </c>
      <c r="D90" s="14">
        <v>3201</v>
      </c>
      <c r="E90" s="15">
        <v>693</v>
      </c>
      <c r="F90" s="16">
        <v>831</v>
      </c>
      <c r="G90" s="16">
        <v>438</v>
      </c>
      <c r="H90" s="16">
        <v>842</v>
      </c>
      <c r="I90" s="16">
        <v>402</v>
      </c>
      <c r="J90" s="16">
        <v>504</v>
      </c>
      <c r="K90" s="16">
        <v>531</v>
      </c>
      <c r="L90" s="16">
        <v>789</v>
      </c>
      <c r="M90" s="16">
        <v>750</v>
      </c>
      <c r="N90" s="16">
        <v>1356</v>
      </c>
      <c r="O90" s="16">
        <v>212</v>
      </c>
      <c r="P90" s="16">
        <v>865</v>
      </c>
      <c r="Q90" s="16">
        <v>765</v>
      </c>
      <c r="R90" s="16">
        <v>707</v>
      </c>
      <c r="S90" s="16">
        <v>147</v>
      </c>
      <c r="T90" s="16">
        <v>196</v>
      </c>
      <c r="U90" s="16">
        <v>102</v>
      </c>
      <c r="V90" s="16">
        <v>671</v>
      </c>
    </row>
    <row r="91" spans="2:22" ht="15" customHeight="1" x14ac:dyDescent="0.15">
      <c r="B91" s="24"/>
      <c r="C91" s="84"/>
      <c r="D91" s="25">
        <v>100</v>
      </c>
      <c r="E91" s="26">
        <v>21.6</v>
      </c>
      <c r="F91" s="27">
        <v>26</v>
      </c>
      <c r="G91" s="27">
        <v>13.7</v>
      </c>
      <c r="H91" s="27">
        <v>26.3</v>
      </c>
      <c r="I91" s="27">
        <v>12.6</v>
      </c>
      <c r="J91" s="27">
        <v>15.7</v>
      </c>
      <c r="K91" s="27">
        <v>16.600000000000001</v>
      </c>
      <c r="L91" s="27">
        <v>24.6</v>
      </c>
      <c r="M91" s="27">
        <v>23.4</v>
      </c>
      <c r="N91" s="27">
        <v>42.4</v>
      </c>
      <c r="O91" s="27">
        <v>6.6</v>
      </c>
      <c r="P91" s="27">
        <v>27</v>
      </c>
      <c r="Q91" s="27">
        <v>23.9</v>
      </c>
      <c r="R91" s="27">
        <v>22.1</v>
      </c>
      <c r="S91" s="27">
        <v>4.5999999999999996</v>
      </c>
      <c r="T91" s="27">
        <v>6.1</v>
      </c>
      <c r="U91" s="27">
        <v>3.2</v>
      </c>
      <c r="V91" s="27">
        <v>21</v>
      </c>
    </row>
    <row r="92" spans="2:22" ht="15" customHeight="1" x14ac:dyDescent="0.15">
      <c r="B92" s="24"/>
      <c r="C92" s="82" t="s">
        <v>488</v>
      </c>
      <c r="D92" s="14">
        <v>1503</v>
      </c>
      <c r="E92" s="15">
        <v>473</v>
      </c>
      <c r="F92" s="16">
        <v>526</v>
      </c>
      <c r="G92" s="16">
        <v>299</v>
      </c>
      <c r="H92" s="16">
        <v>457</v>
      </c>
      <c r="I92" s="16">
        <v>240</v>
      </c>
      <c r="J92" s="16">
        <v>293</v>
      </c>
      <c r="K92" s="16">
        <v>293</v>
      </c>
      <c r="L92" s="16">
        <v>350</v>
      </c>
      <c r="M92" s="16">
        <v>357</v>
      </c>
      <c r="N92" s="16">
        <v>668</v>
      </c>
      <c r="O92" s="16">
        <v>166</v>
      </c>
      <c r="P92" s="16">
        <v>405</v>
      </c>
      <c r="Q92" s="16">
        <v>351</v>
      </c>
      <c r="R92" s="16">
        <v>338</v>
      </c>
      <c r="S92" s="16">
        <v>76</v>
      </c>
      <c r="T92" s="16">
        <v>87</v>
      </c>
      <c r="U92" s="16">
        <v>52</v>
      </c>
      <c r="V92" s="16">
        <v>299</v>
      </c>
    </row>
    <row r="93" spans="2:22" ht="15" customHeight="1" x14ac:dyDescent="0.15">
      <c r="B93" s="24"/>
      <c r="C93" s="84"/>
      <c r="D93" s="25">
        <v>100</v>
      </c>
      <c r="E93" s="26">
        <v>31.5</v>
      </c>
      <c r="F93" s="27">
        <v>35</v>
      </c>
      <c r="G93" s="27">
        <v>19.899999999999999</v>
      </c>
      <c r="H93" s="27">
        <v>30.4</v>
      </c>
      <c r="I93" s="27">
        <v>16</v>
      </c>
      <c r="J93" s="27">
        <v>19.5</v>
      </c>
      <c r="K93" s="27">
        <v>19.5</v>
      </c>
      <c r="L93" s="27">
        <v>23.3</v>
      </c>
      <c r="M93" s="27">
        <v>23.8</v>
      </c>
      <c r="N93" s="27">
        <v>44.4</v>
      </c>
      <c r="O93" s="27">
        <v>11</v>
      </c>
      <c r="P93" s="27">
        <v>26.9</v>
      </c>
      <c r="Q93" s="27">
        <v>23.4</v>
      </c>
      <c r="R93" s="27">
        <v>22.5</v>
      </c>
      <c r="S93" s="27">
        <v>5.0999999999999996</v>
      </c>
      <c r="T93" s="27">
        <v>5.8</v>
      </c>
      <c r="U93" s="27">
        <v>3.5</v>
      </c>
      <c r="V93" s="27">
        <v>19.899999999999999</v>
      </c>
    </row>
    <row r="94" spans="2:22" ht="15" customHeight="1" x14ac:dyDescent="0.15">
      <c r="B94" s="24"/>
      <c r="C94" s="82" t="s">
        <v>457</v>
      </c>
      <c r="D94" s="14">
        <v>330</v>
      </c>
      <c r="E94" s="15">
        <v>83</v>
      </c>
      <c r="F94" s="16">
        <v>108</v>
      </c>
      <c r="G94" s="16">
        <v>56</v>
      </c>
      <c r="H94" s="16">
        <v>89</v>
      </c>
      <c r="I94" s="16">
        <v>46</v>
      </c>
      <c r="J94" s="16">
        <v>59</v>
      </c>
      <c r="K94" s="16">
        <v>57</v>
      </c>
      <c r="L94" s="16">
        <v>66</v>
      </c>
      <c r="M94" s="16">
        <v>62</v>
      </c>
      <c r="N94" s="16">
        <v>158</v>
      </c>
      <c r="O94" s="16">
        <v>28</v>
      </c>
      <c r="P94" s="16">
        <v>92</v>
      </c>
      <c r="Q94" s="16">
        <v>67</v>
      </c>
      <c r="R94" s="16">
        <v>66</v>
      </c>
      <c r="S94" s="16">
        <v>14</v>
      </c>
      <c r="T94" s="16">
        <v>29</v>
      </c>
      <c r="U94" s="16">
        <v>12</v>
      </c>
      <c r="V94" s="16">
        <v>58</v>
      </c>
    </row>
    <row r="95" spans="2:22" ht="15" customHeight="1" x14ac:dyDescent="0.15">
      <c r="B95" s="24"/>
      <c r="C95" s="82"/>
      <c r="D95" s="34">
        <v>100</v>
      </c>
      <c r="E95" s="35">
        <v>25.2</v>
      </c>
      <c r="F95" s="36">
        <v>32.700000000000003</v>
      </c>
      <c r="G95" s="36">
        <v>17</v>
      </c>
      <c r="H95" s="36">
        <v>27</v>
      </c>
      <c r="I95" s="36">
        <v>13.9</v>
      </c>
      <c r="J95" s="36">
        <v>17.899999999999999</v>
      </c>
      <c r="K95" s="36">
        <v>17.3</v>
      </c>
      <c r="L95" s="36">
        <v>20</v>
      </c>
      <c r="M95" s="36">
        <v>18.8</v>
      </c>
      <c r="N95" s="36">
        <v>47.9</v>
      </c>
      <c r="O95" s="36">
        <v>8.5</v>
      </c>
      <c r="P95" s="36">
        <v>27.9</v>
      </c>
      <c r="Q95" s="36">
        <v>20.3</v>
      </c>
      <c r="R95" s="36">
        <v>20</v>
      </c>
      <c r="S95" s="36">
        <v>4.2</v>
      </c>
      <c r="T95" s="36">
        <v>8.8000000000000007</v>
      </c>
      <c r="U95" s="36">
        <v>3.6</v>
      </c>
      <c r="V95" s="36">
        <v>17.600000000000001</v>
      </c>
    </row>
    <row r="96" spans="2:22" ht="15" customHeight="1" x14ac:dyDescent="0.15">
      <c r="B96" s="24"/>
      <c r="C96" s="83" t="s">
        <v>490</v>
      </c>
      <c r="D96" s="29">
        <v>359</v>
      </c>
      <c r="E96" s="30">
        <v>100</v>
      </c>
      <c r="F96" s="31">
        <v>102</v>
      </c>
      <c r="G96" s="31">
        <v>76</v>
      </c>
      <c r="H96" s="31">
        <v>90</v>
      </c>
      <c r="I96" s="31">
        <v>51</v>
      </c>
      <c r="J96" s="31">
        <v>67</v>
      </c>
      <c r="K96" s="31">
        <v>67</v>
      </c>
      <c r="L96" s="31">
        <v>77</v>
      </c>
      <c r="M96" s="31">
        <v>63</v>
      </c>
      <c r="N96" s="31">
        <v>130</v>
      </c>
      <c r="O96" s="31">
        <v>43</v>
      </c>
      <c r="P96" s="31">
        <v>83</v>
      </c>
      <c r="Q96" s="31">
        <v>56</v>
      </c>
      <c r="R96" s="31">
        <v>58</v>
      </c>
      <c r="S96" s="31">
        <v>13</v>
      </c>
      <c r="T96" s="31">
        <v>41</v>
      </c>
      <c r="U96" s="31">
        <v>11</v>
      </c>
      <c r="V96" s="31">
        <v>92</v>
      </c>
    </row>
    <row r="97" spans="2:22" ht="15" customHeight="1" x14ac:dyDescent="0.15">
      <c r="B97" s="24"/>
      <c r="C97" s="84"/>
      <c r="D97" s="25">
        <v>100</v>
      </c>
      <c r="E97" s="26">
        <v>27.9</v>
      </c>
      <c r="F97" s="27">
        <v>28.4</v>
      </c>
      <c r="G97" s="27">
        <v>21.2</v>
      </c>
      <c r="H97" s="27">
        <v>25.1</v>
      </c>
      <c r="I97" s="27">
        <v>14.2</v>
      </c>
      <c r="J97" s="27">
        <v>18.7</v>
      </c>
      <c r="K97" s="27">
        <v>18.7</v>
      </c>
      <c r="L97" s="27">
        <v>21.4</v>
      </c>
      <c r="M97" s="27">
        <v>17.5</v>
      </c>
      <c r="N97" s="27">
        <v>36.200000000000003</v>
      </c>
      <c r="O97" s="27">
        <v>12</v>
      </c>
      <c r="P97" s="27">
        <v>23.1</v>
      </c>
      <c r="Q97" s="27">
        <v>15.6</v>
      </c>
      <c r="R97" s="27">
        <v>16.2</v>
      </c>
      <c r="S97" s="27">
        <v>3.6</v>
      </c>
      <c r="T97" s="27">
        <v>11.4</v>
      </c>
      <c r="U97" s="27">
        <v>3.1</v>
      </c>
      <c r="V97" s="27">
        <v>25.6</v>
      </c>
    </row>
    <row r="98" spans="2:22" ht="15" customHeight="1" x14ac:dyDescent="0.15">
      <c r="B98" s="24"/>
      <c r="C98" s="82" t="s">
        <v>474</v>
      </c>
      <c r="D98" s="14">
        <v>47</v>
      </c>
      <c r="E98" s="15">
        <v>10</v>
      </c>
      <c r="F98" s="16">
        <v>10</v>
      </c>
      <c r="G98" s="16">
        <v>8</v>
      </c>
      <c r="H98" s="16">
        <v>13</v>
      </c>
      <c r="I98" s="16">
        <v>11</v>
      </c>
      <c r="J98" s="16">
        <v>11</v>
      </c>
      <c r="K98" s="16">
        <v>9</v>
      </c>
      <c r="L98" s="16">
        <v>15</v>
      </c>
      <c r="M98" s="16">
        <v>15</v>
      </c>
      <c r="N98" s="16">
        <v>21</v>
      </c>
      <c r="O98" s="16">
        <v>5</v>
      </c>
      <c r="P98" s="16">
        <v>8</v>
      </c>
      <c r="Q98" s="16">
        <v>9</v>
      </c>
      <c r="R98" s="16">
        <v>11</v>
      </c>
      <c r="S98" s="16">
        <v>4</v>
      </c>
      <c r="T98" s="16">
        <v>2</v>
      </c>
      <c r="U98" s="16">
        <v>0</v>
      </c>
      <c r="V98" s="16">
        <v>16</v>
      </c>
    </row>
    <row r="99" spans="2:22" ht="15" customHeight="1" x14ac:dyDescent="0.15">
      <c r="B99" s="24"/>
      <c r="C99" s="84"/>
      <c r="D99" s="25">
        <v>100</v>
      </c>
      <c r="E99" s="26">
        <v>21.3</v>
      </c>
      <c r="F99" s="27">
        <v>21.3</v>
      </c>
      <c r="G99" s="27">
        <v>17</v>
      </c>
      <c r="H99" s="27">
        <v>27.7</v>
      </c>
      <c r="I99" s="27">
        <v>23.4</v>
      </c>
      <c r="J99" s="27">
        <v>23.4</v>
      </c>
      <c r="K99" s="27">
        <v>19.100000000000001</v>
      </c>
      <c r="L99" s="27">
        <v>31.9</v>
      </c>
      <c r="M99" s="27">
        <v>31.9</v>
      </c>
      <c r="N99" s="27">
        <v>44.7</v>
      </c>
      <c r="O99" s="27">
        <v>10.6</v>
      </c>
      <c r="P99" s="27">
        <v>17</v>
      </c>
      <c r="Q99" s="27">
        <v>19.100000000000001</v>
      </c>
      <c r="R99" s="27">
        <v>23.4</v>
      </c>
      <c r="S99" s="27">
        <v>8.5</v>
      </c>
      <c r="T99" s="27">
        <v>4.3</v>
      </c>
      <c r="U99" s="27">
        <v>0</v>
      </c>
      <c r="V99" s="27">
        <v>34</v>
      </c>
    </row>
    <row r="100" spans="2:22" ht="15" customHeight="1" x14ac:dyDescent="0.15">
      <c r="B100" s="24"/>
      <c r="C100" s="82" t="s">
        <v>96</v>
      </c>
      <c r="D100" s="14">
        <v>52</v>
      </c>
      <c r="E100" s="15">
        <v>12</v>
      </c>
      <c r="F100" s="16">
        <v>14</v>
      </c>
      <c r="G100" s="16">
        <v>6</v>
      </c>
      <c r="H100" s="16">
        <v>13</v>
      </c>
      <c r="I100" s="16">
        <v>7</v>
      </c>
      <c r="J100" s="16">
        <v>10</v>
      </c>
      <c r="K100" s="16">
        <v>13</v>
      </c>
      <c r="L100" s="16">
        <v>14</v>
      </c>
      <c r="M100" s="16">
        <v>13</v>
      </c>
      <c r="N100" s="16">
        <v>19</v>
      </c>
      <c r="O100" s="16">
        <v>3</v>
      </c>
      <c r="P100" s="16">
        <v>8</v>
      </c>
      <c r="Q100" s="16">
        <v>8</v>
      </c>
      <c r="R100" s="16">
        <v>10</v>
      </c>
      <c r="S100" s="16">
        <v>1</v>
      </c>
      <c r="T100" s="16">
        <v>3</v>
      </c>
      <c r="U100" s="16">
        <v>3</v>
      </c>
      <c r="V100" s="16">
        <v>8</v>
      </c>
    </row>
    <row r="101" spans="2:22" ht="15" customHeight="1" x14ac:dyDescent="0.15">
      <c r="B101" s="28"/>
      <c r="C101" s="85"/>
      <c r="D101" s="17">
        <v>100</v>
      </c>
      <c r="E101" s="18">
        <v>23.1</v>
      </c>
      <c r="F101" s="19">
        <v>26.9</v>
      </c>
      <c r="G101" s="19">
        <v>11.5</v>
      </c>
      <c r="H101" s="19">
        <v>25</v>
      </c>
      <c r="I101" s="19">
        <v>13.5</v>
      </c>
      <c r="J101" s="19">
        <v>19.2</v>
      </c>
      <c r="K101" s="19">
        <v>25</v>
      </c>
      <c r="L101" s="19">
        <v>26.9</v>
      </c>
      <c r="M101" s="19">
        <v>25</v>
      </c>
      <c r="N101" s="19">
        <v>36.5</v>
      </c>
      <c r="O101" s="19">
        <v>5.8</v>
      </c>
      <c r="P101" s="19">
        <v>15.4</v>
      </c>
      <c r="Q101" s="19">
        <v>15.4</v>
      </c>
      <c r="R101" s="19">
        <v>19.2</v>
      </c>
      <c r="S101" s="19">
        <v>1.9</v>
      </c>
      <c r="T101" s="19">
        <v>5.8</v>
      </c>
      <c r="U101" s="19">
        <v>5.8</v>
      </c>
      <c r="V101" s="19">
        <v>15.4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V9">
    <cfRule type="top10" dxfId="657" priority="4137" rank="1"/>
  </conditionalFormatting>
  <conditionalFormatting sqref="E11:V11">
    <cfRule type="top10" dxfId="656" priority="4138" rank="1"/>
  </conditionalFormatting>
  <conditionalFormatting sqref="E13:V13">
    <cfRule type="top10" dxfId="655" priority="4139" rank="1"/>
  </conditionalFormatting>
  <conditionalFormatting sqref="E15:V15">
    <cfRule type="top10" dxfId="654" priority="4140" rank="1"/>
  </conditionalFormatting>
  <conditionalFormatting sqref="E17:V17">
    <cfRule type="top10" dxfId="653" priority="4141" rank="1"/>
  </conditionalFormatting>
  <conditionalFormatting sqref="E19:V19">
    <cfRule type="top10" dxfId="652" priority="4142" rank="1"/>
  </conditionalFormatting>
  <conditionalFormatting sqref="E21:V21">
    <cfRule type="top10" dxfId="651" priority="4143" rank="1"/>
  </conditionalFormatting>
  <conditionalFormatting sqref="E23:V23">
    <cfRule type="top10" dxfId="650" priority="4144" rank="1"/>
  </conditionalFormatting>
  <conditionalFormatting sqref="E25:V25">
    <cfRule type="top10" dxfId="649" priority="4145" rank="1"/>
  </conditionalFormatting>
  <conditionalFormatting sqref="E27:V27">
    <cfRule type="top10" dxfId="648" priority="4146" rank="1"/>
  </conditionalFormatting>
  <conditionalFormatting sqref="E29:V29">
    <cfRule type="top10" dxfId="647" priority="4147" rank="1"/>
  </conditionalFormatting>
  <conditionalFormatting sqref="E31:V31">
    <cfRule type="top10" dxfId="646" priority="4148" rank="1"/>
  </conditionalFormatting>
  <conditionalFormatting sqref="E33:V33">
    <cfRule type="top10" dxfId="645" priority="4149" rank="1"/>
  </conditionalFormatting>
  <conditionalFormatting sqref="E35:V35">
    <cfRule type="top10" dxfId="644" priority="4150" rank="1"/>
  </conditionalFormatting>
  <conditionalFormatting sqref="E37:V37">
    <cfRule type="top10" dxfId="643" priority="4151" rank="1"/>
  </conditionalFormatting>
  <conditionalFormatting sqref="E39:V39">
    <cfRule type="top10" dxfId="642" priority="4152" rank="1"/>
  </conditionalFormatting>
  <conditionalFormatting sqref="E41:V41">
    <cfRule type="top10" dxfId="641" priority="4153" rank="1"/>
  </conditionalFormatting>
  <conditionalFormatting sqref="E43:V43">
    <cfRule type="top10" dxfId="640" priority="4154" rank="1"/>
  </conditionalFormatting>
  <conditionalFormatting sqref="E45:V45">
    <cfRule type="top10" dxfId="639" priority="4155" rank="1"/>
  </conditionalFormatting>
  <conditionalFormatting sqref="E47:V47">
    <cfRule type="top10" dxfId="638" priority="4156" rank="1"/>
  </conditionalFormatting>
  <conditionalFormatting sqref="E49:V49">
    <cfRule type="top10" dxfId="637" priority="4157" rank="1"/>
  </conditionalFormatting>
  <conditionalFormatting sqref="E51:V51">
    <cfRule type="top10" dxfId="636" priority="4158" rank="1"/>
  </conditionalFormatting>
  <conditionalFormatting sqref="E53:V53">
    <cfRule type="top10" dxfId="635" priority="4159" rank="1"/>
  </conditionalFormatting>
  <conditionalFormatting sqref="E55:V55">
    <cfRule type="top10" dxfId="634" priority="4160" rank="1"/>
  </conditionalFormatting>
  <conditionalFormatting sqref="E57:V57">
    <cfRule type="top10" dxfId="633" priority="4161" rank="1"/>
  </conditionalFormatting>
  <conditionalFormatting sqref="E59:V59">
    <cfRule type="top10" dxfId="632" priority="4162" rank="1"/>
  </conditionalFormatting>
  <conditionalFormatting sqref="E61:V61">
    <cfRule type="top10" dxfId="631" priority="4163" rank="1"/>
  </conditionalFormatting>
  <conditionalFormatting sqref="E63:V63">
    <cfRule type="top10" dxfId="630" priority="4164" rank="1"/>
  </conditionalFormatting>
  <conditionalFormatting sqref="E65:V65">
    <cfRule type="top10" dxfId="629" priority="4165" rank="1"/>
  </conditionalFormatting>
  <conditionalFormatting sqref="E67:V67">
    <cfRule type="top10" dxfId="628" priority="4166" rank="1"/>
  </conditionalFormatting>
  <conditionalFormatting sqref="E69:V69">
    <cfRule type="top10" dxfId="627" priority="4167" rank="1"/>
  </conditionalFormatting>
  <conditionalFormatting sqref="E71:V71">
    <cfRule type="top10" dxfId="626" priority="4168" rank="1"/>
  </conditionalFormatting>
  <conditionalFormatting sqref="E73:V73">
    <cfRule type="top10" dxfId="625" priority="4169" rank="1"/>
  </conditionalFormatting>
  <conditionalFormatting sqref="E75:V75">
    <cfRule type="top10" dxfId="624" priority="4170" rank="1"/>
  </conditionalFormatting>
  <conditionalFormatting sqref="E77:V77">
    <cfRule type="top10" dxfId="623" priority="4171" rank="1"/>
  </conditionalFormatting>
  <conditionalFormatting sqref="E79:V79">
    <cfRule type="top10" dxfId="622" priority="4172" rank="1"/>
  </conditionalFormatting>
  <conditionalFormatting sqref="E81:V81">
    <cfRule type="top10" dxfId="621" priority="4173" rank="1"/>
  </conditionalFormatting>
  <conditionalFormatting sqref="E83:V83">
    <cfRule type="top10" dxfId="620" priority="4174" rank="1"/>
  </conditionalFormatting>
  <conditionalFormatting sqref="E85:V85">
    <cfRule type="top10" dxfId="619" priority="4175" rank="1"/>
  </conditionalFormatting>
  <conditionalFormatting sqref="E87:V87">
    <cfRule type="top10" dxfId="618" priority="4176" rank="1"/>
  </conditionalFormatting>
  <conditionalFormatting sqref="E89:V89">
    <cfRule type="top10" dxfId="617" priority="4177" rank="1"/>
  </conditionalFormatting>
  <conditionalFormatting sqref="E91:V91">
    <cfRule type="top10" dxfId="616" priority="4178" rank="1"/>
  </conditionalFormatting>
  <conditionalFormatting sqref="E93:V93">
    <cfRule type="top10" dxfId="615" priority="4179" rank="1"/>
  </conditionalFormatting>
  <conditionalFormatting sqref="E95:V95">
    <cfRule type="top10" dxfId="614" priority="4180" rank="1"/>
  </conditionalFormatting>
  <conditionalFormatting sqref="E97:V97">
    <cfRule type="top10" dxfId="613" priority="4181" rank="1"/>
  </conditionalFormatting>
  <conditionalFormatting sqref="E99:V99">
    <cfRule type="top10" dxfId="612" priority="4182" rank="1"/>
  </conditionalFormatting>
  <conditionalFormatting sqref="E101:V101">
    <cfRule type="top10" dxfId="611" priority="4183" rank="1"/>
  </conditionalFormatting>
  <pageMargins left="0.70866141732283472" right="0.70866141732283472" top="0.74803149606299213" bottom="0.74803149606299213" header="0.31496062992125984" footer="0.31496062992125984"/>
  <pageSetup paperSize="9" scale="44" orientation="portrait" useFirstPageNumber="1" r:id="rId1"/>
  <headerFooter>
    <oddHeader xml:space="preserve">&amp;C
</oddHeader>
    <oddFooter>&amp;C&amp;P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900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167</v>
      </c>
      <c r="F7" s="69" t="s">
        <v>168</v>
      </c>
      <c r="G7" s="69" t="s">
        <v>169</v>
      </c>
      <c r="H7" s="68" t="s">
        <v>52</v>
      </c>
      <c r="I7" s="69" t="s">
        <v>45</v>
      </c>
      <c r="J7" s="69" t="s">
        <v>170</v>
      </c>
      <c r="K7" s="69" t="s">
        <v>171</v>
      </c>
      <c r="L7" s="69" t="s">
        <v>172</v>
      </c>
      <c r="M7" s="69" t="s">
        <v>173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1660</v>
      </c>
      <c r="F8" s="16">
        <v>449</v>
      </c>
      <c r="G8" s="16">
        <v>477</v>
      </c>
      <c r="H8" s="16">
        <v>401</v>
      </c>
      <c r="I8" s="16">
        <v>1541</v>
      </c>
      <c r="J8" s="16">
        <v>637</v>
      </c>
      <c r="K8" s="16">
        <v>397</v>
      </c>
      <c r="L8" s="16">
        <v>2162</v>
      </c>
      <c r="M8" s="16">
        <v>2181</v>
      </c>
      <c r="N8" s="16">
        <v>9458</v>
      </c>
    </row>
    <row r="9" spans="2:24" ht="15" customHeight="1" x14ac:dyDescent="0.15">
      <c r="B9" s="93"/>
      <c r="C9" s="91"/>
      <c r="D9" s="17">
        <v>100</v>
      </c>
      <c r="E9" s="18">
        <v>10.4</v>
      </c>
      <c r="F9" s="19">
        <v>2.8</v>
      </c>
      <c r="G9" s="19">
        <v>3</v>
      </c>
      <c r="H9" s="19">
        <v>2.5</v>
      </c>
      <c r="I9" s="19">
        <v>9.6999999999999993</v>
      </c>
      <c r="J9" s="19">
        <v>4</v>
      </c>
      <c r="K9" s="19">
        <v>2.5</v>
      </c>
      <c r="L9" s="19">
        <v>13.6</v>
      </c>
      <c r="M9" s="19">
        <v>13.7</v>
      </c>
      <c r="N9" s="19">
        <v>59.4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582</v>
      </c>
      <c r="F10" s="23">
        <v>154</v>
      </c>
      <c r="G10" s="23">
        <v>156</v>
      </c>
      <c r="H10" s="23">
        <v>145</v>
      </c>
      <c r="I10" s="23">
        <v>555</v>
      </c>
      <c r="J10" s="23">
        <v>211</v>
      </c>
      <c r="K10" s="23">
        <v>125</v>
      </c>
      <c r="L10" s="23">
        <v>743</v>
      </c>
      <c r="M10" s="23">
        <v>619</v>
      </c>
      <c r="N10" s="23">
        <v>2884</v>
      </c>
    </row>
    <row r="11" spans="2:24" ht="15" customHeight="1" x14ac:dyDescent="0.15">
      <c r="B11" s="24"/>
      <c r="C11" s="89"/>
      <c r="D11" s="25">
        <v>100</v>
      </c>
      <c r="E11" s="26">
        <v>11.8</v>
      </c>
      <c r="F11" s="27">
        <v>3.1</v>
      </c>
      <c r="G11" s="27">
        <v>3.2</v>
      </c>
      <c r="H11" s="27">
        <v>2.9</v>
      </c>
      <c r="I11" s="27">
        <v>11.2</v>
      </c>
      <c r="J11" s="27">
        <v>4.3</v>
      </c>
      <c r="K11" s="27">
        <v>2.5</v>
      </c>
      <c r="L11" s="27">
        <v>15</v>
      </c>
      <c r="M11" s="27">
        <v>12.5</v>
      </c>
      <c r="N11" s="27">
        <v>58.3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1065</v>
      </c>
      <c r="F12" s="16">
        <v>293</v>
      </c>
      <c r="G12" s="16">
        <v>319</v>
      </c>
      <c r="H12" s="16">
        <v>256</v>
      </c>
      <c r="I12" s="16">
        <v>980</v>
      </c>
      <c r="J12" s="16">
        <v>422</v>
      </c>
      <c r="K12" s="16">
        <v>270</v>
      </c>
      <c r="L12" s="16">
        <v>1396</v>
      </c>
      <c r="M12" s="16">
        <v>1553</v>
      </c>
      <c r="N12" s="16">
        <v>6487</v>
      </c>
    </row>
    <row r="13" spans="2:24" ht="15" customHeight="1" x14ac:dyDescent="0.15">
      <c r="B13" s="28"/>
      <c r="C13" s="91"/>
      <c r="D13" s="17">
        <v>100</v>
      </c>
      <c r="E13" s="18">
        <v>9.8000000000000007</v>
      </c>
      <c r="F13" s="19">
        <v>2.7</v>
      </c>
      <c r="G13" s="19">
        <v>2.9</v>
      </c>
      <c r="H13" s="19">
        <v>2.4</v>
      </c>
      <c r="I13" s="19">
        <v>9</v>
      </c>
      <c r="J13" s="19">
        <v>3.9</v>
      </c>
      <c r="K13" s="19">
        <v>2.5</v>
      </c>
      <c r="L13" s="19">
        <v>12.9</v>
      </c>
      <c r="M13" s="19">
        <v>14.3</v>
      </c>
      <c r="N13" s="19">
        <v>59.8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55</v>
      </c>
      <c r="F14" s="23">
        <v>12</v>
      </c>
      <c r="G14" s="23">
        <v>17</v>
      </c>
      <c r="H14" s="23">
        <v>6</v>
      </c>
      <c r="I14" s="23">
        <v>29</v>
      </c>
      <c r="J14" s="23">
        <v>13</v>
      </c>
      <c r="K14" s="23">
        <v>8</v>
      </c>
      <c r="L14" s="23">
        <v>57</v>
      </c>
      <c r="M14" s="23">
        <v>41</v>
      </c>
      <c r="N14" s="23">
        <v>207</v>
      </c>
    </row>
    <row r="15" spans="2:24" ht="15" customHeight="1" x14ac:dyDescent="0.15">
      <c r="B15" s="24"/>
      <c r="C15" s="84"/>
      <c r="D15" s="25">
        <v>100</v>
      </c>
      <c r="E15" s="26">
        <v>15.6</v>
      </c>
      <c r="F15" s="27">
        <v>3.4</v>
      </c>
      <c r="G15" s="27">
        <v>4.8</v>
      </c>
      <c r="H15" s="27">
        <v>1.7</v>
      </c>
      <c r="I15" s="27">
        <v>8.1999999999999993</v>
      </c>
      <c r="J15" s="27">
        <v>3.7</v>
      </c>
      <c r="K15" s="27">
        <v>2.2999999999999998</v>
      </c>
      <c r="L15" s="27">
        <v>16.100000000000001</v>
      </c>
      <c r="M15" s="27">
        <v>11.6</v>
      </c>
      <c r="N15" s="27">
        <v>58.6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90</v>
      </c>
      <c r="F16" s="31">
        <v>29</v>
      </c>
      <c r="G16" s="31">
        <v>20</v>
      </c>
      <c r="H16" s="31">
        <v>16</v>
      </c>
      <c r="I16" s="31">
        <v>54</v>
      </c>
      <c r="J16" s="31">
        <v>40</v>
      </c>
      <c r="K16" s="31">
        <v>16</v>
      </c>
      <c r="L16" s="31">
        <v>94</v>
      </c>
      <c r="M16" s="31">
        <v>76</v>
      </c>
      <c r="N16" s="31">
        <v>377</v>
      </c>
    </row>
    <row r="17" spans="2:14" ht="15" customHeight="1" x14ac:dyDescent="0.15">
      <c r="B17" s="24"/>
      <c r="C17" s="84"/>
      <c r="D17" s="25">
        <v>100</v>
      </c>
      <c r="E17" s="26">
        <v>14.5</v>
      </c>
      <c r="F17" s="27">
        <v>4.7</v>
      </c>
      <c r="G17" s="27">
        <v>3.2</v>
      </c>
      <c r="H17" s="27">
        <v>2.6</v>
      </c>
      <c r="I17" s="27">
        <v>8.6999999999999993</v>
      </c>
      <c r="J17" s="27">
        <v>6.5</v>
      </c>
      <c r="K17" s="27">
        <v>2.6</v>
      </c>
      <c r="L17" s="27">
        <v>15.2</v>
      </c>
      <c r="M17" s="27">
        <v>12.3</v>
      </c>
      <c r="N17" s="27">
        <v>60.8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97</v>
      </c>
      <c r="F18" s="16">
        <v>25</v>
      </c>
      <c r="G18" s="16">
        <v>28</v>
      </c>
      <c r="H18" s="16">
        <v>18</v>
      </c>
      <c r="I18" s="16">
        <v>87</v>
      </c>
      <c r="J18" s="16">
        <v>27</v>
      </c>
      <c r="K18" s="16">
        <v>20</v>
      </c>
      <c r="L18" s="16">
        <v>125</v>
      </c>
      <c r="M18" s="16">
        <v>117</v>
      </c>
      <c r="N18" s="16">
        <v>554</v>
      </c>
    </row>
    <row r="19" spans="2:14" ht="15" customHeight="1" x14ac:dyDescent="0.15">
      <c r="B19" s="24"/>
      <c r="C19" s="84"/>
      <c r="D19" s="25">
        <v>100</v>
      </c>
      <c r="E19" s="26">
        <v>10.5</v>
      </c>
      <c r="F19" s="27">
        <v>2.7</v>
      </c>
      <c r="G19" s="27">
        <v>3</v>
      </c>
      <c r="H19" s="27">
        <v>2</v>
      </c>
      <c r="I19" s="27">
        <v>9.4</v>
      </c>
      <c r="J19" s="27">
        <v>2.9</v>
      </c>
      <c r="K19" s="27">
        <v>2.2000000000000002</v>
      </c>
      <c r="L19" s="27">
        <v>13.6</v>
      </c>
      <c r="M19" s="27">
        <v>12.7</v>
      </c>
      <c r="N19" s="27">
        <v>60.1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175</v>
      </c>
      <c r="F20" s="16">
        <v>48</v>
      </c>
      <c r="G20" s="16">
        <v>46</v>
      </c>
      <c r="H20" s="16">
        <v>47</v>
      </c>
      <c r="I20" s="16">
        <v>151</v>
      </c>
      <c r="J20" s="16">
        <v>70</v>
      </c>
      <c r="K20" s="16">
        <v>48</v>
      </c>
      <c r="L20" s="16">
        <v>226</v>
      </c>
      <c r="M20" s="16">
        <v>216</v>
      </c>
      <c r="N20" s="16">
        <v>961</v>
      </c>
    </row>
    <row r="21" spans="2:14" ht="15" customHeight="1" x14ac:dyDescent="0.15">
      <c r="B21" s="24"/>
      <c r="C21" s="84"/>
      <c r="D21" s="25">
        <v>100</v>
      </c>
      <c r="E21" s="26">
        <v>10.8</v>
      </c>
      <c r="F21" s="27">
        <v>3</v>
      </c>
      <c r="G21" s="27">
        <v>2.8</v>
      </c>
      <c r="H21" s="27">
        <v>2.9</v>
      </c>
      <c r="I21" s="27">
        <v>9.3000000000000007</v>
      </c>
      <c r="J21" s="27">
        <v>4.3</v>
      </c>
      <c r="K21" s="27">
        <v>3</v>
      </c>
      <c r="L21" s="27">
        <v>14</v>
      </c>
      <c r="M21" s="27">
        <v>13.4</v>
      </c>
      <c r="N21" s="27">
        <v>59.5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333</v>
      </c>
      <c r="F22" s="16">
        <v>106</v>
      </c>
      <c r="G22" s="16">
        <v>104</v>
      </c>
      <c r="H22" s="16">
        <v>75</v>
      </c>
      <c r="I22" s="16">
        <v>292</v>
      </c>
      <c r="J22" s="16">
        <v>129</v>
      </c>
      <c r="K22" s="16">
        <v>83</v>
      </c>
      <c r="L22" s="16">
        <v>390</v>
      </c>
      <c r="M22" s="16">
        <v>427</v>
      </c>
      <c r="N22" s="16">
        <v>1902</v>
      </c>
    </row>
    <row r="23" spans="2:14" ht="15" customHeight="1" x14ac:dyDescent="0.15">
      <c r="B23" s="24"/>
      <c r="C23" s="84"/>
      <c r="D23" s="25">
        <v>100</v>
      </c>
      <c r="E23" s="26">
        <v>10.6</v>
      </c>
      <c r="F23" s="27">
        <v>3.4</v>
      </c>
      <c r="G23" s="27">
        <v>3.3</v>
      </c>
      <c r="H23" s="27">
        <v>2.4</v>
      </c>
      <c r="I23" s="27">
        <v>9.3000000000000007</v>
      </c>
      <c r="J23" s="27">
        <v>4.0999999999999996</v>
      </c>
      <c r="K23" s="27">
        <v>2.6</v>
      </c>
      <c r="L23" s="27">
        <v>12.4</v>
      </c>
      <c r="M23" s="27">
        <v>13.6</v>
      </c>
      <c r="N23" s="27">
        <v>60.6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450</v>
      </c>
      <c r="F24" s="16">
        <v>116</v>
      </c>
      <c r="G24" s="16">
        <v>118</v>
      </c>
      <c r="H24" s="16">
        <v>106</v>
      </c>
      <c r="I24" s="16">
        <v>437</v>
      </c>
      <c r="J24" s="16">
        <v>178</v>
      </c>
      <c r="K24" s="16">
        <v>119</v>
      </c>
      <c r="L24" s="16">
        <v>630</v>
      </c>
      <c r="M24" s="16">
        <v>620</v>
      </c>
      <c r="N24" s="16">
        <v>2664</v>
      </c>
    </row>
    <row r="25" spans="2:14" ht="15" customHeight="1" x14ac:dyDescent="0.15">
      <c r="B25" s="24"/>
      <c r="C25" s="84"/>
      <c r="D25" s="25">
        <v>100</v>
      </c>
      <c r="E25" s="26">
        <v>10</v>
      </c>
      <c r="F25" s="27">
        <v>2.6</v>
      </c>
      <c r="G25" s="27">
        <v>2.6</v>
      </c>
      <c r="H25" s="27">
        <v>2.4</v>
      </c>
      <c r="I25" s="27">
        <v>9.6999999999999993</v>
      </c>
      <c r="J25" s="27">
        <v>4</v>
      </c>
      <c r="K25" s="27">
        <v>2.6</v>
      </c>
      <c r="L25" s="27">
        <v>14</v>
      </c>
      <c r="M25" s="27">
        <v>13.8</v>
      </c>
      <c r="N25" s="27">
        <v>59.1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429</v>
      </c>
      <c r="F26" s="16">
        <v>105</v>
      </c>
      <c r="G26" s="16">
        <v>138</v>
      </c>
      <c r="H26" s="16">
        <v>126</v>
      </c>
      <c r="I26" s="16">
        <v>472</v>
      </c>
      <c r="J26" s="16">
        <v>167</v>
      </c>
      <c r="K26" s="16">
        <v>97</v>
      </c>
      <c r="L26" s="16">
        <v>599</v>
      </c>
      <c r="M26" s="16">
        <v>658</v>
      </c>
      <c r="N26" s="16">
        <v>2566</v>
      </c>
    </row>
    <row r="27" spans="2:14" ht="15" customHeight="1" x14ac:dyDescent="0.15">
      <c r="B27" s="28"/>
      <c r="C27" s="85"/>
      <c r="D27" s="17">
        <v>100</v>
      </c>
      <c r="E27" s="18">
        <v>9.6999999999999993</v>
      </c>
      <c r="F27" s="19">
        <v>2.4</v>
      </c>
      <c r="G27" s="19">
        <v>3.1</v>
      </c>
      <c r="H27" s="19">
        <v>2.8</v>
      </c>
      <c r="I27" s="19">
        <v>10.6</v>
      </c>
      <c r="J27" s="19">
        <v>3.8</v>
      </c>
      <c r="K27" s="19">
        <v>2.2000000000000002</v>
      </c>
      <c r="L27" s="19">
        <v>13.5</v>
      </c>
      <c r="M27" s="19">
        <v>14.8</v>
      </c>
      <c r="N27" s="19">
        <v>57.8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398</v>
      </c>
      <c r="F28" s="16">
        <v>108</v>
      </c>
      <c r="G28" s="16">
        <v>119</v>
      </c>
      <c r="H28" s="16">
        <v>97</v>
      </c>
      <c r="I28" s="16">
        <v>458</v>
      </c>
      <c r="J28" s="16">
        <v>182</v>
      </c>
      <c r="K28" s="16">
        <v>154</v>
      </c>
      <c r="L28" s="16">
        <v>641</v>
      </c>
      <c r="M28" s="16">
        <v>672</v>
      </c>
      <c r="N28" s="16">
        <v>3748</v>
      </c>
    </row>
    <row r="29" spans="2:14" ht="15" customHeight="1" x14ac:dyDescent="0.15">
      <c r="B29" s="24"/>
      <c r="C29" s="84"/>
      <c r="D29" s="25">
        <v>100</v>
      </c>
      <c r="E29" s="26">
        <v>7</v>
      </c>
      <c r="F29" s="27">
        <v>1.9</v>
      </c>
      <c r="G29" s="27">
        <v>2.1</v>
      </c>
      <c r="H29" s="27">
        <v>1.7</v>
      </c>
      <c r="I29" s="27">
        <v>8.1</v>
      </c>
      <c r="J29" s="27">
        <v>3.2</v>
      </c>
      <c r="K29" s="27">
        <v>2.7</v>
      </c>
      <c r="L29" s="27">
        <v>11.3</v>
      </c>
      <c r="M29" s="27">
        <v>11.9</v>
      </c>
      <c r="N29" s="27">
        <v>66.099999999999994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434</v>
      </c>
      <c r="F30" s="16">
        <v>145</v>
      </c>
      <c r="G30" s="16">
        <v>117</v>
      </c>
      <c r="H30" s="16">
        <v>125</v>
      </c>
      <c r="I30" s="16">
        <v>439</v>
      </c>
      <c r="J30" s="16">
        <v>174</v>
      </c>
      <c r="K30" s="16">
        <v>104</v>
      </c>
      <c r="L30" s="16">
        <v>650</v>
      </c>
      <c r="M30" s="16">
        <v>533</v>
      </c>
      <c r="N30" s="16">
        <v>2218</v>
      </c>
    </row>
    <row r="31" spans="2:14" ht="15" customHeight="1" x14ac:dyDescent="0.15">
      <c r="B31" s="24"/>
      <c r="C31" s="84"/>
      <c r="D31" s="25">
        <v>100</v>
      </c>
      <c r="E31" s="26">
        <v>11.1</v>
      </c>
      <c r="F31" s="27">
        <v>3.7</v>
      </c>
      <c r="G31" s="27">
        <v>3</v>
      </c>
      <c r="H31" s="27">
        <v>3.2</v>
      </c>
      <c r="I31" s="27">
        <v>11.2</v>
      </c>
      <c r="J31" s="27">
        <v>4.4000000000000004</v>
      </c>
      <c r="K31" s="27">
        <v>2.7</v>
      </c>
      <c r="L31" s="27">
        <v>16.600000000000001</v>
      </c>
      <c r="M31" s="27">
        <v>13.6</v>
      </c>
      <c r="N31" s="27">
        <v>56.5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42</v>
      </c>
      <c r="F32" s="31">
        <v>11</v>
      </c>
      <c r="G32" s="31">
        <v>13</v>
      </c>
      <c r="H32" s="31">
        <v>8</v>
      </c>
      <c r="I32" s="31">
        <v>29</v>
      </c>
      <c r="J32" s="31">
        <v>13</v>
      </c>
      <c r="K32" s="31">
        <v>12</v>
      </c>
      <c r="L32" s="31">
        <v>46</v>
      </c>
      <c r="M32" s="31">
        <v>36</v>
      </c>
      <c r="N32" s="31">
        <v>176</v>
      </c>
    </row>
    <row r="33" spans="2:14" ht="15" customHeight="1" x14ac:dyDescent="0.15">
      <c r="B33" s="24"/>
      <c r="C33" s="84"/>
      <c r="D33" s="25">
        <v>100</v>
      </c>
      <c r="E33" s="26">
        <v>13.7</v>
      </c>
      <c r="F33" s="27">
        <v>3.6</v>
      </c>
      <c r="G33" s="27">
        <v>4.2</v>
      </c>
      <c r="H33" s="27">
        <v>2.6</v>
      </c>
      <c r="I33" s="27">
        <v>9.5</v>
      </c>
      <c r="J33" s="27">
        <v>4.2</v>
      </c>
      <c r="K33" s="27">
        <v>3.9</v>
      </c>
      <c r="L33" s="27">
        <v>15</v>
      </c>
      <c r="M33" s="27">
        <v>11.8</v>
      </c>
      <c r="N33" s="27">
        <v>57.5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428</v>
      </c>
      <c r="F34" s="16">
        <v>85</v>
      </c>
      <c r="G34" s="16">
        <v>122</v>
      </c>
      <c r="H34" s="16">
        <v>94</v>
      </c>
      <c r="I34" s="16">
        <v>340</v>
      </c>
      <c r="J34" s="16">
        <v>163</v>
      </c>
      <c r="K34" s="16">
        <v>73</v>
      </c>
      <c r="L34" s="16">
        <v>461</v>
      </c>
      <c r="M34" s="16">
        <v>531</v>
      </c>
      <c r="N34" s="16">
        <v>1537</v>
      </c>
    </row>
    <row r="35" spans="2:14" ht="15" customHeight="1" x14ac:dyDescent="0.15">
      <c r="B35" s="24"/>
      <c r="C35" s="84"/>
      <c r="D35" s="25">
        <v>100</v>
      </c>
      <c r="E35" s="26">
        <v>14.1</v>
      </c>
      <c r="F35" s="27">
        <v>2.8</v>
      </c>
      <c r="G35" s="27">
        <v>4</v>
      </c>
      <c r="H35" s="27">
        <v>3.1</v>
      </c>
      <c r="I35" s="27">
        <v>11.2</v>
      </c>
      <c r="J35" s="27">
        <v>5.4</v>
      </c>
      <c r="K35" s="27">
        <v>2.4</v>
      </c>
      <c r="L35" s="27">
        <v>15.2</v>
      </c>
      <c r="M35" s="27">
        <v>17.5</v>
      </c>
      <c r="N35" s="27">
        <v>50.5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326</v>
      </c>
      <c r="F36" s="16">
        <v>89</v>
      </c>
      <c r="G36" s="16">
        <v>95</v>
      </c>
      <c r="H36" s="16">
        <v>65</v>
      </c>
      <c r="I36" s="16">
        <v>255</v>
      </c>
      <c r="J36" s="16">
        <v>93</v>
      </c>
      <c r="K36" s="16">
        <v>45</v>
      </c>
      <c r="L36" s="16">
        <v>338</v>
      </c>
      <c r="M36" s="16">
        <v>372</v>
      </c>
      <c r="N36" s="16">
        <v>1315</v>
      </c>
    </row>
    <row r="37" spans="2:14" ht="15" customHeight="1" x14ac:dyDescent="0.15">
      <c r="B37" s="33"/>
      <c r="C37" s="82"/>
      <c r="D37" s="34">
        <v>100</v>
      </c>
      <c r="E37" s="35">
        <v>13.5</v>
      </c>
      <c r="F37" s="36">
        <v>3.7</v>
      </c>
      <c r="G37" s="36">
        <v>3.9</v>
      </c>
      <c r="H37" s="36">
        <v>2.7</v>
      </c>
      <c r="I37" s="36">
        <v>10.6</v>
      </c>
      <c r="J37" s="36">
        <v>3.9</v>
      </c>
      <c r="K37" s="36">
        <v>1.9</v>
      </c>
      <c r="L37" s="36">
        <v>14</v>
      </c>
      <c r="M37" s="36">
        <v>15.4</v>
      </c>
      <c r="N37" s="36">
        <v>54.6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52</v>
      </c>
      <c r="F38" s="23">
        <v>15</v>
      </c>
      <c r="G38" s="23">
        <v>19</v>
      </c>
      <c r="H38" s="23">
        <v>19</v>
      </c>
      <c r="I38" s="23">
        <v>42</v>
      </c>
      <c r="J38" s="23">
        <v>17</v>
      </c>
      <c r="K38" s="23">
        <v>10</v>
      </c>
      <c r="L38" s="23">
        <v>56</v>
      </c>
      <c r="M38" s="23">
        <v>178</v>
      </c>
      <c r="N38" s="23">
        <v>945</v>
      </c>
    </row>
    <row r="39" spans="2:14" ht="15" customHeight="1" x14ac:dyDescent="0.15">
      <c r="B39" s="24"/>
      <c r="C39" s="89"/>
      <c r="D39" s="25">
        <v>100</v>
      </c>
      <c r="E39" s="26">
        <v>4.0999999999999996</v>
      </c>
      <c r="F39" s="27">
        <v>1.2</v>
      </c>
      <c r="G39" s="27">
        <v>1.5</v>
      </c>
      <c r="H39" s="27">
        <v>1.5</v>
      </c>
      <c r="I39" s="27">
        <v>3.3</v>
      </c>
      <c r="J39" s="27">
        <v>1.4</v>
      </c>
      <c r="K39" s="27">
        <v>0.8</v>
      </c>
      <c r="L39" s="27">
        <v>4.5</v>
      </c>
      <c r="M39" s="27">
        <v>14.1</v>
      </c>
      <c r="N39" s="27">
        <v>75.099999999999994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91</v>
      </c>
      <c r="F40" s="16">
        <v>44</v>
      </c>
      <c r="G40" s="16">
        <v>38</v>
      </c>
      <c r="H40" s="16">
        <v>35</v>
      </c>
      <c r="I40" s="16">
        <v>102</v>
      </c>
      <c r="J40" s="16">
        <v>55</v>
      </c>
      <c r="K40" s="16">
        <v>37</v>
      </c>
      <c r="L40" s="16">
        <v>134</v>
      </c>
      <c r="M40" s="16">
        <v>127</v>
      </c>
      <c r="N40" s="16">
        <v>959</v>
      </c>
    </row>
    <row r="41" spans="2:14" ht="15" customHeight="1" x14ac:dyDescent="0.15">
      <c r="B41" s="24"/>
      <c r="C41" s="89"/>
      <c r="D41" s="25">
        <v>100</v>
      </c>
      <c r="E41" s="26">
        <v>6.7</v>
      </c>
      <c r="F41" s="27">
        <v>3.2</v>
      </c>
      <c r="G41" s="27">
        <v>2.8</v>
      </c>
      <c r="H41" s="27">
        <v>2.6</v>
      </c>
      <c r="I41" s="27">
        <v>7.5</v>
      </c>
      <c r="J41" s="27">
        <v>4</v>
      </c>
      <c r="K41" s="27">
        <v>2.7</v>
      </c>
      <c r="L41" s="27">
        <v>9.9</v>
      </c>
      <c r="M41" s="27">
        <v>9.3000000000000007</v>
      </c>
      <c r="N41" s="27">
        <v>70.599999999999994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1486</v>
      </c>
      <c r="F42" s="16">
        <v>377</v>
      </c>
      <c r="G42" s="16">
        <v>406</v>
      </c>
      <c r="H42" s="16">
        <v>335</v>
      </c>
      <c r="I42" s="16">
        <v>1373</v>
      </c>
      <c r="J42" s="16">
        <v>555</v>
      </c>
      <c r="K42" s="16">
        <v>339</v>
      </c>
      <c r="L42" s="16">
        <v>1934</v>
      </c>
      <c r="M42" s="16">
        <v>1830</v>
      </c>
      <c r="N42" s="16">
        <v>7009</v>
      </c>
    </row>
    <row r="43" spans="2:14" ht="15" customHeight="1" x14ac:dyDescent="0.15">
      <c r="B43" s="28"/>
      <c r="C43" s="91"/>
      <c r="D43" s="17">
        <v>100</v>
      </c>
      <c r="E43" s="18">
        <v>11.8</v>
      </c>
      <c r="F43" s="19">
        <v>3</v>
      </c>
      <c r="G43" s="19">
        <v>3.2</v>
      </c>
      <c r="H43" s="19">
        <v>2.7</v>
      </c>
      <c r="I43" s="19">
        <v>10.9</v>
      </c>
      <c r="J43" s="19">
        <v>4.4000000000000004</v>
      </c>
      <c r="K43" s="19">
        <v>2.7</v>
      </c>
      <c r="L43" s="19">
        <v>15.3</v>
      </c>
      <c r="M43" s="19">
        <v>14.5</v>
      </c>
      <c r="N43" s="19">
        <v>55.5</v>
      </c>
    </row>
    <row r="44" spans="2:14" ht="15" customHeight="1" x14ac:dyDescent="0.15">
      <c r="B44" s="20" t="s">
        <v>70</v>
      </c>
      <c r="C44" s="88" t="s">
        <v>532</v>
      </c>
      <c r="D44" s="21">
        <v>567</v>
      </c>
      <c r="E44" s="22">
        <v>41</v>
      </c>
      <c r="F44" s="23">
        <v>8</v>
      </c>
      <c r="G44" s="23">
        <v>12</v>
      </c>
      <c r="H44" s="23">
        <v>5</v>
      </c>
      <c r="I44" s="23">
        <v>41</v>
      </c>
      <c r="J44" s="23">
        <v>18</v>
      </c>
      <c r="K44" s="23">
        <v>20</v>
      </c>
      <c r="L44" s="23">
        <v>62</v>
      </c>
      <c r="M44" s="23">
        <v>126</v>
      </c>
      <c r="N44" s="23">
        <v>324</v>
      </c>
    </row>
    <row r="45" spans="2:14" ht="15" customHeight="1" x14ac:dyDescent="0.15">
      <c r="B45" s="24"/>
      <c r="C45" s="89"/>
      <c r="D45" s="25">
        <v>100</v>
      </c>
      <c r="E45" s="26">
        <v>7.2</v>
      </c>
      <c r="F45" s="27">
        <v>1.4</v>
      </c>
      <c r="G45" s="27">
        <v>2.1</v>
      </c>
      <c r="H45" s="27">
        <v>0.9</v>
      </c>
      <c r="I45" s="27">
        <v>7.2</v>
      </c>
      <c r="J45" s="27">
        <v>3.2</v>
      </c>
      <c r="K45" s="27">
        <v>3.5</v>
      </c>
      <c r="L45" s="27">
        <v>10.9</v>
      </c>
      <c r="M45" s="27">
        <v>22.2</v>
      </c>
      <c r="N45" s="27">
        <v>57.1</v>
      </c>
    </row>
    <row r="46" spans="2:14" ht="15" customHeight="1" x14ac:dyDescent="0.15">
      <c r="B46" s="24"/>
      <c r="C46" s="86" t="s">
        <v>449</v>
      </c>
      <c r="D46" s="14">
        <v>8280</v>
      </c>
      <c r="E46" s="15">
        <v>726</v>
      </c>
      <c r="F46" s="16">
        <v>174</v>
      </c>
      <c r="G46" s="16">
        <v>211</v>
      </c>
      <c r="H46" s="16">
        <v>150</v>
      </c>
      <c r="I46" s="16">
        <v>668</v>
      </c>
      <c r="J46" s="16">
        <v>238</v>
      </c>
      <c r="K46" s="16">
        <v>178</v>
      </c>
      <c r="L46" s="16">
        <v>1062</v>
      </c>
      <c r="M46" s="16">
        <v>1347</v>
      </c>
      <c r="N46" s="16">
        <v>4881</v>
      </c>
    </row>
    <row r="47" spans="2:14" ht="15" customHeight="1" x14ac:dyDescent="0.15">
      <c r="B47" s="24"/>
      <c r="C47" s="89"/>
      <c r="D47" s="25">
        <v>100</v>
      </c>
      <c r="E47" s="26">
        <v>8.8000000000000007</v>
      </c>
      <c r="F47" s="27">
        <v>2.1</v>
      </c>
      <c r="G47" s="27">
        <v>2.5</v>
      </c>
      <c r="H47" s="27">
        <v>1.8</v>
      </c>
      <c r="I47" s="27">
        <v>8.1</v>
      </c>
      <c r="J47" s="27">
        <v>2.9</v>
      </c>
      <c r="K47" s="27">
        <v>2.1</v>
      </c>
      <c r="L47" s="27">
        <v>12.8</v>
      </c>
      <c r="M47" s="27">
        <v>16.3</v>
      </c>
      <c r="N47" s="27">
        <v>58.9</v>
      </c>
    </row>
    <row r="48" spans="2:14" ht="15" customHeight="1" x14ac:dyDescent="0.15">
      <c r="B48" s="24"/>
      <c r="C48" s="86" t="s">
        <v>428</v>
      </c>
      <c r="D48" s="14">
        <v>4863</v>
      </c>
      <c r="E48" s="15">
        <v>597</v>
      </c>
      <c r="F48" s="16">
        <v>180</v>
      </c>
      <c r="G48" s="16">
        <v>175</v>
      </c>
      <c r="H48" s="16">
        <v>145</v>
      </c>
      <c r="I48" s="16">
        <v>569</v>
      </c>
      <c r="J48" s="16">
        <v>246</v>
      </c>
      <c r="K48" s="16">
        <v>137</v>
      </c>
      <c r="L48" s="16">
        <v>718</v>
      </c>
      <c r="M48" s="16">
        <v>534</v>
      </c>
      <c r="N48" s="16">
        <v>2853</v>
      </c>
    </row>
    <row r="49" spans="2:14" ht="15" customHeight="1" x14ac:dyDescent="0.15">
      <c r="B49" s="24"/>
      <c r="C49" s="89"/>
      <c r="D49" s="25">
        <v>100</v>
      </c>
      <c r="E49" s="26">
        <v>12.3</v>
      </c>
      <c r="F49" s="27">
        <v>3.7</v>
      </c>
      <c r="G49" s="27">
        <v>3.6</v>
      </c>
      <c r="H49" s="27">
        <v>3</v>
      </c>
      <c r="I49" s="27">
        <v>11.7</v>
      </c>
      <c r="J49" s="27">
        <v>5.0999999999999996</v>
      </c>
      <c r="K49" s="27">
        <v>2.8</v>
      </c>
      <c r="L49" s="27">
        <v>14.8</v>
      </c>
      <c r="M49" s="27">
        <v>11</v>
      </c>
      <c r="N49" s="27">
        <v>58.7</v>
      </c>
    </row>
    <row r="50" spans="2:14" ht="15" customHeight="1" x14ac:dyDescent="0.15">
      <c r="B50" s="24"/>
      <c r="C50" s="86" t="s">
        <v>451</v>
      </c>
      <c r="D50" s="14">
        <v>1583</v>
      </c>
      <c r="E50" s="15">
        <v>264</v>
      </c>
      <c r="F50" s="16">
        <v>75</v>
      </c>
      <c r="G50" s="16">
        <v>67</v>
      </c>
      <c r="H50" s="16">
        <v>93</v>
      </c>
      <c r="I50" s="16">
        <v>231</v>
      </c>
      <c r="J50" s="16">
        <v>114</v>
      </c>
      <c r="K50" s="16">
        <v>52</v>
      </c>
      <c r="L50" s="16">
        <v>280</v>
      </c>
      <c r="M50" s="16">
        <v>144</v>
      </c>
      <c r="N50" s="16">
        <v>883</v>
      </c>
    </row>
    <row r="51" spans="2:14" ht="15" customHeight="1" x14ac:dyDescent="0.15">
      <c r="B51" s="28"/>
      <c r="C51" s="91"/>
      <c r="D51" s="17">
        <v>100</v>
      </c>
      <c r="E51" s="18">
        <v>16.7</v>
      </c>
      <c r="F51" s="19">
        <v>4.7</v>
      </c>
      <c r="G51" s="19">
        <v>4.2</v>
      </c>
      <c r="H51" s="19">
        <v>5.9</v>
      </c>
      <c r="I51" s="19">
        <v>14.6</v>
      </c>
      <c r="J51" s="19">
        <v>7.2</v>
      </c>
      <c r="K51" s="19">
        <v>3.3</v>
      </c>
      <c r="L51" s="19">
        <v>17.7</v>
      </c>
      <c r="M51" s="19">
        <v>9.1</v>
      </c>
      <c r="N51" s="19">
        <v>55.8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203</v>
      </c>
      <c r="F52" s="23">
        <v>77</v>
      </c>
      <c r="G52" s="23">
        <v>80</v>
      </c>
      <c r="H52" s="23">
        <v>41</v>
      </c>
      <c r="I52" s="23">
        <v>195</v>
      </c>
      <c r="J52" s="23">
        <v>96</v>
      </c>
      <c r="K52" s="23">
        <v>60</v>
      </c>
      <c r="L52" s="23">
        <v>326</v>
      </c>
      <c r="M52" s="23">
        <v>466</v>
      </c>
      <c r="N52" s="23">
        <v>1875</v>
      </c>
    </row>
    <row r="53" spans="2:14" ht="15" customHeight="1" x14ac:dyDescent="0.15">
      <c r="B53" s="24"/>
      <c r="C53" s="84"/>
      <c r="D53" s="25">
        <v>100</v>
      </c>
      <c r="E53" s="26">
        <v>6.8</v>
      </c>
      <c r="F53" s="27">
        <v>2.6</v>
      </c>
      <c r="G53" s="27">
        <v>2.7</v>
      </c>
      <c r="H53" s="27">
        <v>1.4</v>
      </c>
      <c r="I53" s="27">
        <v>6.5</v>
      </c>
      <c r="J53" s="27">
        <v>3.2</v>
      </c>
      <c r="K53" s="27">
        <v>2</v>
      </c>
      <c r="L53" s="27">
        <v>10.9</v>
      </c>
      <c r="M53" s="27">
        <v>15.6</v>
      </c>
      <c r="N53" s="27">
        <v>62.9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169</v>
      </c>
      <c r="F54" s="31">
        <v>63</v>
      </c>
      <c r="G54" s="31">
        <v>53</v>
      </c>
      <c r="H54" s="31">
        <v>52</v>
      </c>
      <c r="I54" s="31">
        <v>214</v>
      </c>
      <c r="J54" s="31">
        <v>65</v>
      </c>
      <c r="K54" s="31">
        <v>36</v>
      </c>
      <c r="L54" s="31">
        <v>321</v>
      </c>
      <c r="M54" s="31">
        <v>332</v>
      </c>
      <c r="N54" s="31">
        <v>1063</v>
      </c>
    </row>
    <row r="55" spans="2:14" ht="15" customHeight="1" x14ac:dyDescent="0.15">
      <c r="B55" s="24"/>
      <c r="C55" s="84"/>
      <c r="D55" s="25">
        <v>100</v>
      </c>
      <c r="E55" s="26">
        <v>8.6999999999999993</v>
      </c>
      <c r="F55" s="27">
        <v>3.2</v>
      </c>
      <c r="G55" s="27">
        <v>2.7</v>
      </c>
      <c r="H55" s="27">
        <v>2.7</v>
      </c>
      <c r="I55" s="27">
        <v>11</v>
      </c>
      <c r="J55" s="27">
        <v>3.3</v>
      </c>
      <c r="K55" s="27">
        <v>1.8</v>
      </c>
      <c r="L55" s="27">
        <v>16.5</v>
      </c>
      <c r="M55" s="27">
        <v>17.100000000000001</v>
      </c>
      <c r="N55" s="27">
        <v>54.6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85</v>
      </c>
      <c r="F56" s="16">
        <v>28</v>
      </c>
      <c r="G56" s="16">
        <v>34</v>
      </c>
      <c r="H56" s="16">
        <v>30</v>
      </c>
      <c r="I56" s="16">
        <v>90</v>
      </c>
      <c r="J56" s="16">
        <v>47</v>
      </c>
      <c r="K56" s="16">
        <v>20</v>
      </c>
      <c r="L56" s="16">
        <v>106</v>
      </c>
      <c r="M56" s="16">
        <v>70</v>
      </c>
      <c r="N56" s="16">
        <v>562</v>
      </c>
    </row>
    <row r="57" spans="2:14" ht="15" customHeight="1" x14ac:dyDescent="0.15">
      <c r="B57" s="24"/>
      <c r="C57" s="84"/>
      <c r="D57" s="25">
        <v>100</v>
      </c>
      <c r="E57" s="26">
        <v>10</v>
      </c>
      <c r="F57" s="27">
        <v>3.3</v>
      </c>
      <c r="G57" s="27">
        <v>4</v>
      </c>
      <c r="H57" s="27">
        <v>3.5</v>
      </c>
      <c r="I57" s="27">
        <v>10.5</v>
      </c>
      <c r="J57" s="27">
        <v>5.5</v>
      </c>
      <c r="K57" s="27">
        <v>2.2999999999999998</v>
      </c>
      <c r="L57" s="27">
        <v>12.4</v>
      </c>
      <c r="M57" s="27">
        <v>8.1999999999999993</v>
      </c>
      <c r="N57" s="27">
        <v>65.8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150</v>
      </c>
      <c r="F58" s="16">
        <v>24</v>
      </c>
      <c r="G58" s="16">
        <v>28</v>
      </c>
      <c r="H58" s="16">
        <v>33</v>
      </c>
      <c r="I58" s="16">
        <v>133</v>
      </c>
      <c r="J58" s="16">
        <v>39</v>
      </c>
      <c r="K58" s="16">
        <v>31</v>
      </c>
      <c r="L58" s="16">
        <v>183</v>
      </c>
      <c r="M58" s="16">
        <v>171</v>
      </c>
      <c r="N58" s="16">
        <v>771</v>
      </c>
    </row>
    <row r="59" spans="2:14" ht="15" customHeight="1" x14ac:dyDescent="0.15">
      <c r="B59" s="24"/>
      <c r="C59" s="84"/>
      <c r="D59" s="25">
        <v>100</v>
      </c>
      <c r="E59" s="26">
        <v>11.4</v>
      </c>
      <c r="F59" s="27">
        <v>1.8</v>
      </c>
      <c r="G59" s="27">
        <v>2.1</v>
      </c>
      <c r="H59" s="27">
        <v>2.5</v>
      </c>
      <c r="I59" s="27">
        <v>10.1</v>
      </c>
      <c r="J59" s="27">
        <v>3</v>
      </c>
      <c r="K59" s="27">
        <v>2.4</v>
      </c>
      <c r="L59" s="27">
        <v>14</v>
      </c>
      <c r="M59" s="27">
        <v>13</v>
      </c>
      <c r="N59" s="27">
        <v>58.8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128</v>
      </c>
      <c r="F60" s="16">
        <v>54</v>
      </c>
      <c r="G60" s="16">
        <v>57</v>
      </c>
      <c r="H60" s="16">
        <v>46</v>
      </c>
      <c r="I60" s="16">
        <v>137</v>
      </c>
      <c r="J60" s="16">
        <v>53</v>
      </c>
      <c r="K60" s="16">
        <v>47</v>
      </c>
      <c r="L60" s="16">
        <v>175</v>
      </c>
      <c r="M60" s="16">
        <v>86</v>
      </c>
      <c r="N60" s="16">
        <v>1341</v>
      </c>
    </row>
    <row r="61" spans="2:14" ht="15" customHeight="1" x14ac:dyDescent="0.15">
      <c r="B61" s="24"/>
      <c r="C61" s="84"/>
      <c r="D61" s="25">
        <v>100</v>
      </c>
      <c r="E61" s="26">
        <v>7.2</v>
      </c>
      <c r="F61" s="27">
        <v>3</v>
      </c>
      <c r="G61" s="27">
        <v>3.2</v>
      </c>
      <c r="H61" s="27">
        <v>2.6</v>
      </c>
      <c r="I61" s="27">
        <v>7.7</v>
      </c>
      <c r="J61" s="27">
        <v>3</v>
      </c>
      <c r="K61" s="27">
        <v>2.6</v>
      </c>
      <c r="L61" s="27">
        <v>9.8000000000000007</v>
      </c>
      <c r="M61" s="27">
        <v>4.8</v>
      </c>
      <c r="N61" s="27">
        <v>75.2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135</v>
      </c>
      <c r="F62" s="16">
        <v>17</v>
      </c>
      <c r="G62" s="16">
        <v>37</v>
      </c>
      <c r="H62" s="16">
        <v>29</v>
      </c>
      <c r="I62" s="16">
        <v>125</v>
      </c>
      <c r="J62" s="16">
        <v>46</v>
      </c>
      <c r="K62" s="16">
        <v>29</v>
      </c>
      <c r="L62" s="16">
        <v>151</v>
      </c>
      <c r="M62" s="16">
        <v>227</v>
      </c>
      <c r="N62" s="16">
        <v>660</v>
      </c>
    </row>
    <row r="63" spans="2:14" ht="15" customHeight="1" x14ac:dyDescent="0.15">
      <c r="B63" s="24"/>
      <c r="C63" s="84"/>
      <c r="D63" s="25">
        <v>100</v>
      </c>
      <c r="E63" s="26">
        <v>10.9</v>
      </c>
      <c r="F63" s="27">
        <v>1.4</v>
      </c>
      <c r="G63" s="27">
        <v>3</v>
      </c>
      <c r="H63" s="27">
        <v>2.4</v>
      </c>
      <c r="I63" s="27">
        <v>10.1</v>
      </c>
      <c r="J63" s="27">
        <v>3.7</v>
      </c>
      <c r="K63" s="27">
        <v>2.4</v>
      </c>
      <c r="L63" s="27">
        <v>12.2</v>
      </c>
      <c r="M63" s="27">
        <v>18.399999999999999</v>
      </c>
      <c r="N63" s="27">
        <v>53.5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287</v>
      </c>
      <c r="F64" s="16">
        <v>65</v>
      </c>
      <c r="G64" s="16">
        <v>72</v>
      </c>
      <c r="H64" s="16">
        <v>65</v>
      </c>
      <c r="I64" s="16">
        <v>269</v>
      </c>
      <c r="J64" s="16">
        <v>110</v>
      </c>
      <c r="K64" s="16">
        <v>57</v>
      </c>
      <c r="L64" s="16">
        <v>336</v>
      </c>
      <c r="M64" s="16">
        <v>355</v>
      </c>
      <c r="N64" s="16">
        <v>1201</v>
      </c>
    </row>
    <row r="65" spans="2:14" ht="15" customHeight="1" x14ac:dyDescent="0.15">
      <c r="B65" s="24"/>
      <c r="C65" s="84"/>
      <c r="D65" s="25">
        <v>100</v>
      </c>
      <c r="E65" s="26">
        <v>12.7</v>
      </c>
      <c r="F65" s="27">
        <v>2.9</v>
      </c>
      <c r="G65" s="27">
        <v>3.2</v>
      </c>
      <c r="H65" s="27">
        <v>2.9</v>
      </c>
      <c r="I65" s="27">
        <v>11.9</v>
      </c>
      <c r="J65" s="27">
        <v>4.9000000000000004</v>
      </c>
      <c r="K65" s="27">
        <v>2.5</v>
      </c>
      <c r="L65" s="27">
        <v>14.9</v>
      </c>
      <c r="M65" s="27">
        <v>15.8</v>
      </c>
      <c r="N65" s="27">
        <v>53.3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190</v>
      </c>
      <c r="F66" s="16">
        <v>36</v>
      </c>
      <c r="G66" s="16">
        <v>42</v>
      </c>
      <c r="H66" s="16">
        <v>51</v>
      </c>
      <c r="I66" s="16">
        <v>152</v>
      </c>
      <c r="J66" s="16">
        <v>61</v>
      </c>
      <c r="K66" s="16">
        <v>37</v>
      </c>
      <c r="L66" s="16">
        <v>180</v>
      </c>
      <c r="M66" s="16">
        <v>168</v>
      </c>
      <c r="N66" s="16">
        <v>659</v>
      </c>
    </row>
    <row r="67" spans="2:14" ht="15" customHeight="1" x14ac:dyDescent="0.15">
      <c r="B67" s="24"/>
      <c r="C67" s="84"/>
      <c r="D67" s="25">
        <v>100</v>
      </c>
      <c r="E67" s="26">
        <v>15.7</v>
      </c>
      <c r="F67" s="27">
        <v>3</v>
      </c>
      <c r="G67" s="27">
        <v>3.5</v>
      </c>
      <c r="H67" s="27">
        <v>4.2</v>
      </c>
      <c r="I67" s="27">
        <v>12.6</v>
      </c>
      <c r="J67" s="27">
        <v>5</v>
      </c>
      <c r="K67" s="27">
        <v>3.1</v>
      </c>
      <c r="L67" s="27">
        <v>14.9</v>
      </c>
      <c r="M67" s="27">
        <v>13.9</v>
      </c>
      <c r="N67" s="27">
        <v>54.5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313</v>
      </c>
      <c r="F68" s="16">
        <v>85</v>
      </c>
      <c r="G68" s="16">
        <v>74</v>
      </c>
      <c r="H68" s="16">
        <v>54</v>
      </c>
      <c r="I68" s="16">
        <v>226</v>
      </c>
      <c r="J68" s="16">
        <v>120</v>
      </c>
      <c r="K68" s="16">
        <v>80</v>
      </c>
      <c r="L68" s="16">
        <v>384</v>
      </c>
      <c r="M68" s="16">
        <v>306</v>
      </c>
      <c r="N68" s="16">
        <v>1326</v>
      </c>
    </row>
    <row r="69" spans="2:14" ht="15" customHeight="1" x14ac:dyDescent="0.15">
      <c r="B69" s="28"/>
      <c r="C69" s="85"/>
      <c r="D69" s="17">
        <v>100</v>
      </c>
      <c r="E69" s="18">
        <v>13.3</v>
      </c>
      <c r="F69" s="19">
        <v>3.6</v>
      </c>
      <c r="G69" s="19">
        <v>3.1</v>
      </c>
      <c r="H69" s="19">
        <v>2.2999999999999998</v>
      </c>
      <c r="I69" s="19">
        <v>9.6</v>
      </c>
      <c r="J69" s="19">
        <v>5.0999999999999996</v>
      </c>
      <c r="K69" s="19">
        <v>3.4</v>
      </c>
      <c r="L69" s="19">
        <v>16.3</v>
      </c>
      <c r="M69" s="19">
        <v>13</v>
      </c>
      <c r="N69" s="19">
        <v>56.4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150</v>
      </c>
      <c r="F70" s="23">
        <v>74</v>
      </c>
      <c r="G70" s="23">
        <v>59</v>
      </c>
      <c r="H70" s="23">
        <v>49</v>
      </c>
      <c r="I70" s="23">
        <v>171</v>
      </c>
      <c r="J70" s="23">
        <v>73</v>
      </c>
      <c r="K70" s="23">
        <v>44</v>
      </c>
      <c r="L70" s="23">
        <v>229</v>
      </c>
      <c r="M70" s="23">
        <v>373</v>
      </c>
      <c r="N70" s="23">
        <v>1895</v>
      </c>
    </row>
    <row r="71" spans="2:14" ht="15" customHeight="1" x14ac:dyDescent="0.15">
      <c r="B71" s="24"/>
      <c r="C71" s="89"/>
      <c r="D71" s="25">
        <v>100</v>
      </c>
      <c r="E71" s="26">
        <v>5.5</v>
      </c>
      <c r="F71" s="27">
        <v>2.7</v>
      </c>
      <c r="G71" s="27">
        <v>2.1</v>
      </c>
      <c r="H71" s="27">
        <v>1.8</v>
      </c>
      <c r="I71" s="27">
        <v>6.2</v>
      </c>
      <c r="J71" s="27">
        <v>2.7</v>
      </c>
      <c r="K71" s="27">
        <v>1.6</v>
      </c>
      <c r="L71" s="27">
        <v>8.3000000000000007</v>
      </c>
      <c r="M71" s="27">
        <v>13.6</v>
      </c>
      <c r="N71" s="27">
        <v>68.900000000000006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208</v>
      </c>
      <c r="F72" s="16">
        <v>67</v>
      </c>
      <c r="G72" s="16">
        <v>65</v>
      </c>
      <c r="H72" s="16">
        <v>60</v>
      </c>
      <c r="I72" s="16">
        <v>219</v>
      </c>
      <c r="J72" s="16">
        <v>98</v>
      </c>
      <c r="K72" s="16">
        <v>60</v>
      </c>
      <c r="L72" s="16">
        <v>347</v>
      </c>
      <c r="M72" s="16">
        <v>438</v>
      </c>
      <c r="N72" s="16">
        <v>1926</v>
      </c>
    </row>
    <row r="73" spans="2:14" ht="15" customHeight="1" x14ac:dyDescent="0.15">
      <c r="B73" s="24"/>
      <c r="C73" s="89"/>
      <c r="D73" s="25">
        <v>100</v>
      </c>
      <c r="E73" s="26">
        <v>6.9</v>
      </c>
      <c r="F73" s="27">
        <v>2.2000000000000002</v>
      </c>
      <c r="G73" s="27">
        <v>2.2000000000000002</v>
      </c>
      <c r="H73" s="27">
        <v>2</v>
      </c>
      <c r="I73" s="27">
        <v>7.3</v>
      </c>
      <c r="J73" s="27">
        <v>3.3</v>
      </c>
      <c r="K73" s="27">
        <v>2</v>
      </c>
      <c r="L73" s="27">
        <v>11.6</v>
      </c>
      <c r="M73" s="27">
        <v>14.6</v>
      </c>
      <c r="N73" s="27">
        <v>64.2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404</v>
      </c>
      <c r="F74" s="16">
        <v>113</v>
      </c>
      <c r="G74" s="16">
        <v>133</v>
      </c>
      <c r="H74" s="16">
        <v>82</v>
      </c>
      <c r="I74" s="16">
        <v>345</v>
      </c>
      <c r="J74" s="16">
        <v>170</v>
      </c>
      <c r="K74" s="16">
        <v>107</v>
      </c>
      <c r="L74" s="16">
        <v>527</v>
      </c>
      <c r="M74" s="16">
        <v>545</v>
      </c>
      <c r="N74" s="16">
        <v>2225</v>
      </c>
    </row>
    <row r="75" spans="2:14" ht="15" customHeight="1" x14ac:dyDescent="0.15">
      <c r="B75" s="24"/>
      <c r="C75" s="89"/>
      <c r="D75" s="25">
        <v>100</v>
      </c>
      <c r="E75" s="26">
        <v>10.5</v>
      </c>
      <c r="F75" s="27">
        <v>2.9</v>
      </c>
      <c r="G75" s="27">
        <v>3.5</v>
      </c>
      <c r="H75" s="27">
        <v>2.1</v>
      </c>
      <c r="I75" s="27">
        <v>9</v>
      </c>
      <c r="J75" s="27">
        <v>4.4000000000000004</v>
      </c>
      <c r="K75" s="27">
        <v>2.8</v>
      </c>
      <c r="L75" s="27">
        <v>13.7</v>
      </c>
      <c r="M75" s="27">
        <v>14.2</v>
      </c>
      <c r="N75" s="27">
        <v>57.9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353</v>
      </c>
      <c r="F76" s="16">
        <v>93</v>
      </c>
      <c r="G76" s="16">
        <v>97</v>
      </c>
      <c r="H76" s="16">
        <v>85</v>
      </c>
      <c r="I76" s="16">
        <v>349</v>
      </c>
      <c r="J76" s="16">
        <v>147</v>
      </c>
      <c r="K76" s="16">
        <v>88</v>
      </c>
      <c r="L76" s="16">
        <v>461</v>
      </c>
      <c r="M76" s="16">
        <v>395</v>
      </c>
      <c r="N76" s="16">
        <v>1489</v>
      </c>
    </row>
    <row r="77" spans="2:14" ht="15" customHeight="1" x14ac:dyDescent="0.15">
      <c r="B77" s="24"/>
      <c r="C77" s="89"/>
      <c r="D77" s="25">
        <v>100</v>
      </c>
      <c r="E77" s="26">
        <v>12.5</v>
      </c>
      <c r="F77" s="27">
        <v>3.3</v>
      </c>
      <c r="G77" s="27">
        <v>3.4</v>
      </c>
      <c r="H77" s="27">
        <v>3</v>
      </c>
      <c r="I77" s="27">
        <v>12.4</v>
      </c>
      <c r="J77" s="27">
        <v>5.2</v>
      </c>
      <c r="K77" s="27">
        <v>3.1</v>
      </c>
      <c r="L77" s="27">
        <v>16.399999999999999</v>
      </c>
      <c r="M77" s="27">
        <v>14</v>
      </c>
      <c r="N77" s="27">
        <v>52.9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263</v>
      </c>
      <c r="F78" s="16">
        <v>50</v>
      </c>
      <c r="G78" s="16">
        <v>57</v>
      </c>
      <c r="H78" s="16">
        <v>57</v>
      </c>
      <c r="I78" s="16">
        <v>223</v>
      </c>
      <c r="J78" s="16">
        <v>84</v>
      </c>
      <c r="K78" s="16">
        <v>46</v>
      </c>
      <c r="L78" s="16">
        <v>281</v>
      </c>
      <c r="M78" s="16">
        <v>203</v>
      </c>
      <c r="N78" s="16">
        <v>864</v>
      </c>
    </row>
    <row r="79" spans="2:14" ht="15" customHeight="1" x14ac:dyDescent="0.15">
      <c r="B79" s="24"/>
      <c r="C79" s="89"/>
      <c r="D79" s="25">
        <v>100</v>
      </c>
      <c r="E79" s="26">
        <v>16.2</v>
      </c>
      <c r="F79" s="27">
        <v>3.1</v>
      </c>
      <c r="G79" s="27">
        <v>3.5</v>
      </c>
      <c r="H79" s="27">
        <v>3.5</v>
      </c>
      <c r="I79" s="27">
        <v>13.7</v>
      </c>
      <c r="J79" s="27">
        <v>5.2</v>
      </c>
      <c r="K79" s="27">
        <v>2.8</v>
      </c>
      <c r="L79" s="27">
        <v>17.3</v>
      </c>
      <c r="M79" s="27">
        <v>12.5</v>
      </c>
      <c r="N79" s="27">
        <v>53.2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167</v>
      </c>
      <c r="F80" s="16">
        <v>24</v>
      </c>
      <c r="G80" s="16">
        <v>36</v>
      </c>
      <c r="H80" s="16">
        <v>32</v>
      </c>
      <c r="I80" s="16">
        <v>142</v>
      </c>
      <c r="J80" s="16">
        <v>38</v>
      </c>
      <c r="K80" s="16">
        <v>25</v>
      </c>
      <c r="L80" s="16">
        <v>173</v>
      </c>
      <c r="M80" s="16">
        <v>125</v>
      </c>
      <c r="N80" s="16">
        <v>535</v>
      </c>
    </row>
    <row r="81" spans="2:14" ht="15" customHeight="1" x14ac:dyDescent="0.15">
      <c r="B81" s="24"/>
      <c r="C81" s="89"/>
      <c r="D81" s="25">
        <v>100</v>
      </c>
      <c r="E81" s="26">
        <v>16.600000000000001</v>
      </c>
      <c r="F81" s="27">
        <v>2.4</v>
      </c>
      <c r="G81" s="27">
        <v>3.6</v>
      </c>
      <c r="H81" s="27">
        <v>3.2</v>
      </c>
      <c r="I81" s="27">
        <v>14.1</v>
      </c>
      <c r="J81" s="27">
        <v>3.8</v>
      </c>
      <c r="K81" s="27">
        <v>2.5</v>
      </c>
      <c r="L81" s="27">
        <v>17.2</v>
      </c>
      <c r="M81" s="27">
        <v>12.4</v>
      </c>
      <c r="N81" s="27">
        <v>53.1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90</v>
      </c>
      <c r="F82" s="16">
        <v>18</v>
      </c>
      <c r="G82" s="16">
        <v>19</v>
      </c>
      <c r="H82" s="16">
        <v>27</v>
      </c>
      <c r="I82" s="16">
        <v>73</v>
      </c>
      <c r="J82" s="16">
        <v>11</v>
      </c>
      <c r="K82" s="16">
        <v>15</v>
      </c>
      <c r="L82" s="16">
        <v>118</v>
      </c>
      <c r="M82" s="16">
        <v>81</v>
      </c>
      <c r="N82" s="16">
        <v>316</v>
      </c>
    </row>
    <row r="83" spans="2:14" ht="15" customHeight="1" x14ac:dyDescent="0.15">
      <c r="B83" s="24"/>
      <c r="C83" s="86"/>
      <c r="D83" s="34">
        <v>100</v>
      </c>
      <c r="E83" s="35">
        <v>15</v>
      </c>
      <c r="F83" s="36">
        <v>3</v>
      </c>
      <c r="G83" s="36">
        <v>3.2</v>
      </c>
      <c r="H83" s="36">
        <v>4.5</v>
      </c>
      <c r="I83" s="36">
        <v>12.1</v>
      </c>
      <c r="J83" s="36">
        <v>1.8</v>
      </c>
      <c r="K83" s="36">
        <v>2.5</v>
      </c>
      <c r="L83" s="36">
        <v>19.600000000000001</v>
      </c>
      <c r="M83" s="36">
        <v>13.5</v>
      </c>
      <c r="N83" s="36">
        <v>52.5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287</v>
      </c>
      <c r="F84" s="23">
        <v>86</v>
      </c>
      <c r="G84" s="23">
        <v>72</v>
      </c>
      <c r="H84" s="23">
        <v>74</v>
      </c>
      <c r="I84" s="23">
        <v>268</v>
      </c>
      <c r="J84" s="23">
        <v>117</v>
      </c>
      <c r="K84" s="23">
        <v>59</v>
      </c>
      <c r="L84" s="23">
        <v>436</v>
      </c>
      <c r="M84" s="23">
        <v>445</v>
      </c>
      <c r="N84" s="23">
        <v>2185</v>
      </c>
    </row>
    <row r="85" spans="2:14" ht="15" customHeight="1" x14ac:dyDescent="0.15">
      <c r="B85" s="24" t="s">
        <v>430</v>
      </c>
      <c r="C85" s="84"/>
      <c r="D85" s="25">
        <v>100</v>
      </c>
      <c r="E85" s="26">
        <v>8.4</v>
      </c>
      <c r="F85" s="27">
        <v>2.5</v>
      </c>
      <c r="G85" s="27">
        <v>2.1</v>
      </c>
      <c r="H85" s="27">
        <v>2.2000000000000002</v>
      </c>
      <c r="I85" s="27">
        <v>7.8</v>
      </c>
      <c r="J85" s="27">
        <v>3.4</v>
      </c>
      <c r="K85" s="27">
        <v>1.7</v>
      </c>
      <c r="L85" s="27">
        <v>12.7</v>
      </c>
      <c r="M85" s="27">
        <v>13</v>
      </c>
      <c r="N85" s="27">
        <v>63.8</v>
      </c>
    </row>
    <row r="86" spans="2:14" ht="15" customHeight="1" x14ac:dyDescent="0.15">
      <c r="B86" s="24" t="s">
        <v>431</v>
      </c>
      <c r="C86" s="82" t="s">
        <v>432</v>
      </c>
      <c r="D86" s="14">
        <v>3344</v>
      </c>
      <c r="E86" s="15">
        <v>333</v>
      </c>
      <c r="F86" s="16">
        <v>111</v>
      </c>
      <c r="G86" s="16">
        <v>102</v>
      </c>
      <c r="H86" s="16">
        <v>91</v>
      </c>
      <c r="I86" s="16">
        <v>311</v>
      </c>
      <c r="J86" s="16">
        <v>143</v>
      </c>
      <c r="K86" s="16">
        <v>74</v>
      </c>
      <c r="L86" s="16">
        <v>472</v>
      </c>
      <c r="M86" s="16">
        <v>454</v>
      </c>
      <c r="N86" s="16">
        <v>2028</v>
      </c>
    </row>
    <row r="87" spans="2:14" ht="15" customHeight="1" x14ac:dyDescent="0.15">
      <c r="B87" s="24"/>
      <c r="C87" s="84"/>
      <c r="D87" s="25">
        <v>100</v>
      </c>
      <c r="E87" s="26">
        <v>10</v>
      </c>
      <c r="F87" s="27">
        <v>3.3</v>
      </c>
      <c r="G87" s="27">
        <v>3.1</v>
      </c>
      <c r="H87" s="27">
        <v>2.7</v>
      </c>
      <c r="I87" s="27">
        <v>9.3000000000000007</v>
      </c>
      <c r="J87" s="27">
        <v>4.3</v>
      </c>
      <c r="K87" s="27">
        <v>2.2000000000000002</v>
      </c>
      <c r="L87" s="27">
        <v>14.1</v>
      </c>
      <c r="M87" s="27">
        <v>13.6</v>
      </c>
      <c r="N87" s="27">
        <v>60.6</v>
      </c>
    </row>
    <row r="88" spans="2:14" ht="15" customHeight="1" x14ac:dyDescent="0.15">
      <c r="B88" s="24"/>
      <c r="C88" s="83" t="s">
        <v>487</v>
      </c>
      <c r="D88" s="29">
        <v>2063</v>
      </c>
      <c r="E88" s="30">
        <v>210</v>
      </c>
      <c r="F88" s="31">
        <v>51</v>
      </c>
      <c r="G88" s="31">
        <v>65</v>
      </c>
      <c r="H88" s="31">
        <v>48</v>
      </c>
      <c r="I88" s="31">
        <v>194</v>
      </c>
      <c r="J88" s="31">
        <v>92</v>
      </c>
      <c r="K88" s="31">
        <v>43</v>
      </c>
      <c r="L88" s="31">
        <v>294</v>
      </c>
      <c r="M88" s="31">
        <v>301</v>
      </c>
      <c r="N88" s="31">
        <v>1175</v>
      </c>
    </row>
    <row r="89" spans="2:14" ht="15" customHeight="1" x14ac:dyDescent="0.15">
      <c r="B89" s="24"/>
      <c r="C89" s="84"/>
      <c r="D89" s="25">
        <v>100</v>
      </c>
      <c r="E89" s="26">
        <v>10.199999999999999</v>
      </c>
      <c r="F89" s="27">
        <v>2.5</v>
      </c>
      <c r="G89" s="27">
        <v>3.2</v>
      </c>
      <c r="H89" s="27">
        <v>2.2999999999999998</v>
      </c>
      <c r="I89" s="27">
        <v>9.4</v>
      </c>
      <c r="J89" s="27">
        <v>4.5</v>
      </c>
      <c r="K89" s="27">
        <v>2.1</v>
      </c>
      <c r="L89" s="27">
        <v>14.3</v>
      </c>
      <c r="M89" s="27">
        <v>14.6</v>
      </c>
      <c r="N89" s="27">
        <v>57</v>
      </c>
    </row>
    <row r="90" spans="2:14" ht="15" customHeight="1" x14ac:dyDescent="0.15">
      <c r="B90" s="24"/>
      <c r="C90" s="82" t="s">
        <v>516</v>
      </c>
      <c r="D90" s="14">
        <v>3201</v>
      </c>
      <c r="E90" s="15">
        <v>383</v>
      </c>
      <c r="F90" s="16">
        <v>105</v>
      </c>
      <c r="G90" s="16">
        <v>114</v>
      </c>
      <c r="H90" s="16">
        <v>83</v>
      </c>
      <c r="I90" s="16">
        <v>388</v>
      </c>
      <c r="J90" s="16">
        <v>143</v>
      </c>
      <c r="K90" s="16">
        <v>110</v>
      </c>
      <c r="L90" s="16">
        <v>520</v>
      </c>
      <c r="M90" s="16">
        <v>433</v>
      </c>
      <c r="N90" s="16">
        <v>1735</v>
      </c>
    </row>
    <row r="91" spans="2:14" ht="15" customHeight="1" x14ac:dyDescent="0.15">
      <c r="B91" s="24"/>
      <c r="C91" s="84"/>
      <c r="D91" s="25">
        <v>100</v>
      </c>
      <c r="E91" s="26">
        <v>12</v>
      </c>
      <c r="F91" s="27">
        <v>3.3</v>
      </c>
      <c r="G91" s="27">
        <v>3.6</v>
      </c>
      <c r="H91" s="27">
        <v>2.6</v>
      </c>
      <c r="I91" s="27">
        <v>12.1</v>
      </c>
      <c r="J91" s="27">
        <v>4.5</v>
      </c>
      <c r="K91" s="27">
        <v>3.4</v>
      </c>
      <c r="L91" s="27">
        <v>16.2</v>
      </c>
      <c r="M91" s="27">
        <v>13.5</v>
      </c>
      <c r="N91" s="27">
        <v>54.2</v>
      </c>
    </row>
    <row r="92" spans="2:14" ht="15" customHeight="1" x14ac:dyDescent="0.15">
      <c r="B92" s="24"/>
      <c r="C92" s="82" t="s">
        <v>498</v>
      </c>
      <c r="D92" s="14">
        <v>1503</v>
      </c>
      <c r="E92" s="15">
        <v>239</v>
      </c>
      <c r="F92" s="16">
        <v>47</v>
      </c>
      <c r="G92" s="16">
        <v>62</v>
      </c>
      <c r="H92" s="16">
        <v>61</v>
      </c>
      <c r="I92" s="16">
        <v>231</v>
      </c>
      <c r="J92" s="16">
        <v>63</v>
      </c>
      <c r="K92" s="16">
        <v>65</v>
      </c>
      <c r="L92" s="16">
        <v>211</v>
      </c>
      <c r="M92" s="16">
        <v>189</v>
      </c>
      <c r="N92" s="16">
        <v>796</v>
      </c>
    </row>
    <row r="93" spans="2:14" ht="15" customHeight="1" x14ac:dyDescent="0.15">
      <c r="B93" s="24"/>
      <c r="C93" s="84"/>
      <c r="D93" s="25">
        <v>100</v>
      </c>
      <c r="E93" s="26">
        <v>15.9</v>
      </c>
      <c r="F93" s="27">
        <v>3.1</v>
      </c>
      <c r="G93" s="27">
        <v>4.0999999999999996</v>
      </c>
      <c r="H93" s="27">
        <v>4.0999999999999996</v>
      </c>
      <c r="I93" s="27">
        <v>15.4</v>
      </c>
      <c r="J93" s="27">
        <v>4.2</v>
      </c>
      <c r="K93" s="27">
        <v>4.3</v>
      </c>
      <c r="L93" s="27">
        <v>14</v>
      </c>
      <c r="M93" s="27">
        <v>12.6</v>
      </c>
      <c r="N93" s="27">
        <v>53</v>
      </c>
    </row>
    <row r="94" spans="2:14" ht="15" customHeight="1" x14ac:dyDescent="0.15">
      <c r="B94" s="24"/>
      <c r="C94" s="82" t="s">
        <v>505</v>
      </c>
      <c r="D94" s="14">
        <v>330</v>
      </c>
      <c r="E94" s="15">
        <v>58</v>
      </c>
      <c r="F94" s="16">
        <v>9</v>
      </c>
      <c r="G94" s="16">
        <v>14</v>
      </c>
      <c r="H94" s="16">
        <v>9</v>
      </c>
      <c r="I94" s="16">
        <v>44</v>
      </c>
      <c r="J94" s="16">
        <v>6</v>
      </c>
      <c r="K94" s="16">
        <v>9</v>
      </c>
      <c r="L94" s="16">
        <v>52</v>
      </c>
      <c r="M94" s="16">
        <v>43</v>
      </c>
      <c r="N94" s="16">
        <v>169</v>
      </c>
    </row>
    <row r="95" spans="2:14" ht="15" customHeight="1" x14ac:dyDescent="0.15">
      <c r="B95" s="24"/>
      <c r="C95" s="82"/>
      <c r="D95" s="34">
        <v>100</v>
      </c>
      <c r="E95" s="35">
        <v>17.600000000000001</v>
      </c>
      <c r="F95" s="36">
        <v>2.7</v>
      </c>
      <c r="G95" s="36">
        <v>4.2</v>
      </c>
      <c r="H95" s="36">
        <v>2.7</v>
      </c>
      <c r="I95" s="36">
        <v>13.3</v>
      </c>
      <c r="J95" s="36">
        <v>1.8</v>
      </c>
      <c r="K95" s="36">
        <v>2.7</v>
      </c>
      <c r="L95" s="36">
        <v>15.8</v>
      </c>
      <c r="M95" s="36">
        <v>13</v>
      </c>
      <c r="N95" s="36">
        <v>51.2</v>
      </c>
    </row>
    <row r="96" spans="2:14" ht="15" customHeight="1" x14ac:dyDescent="0.15">
      <c r="B96" s="24"/>
      <c r="C96" s="83" t="s">
        <v>479</v>
      </c>
      <c r="D96" s="29">
        <v>359</v>
      </c>
      <c r="E96" s="30">
        <v>54</v>
      </c>
      <c r="F96" s="31">
        <v>5</v>
      </c>
      <c r="G96" s="31">
        <v>10</v>
      </c>
      <c r="H96" s="31">
        <v>13</v>
      </c>
      <c r="I96" s="31">
        <v>49</v>
      </c>
      <c r="J96" s="31">
        <v>12</v>
      </c>
      <c r="K96" s="31">
        <v>8</v>
      </c>
      <c r="L96" s="31">
        <v>62</v>
      </c>
      <c r="M96" s="31">
        <v>55</v>
      </c>
      <c r="N96" s="31">
        <v>179</v>
      </c>
    </row>
    <row r="97" spans="2:14" ht="15" customHeight="1" x14ac:dyDescent="0.15">
      <c r="B97" s="24"/>
      <c r="C97" s="84"/>
      <c r="D97" s="25">
        <v>100</v>
      </c>
      <c r="E97" s="26">
        <v>15</v>
      </c>
      <c r="F97" s="27">
        <v>1.4</v>
      </c>
      <c r="G97" s="27">
        <v>2.8</v>
      </c>
      <c r="H97" s="27">
        <v>3.6</v>
      </c>
      <c r="I97" s="27">
        <v>13.6</v>
      </c>
      <c r="J97" s="27">
        <v>3.3</v>
      </c>
      <c r="K97" s="27">
        <v>2.2000000000000002</v>
      </c>
      <c r="L97" s="27">
        <v>17.3</v>
      </c>
      <c r="M97" s="27">
        <v>15.3</v>
      </c>
      <c r="N97" s="27">
        <v>49.9</v>
      </c>
    </row>
    <row r="98" spans="2:14" ht="15" customHeight="1" x14ac:dyDescent="0.15">
      <c r="B98" s="24"/>
      <c r="C98" s="82" t="s">
        <v>586</v>
      </c>
      <c r="D98" s="14">
        <v>47</v>
      </c>
      <c r="E98" s="15">
        <v>4</v>
      </c>
      <c r="F98" s="16">
        <v>1</v>
      </c>
      <c r="G98" s="16">
        <v>1</v>
      </c>
      <c r="H98" s="16">
        <v>1</v>
      </c>
      <c r="I98" s="16">
        <v>2</v>
      </c>
      <c r="J98" s="16">
        <v>2</v>
      </c>
      <c r="K98" s="16">
        <v>3</v>
      </c>
      <c r="L98" s="16">
        <v>6</v>
      </c>
      <c r="M98" s="16">
        <v>3</v>
      </c>
      <c r="N98" s="16">
        <v>32</v>
      </c>
    </row>
    <row r="99" spans="2:14" ht="15" customHeight="1" x14ac:dyDescent="0.15">
      <c r="B99" s="24"/>
      <c r="C99" s="84"/>
      <c r="D99" s="25">
        <v>100</v>
      </c>
      <c r="E99" s="26">
        <v>8.5</v>
      </c>
      <c r="F99" s="27">
        <v>2.1</v>
      </c>
      <c r="G99" s="27">
        <v>2.1</v>
      </c>
      <c r="H99" s="27">
        <v>2.1</v>
      </c>
      <c r="I99" s="27">
        <v>4.3</v>
      </c>
      <c r="J99" s="27">
        <v>4.3</v>
      </c>
      <c r="K99" s="27">
        <v>6.4</v>
      </c>
      <c r="L99" s="27">
        <v>12.8</v>
      </c>
      <c r="M99" s="27">
        <v>6.4</v>
      </c>
      <c r="N99" s="27">
        <v>68.099999999999994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7</v>
      </c>
      <c r="F100" s="16">
        <v>1</v>
      </c>
      <c r="G100" s="16">
        <v>2</v>
      </c>
      <c r="H100" s="16">
        <v>1</v>
      </c>
      <c r="I100" s="16">
        <v>6</v>
      </c>
      <c r="J100" s="16">
        <v>0</v>
      </c>
      <c r="K100" s="16">
        <v>1</v>
      </c>
      <c r="L100" s="16">
        <v>11</v>
      </c>
      <c r="M100" s="16">
        <v>13</v>
      </c>
      <c r="N100" s="16">
        <v>23</v>
      </c>
    </row>
    <row r="101" spans="2:14" ht="15" customHeight="1" x14ac:dyDescent="0.15">
      <c r="B101" s="28"/>
      <c r="C101" s="85"/>
      <c r="D101" s="17">
        <v>100</v>
      </c>
      <c r="E101" s="18">
        <v>13.5</v>
      </c>
      <c r="F101" s="19">
        <v>1.9</v>
      </c>
      <c r="G101" s="19">
        <v>3.8</v>
      </c>
      <c r="H101" s="19">
        <v>1.9</v>
      </c>
      <c r="I101" s="19">
        <v>11.5</v>
      </c>
      <c r="J101" s="19">
        <v>0</v>
      </c>
      <c r="K101" s="19">
        <v>1.9</v>
      </c>
      <c r="L101" s="19">
        <v>21.2</v>
      </c>
      <c r="M101" s="19">
        <v>25</v>
      </c>
      <c r="N101" s="19">
        <v>44.2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610" priority="4184" rank="1"/>
  </conditionalFormatting>
  <conditionalFormatting sqref="E11:N11">
    <cfRule type="top10" dxfId="609" priority="4185" rank="1"/>
  </conditionalFormatting>
  <conditionalFormatting sqref="E13:N13">
    <cfRule type="top10" dxfId="608" priority="4186" rank="1"/>
  </conditionalFormatting>
  <conditionalFormatting sqref="E15:N15">
    <cfRule type="top10" dxfId="607" priority="4187" rank="1"/>
  </conditionalFormatting>
  <conditionalFormatting sqref="E17:N17">
    <cfRule type="top10" dxfId="606" priority="4188" rank="1"/>
  </conditionalFormatting>
  <conditionalFormatting sqref="E19:N19">
    <cfRule type="top10" dxfId="605" priority="4189" rank="1"/>
  </conditionalFormatting>
  <conditionalFormatting sqref="E21:N21">
    <cfRule type="top10" dxfId="604" priority="4190" rank="1"/>
  </conditionalFormatting>
  <conditionalFormatting sqref="E23:N23">
    <cfRule type="top10" dxfId="603" priority="4191" rank="1"/>
  </conditionalFormatting>
  <conditionalFormatting sqref="E25:N25">
    <cfRule type="top10" dxfId="602" priority="4192" rank="1"/>
  </conditionalFormatting>
  <conditionalFormatting sqref="E27:N27">
    <cfRule type="top10" dxfId="601" priority="4193" rank="1"/>
  </conditionalFormatting>
  <conditionalFormatting sqref="E29:N29">
    <cfRule type="top10" dxfId="600" priority="4194" rank="1"/>
  </conditionalFormatting>
  <conditionalFormatting sqref="E31:N31">
    <cfRule type="top10" dxfId="599" priority="4195" rank="1"/>
  </conditionalFormatting>
  <conditionalFormatting sqref="E33:N33">
    <cfRule type="top10" dxfId="598" priority="4196" rank="1"/>
  </conditionalFormatting>
  <conditionalFormatting sqref="E35:N35">
    <cfRule type="top10" dxfId="597" priority="4197" rank="1"/>
  </conditionalFormatting>
  <conditionalFormatting sqref="E37:N37">
    <cfRule type="top10" dxfId="596" priority="4198" rank="1"/>
  </conditionalFormatting>
  <conditionalFormatting sqref="E39:N39">
    <cfRule type="top10" dxfId="595" priority="4199" rank="1"/>
  </conditionalFormatting>
  <conditionalFormatting sqref="E41:N41">
    <cfRule type="top10" dxfId="594" priority="4200" rank="1"/>
  </conditionalFormatting>
  <conditionalFormatting sqref="E43:N43">
    <cfRule type="top10" dxfId="593" priority="4201" rank="1"/>
  </conditionalFormatting>
  <conditionalFormatting sqref="E45:N45">
    <cfRule type="top10" dxfId="592" priority="4202" rank="1"/>
  </conditionalFormatting>
  <conditionalFormatting sqref="E47:N47">
    <cfRule type="top10" dxfId="591" priority="4203" rank="1"/>
  </conditionalFormatting>
  <conditionalFormatting sqref="E49:N49">
    <cfRule type="top10" dxfId="590" priority="4204" rank="1"/>
  </conditionalFormatting>
  <conditionalFormatting sqref="E51:N51">
    <cfRule type="top10" dxfId="589" priority="4205" rank="1"/>
  </conditionalFormatting>
  <conditionalFormatting sqref="E53:N53">
    <cfRule type="top10" dxfId="588" priority="4206" rank="1"/>
  </conditionalFormatting>
  <conditionalFormatting sqref="E55:N55">
    <cfRule type="top10" dxfId="587" priority="4207" rank="1"/>
  </conditionalFormatting>
  <conditionalFormatting sqref="E57:N57">
    <cfRule type="top10" dxfId="586" priority="4208" rank="1"/>
  </conditionalFormatting>
  <conditionalFormatting sqref="E59:N59">
    <cfRule type="top10" dxfId="585" priority="4209" rank="1"/>
  </conditionalFormatting>
  <conditionalFormatting sqref="E61:N61">
    <cfRule type="top10" dxfId="584" priority="4210" rank="1"/>
  </conditionalFormatting>
  <conditionalFormatting sqref="E63:N63">
    <cfRule type="top10" dxfId="583" priority="4211" rank="1"/>
  </conditionalFormatting>
  <conditionalFormatting sqref="E65:N65">
    <cfRule type="top10" dxfId="582" priority="4212" rank="1"/>
  </conditionalFormatting>
  <conditionalFormatting sqref="E67:N67">
    <cfRule type="top10" dxfId="581" priority="4213" rank="1"/>
  </conditionalFormatting>
  <conditionalFormatting sqref="E69:N69">
    <cfRule type="top10" dxfId="580" priority="4214" rank="1"/>
  </conditionalFormatting>
  <conditionalFormatting sqref="E71:N71">
    <cfRule type="top10" dxfId="579" priority="4215" rank="1"/>
  </conditionalFormatting>
  <conditionalFormatting sqref="E73:N73">
    <cfRule type="top10" dxfId="578" priority="4216" rank="1"/>
  </conditionalFormatting>
  <conditionalFormatting sqref="E75:N75">
    <cfRule type="top10" dxfId="577" priority="4217" rank="1"/>
  </conditionalFormatting>
  <conditionalFormatting sqref="E77:N77">
    <cfRule type="top10" dxfId="576" priority="4218" rank="1"/>
  </conditionalFormatting>
  <conditionalFormatting sqref="E79:N79">
    <cfRule type="top10" dxfId="575" priority="4219" rank="1"/>
  </conditionalFormatting>
  <conditionalFormatting sqref="E81:N81">
    <cfRule type="top10" dxfId="574" priority="4220" rank="1"/>
  </conditionalFormatting>
  <conditionalFormatting sqref="E83:N83">
    <cfRule type="top10" dxfId="573" priority="4221" rank="1"/>
  </conditionalFormatting>
  <conditionalFormatting sqref="E85:N85">
    <cfRule type="top10" dxfId="572" priority="4222" rank="1"/>
  </conditionalFormatting>
  <conditionalFormatting sqref="E87:N87">
    <cfRule type="top10" dxfId="571" priority="4223" rank="1"/>
  </conditionalFormatting>
  <conditionalFormatting sqref="E89:N89">
    <cfRule type="top10" dxfId="570" priority="4224" rank="1"/>
  </conditionalFormatting>
  <conditionalFormatting sqref="E91:N91">
    <cfRule type="top10" dxfId="569" priority="4225" rank="1"/>
  </conditionalFormatting>
  <conditionalFormatting sqref="E93:N93">
    <cfRule type="top10" dxfId="568" priority="4226" rank="1"/>
  </conditionalFormatting>
  <conditionalFormatting sqref="E95:N95">
    <cfRule type="top10" dxfId="567" priority="4227" rank="1"/>
  </conditionalFormatting>
  <conditionalFormatting sqref="E97:N97">
    <cfRule type="top10" dxfId="566" priority="4228" rank="1"/>
  </conditionalFormatting>
  <conditionalFormatting sqref="E99:N99">
    <cfRule type="top10" dxfId="565" priority="4229" rank="1"/>
  </conditionalFormatting>
  <conditionalFormatting sqref="E101:N101">
    <cfRule type="top10" dxfId="564" priority="4230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864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167</v>
      </c>
      <c r="F7" s="69" t="s">
        <v>168</v>
      </c>
      <c r="G7" s="69" t="s">
        <v>169</v>
      </c>
      <c r="H7" s="68" t="s">
        <v>52</v>
      </c>
      <c r="I7" s="69" t="s">
        <v>45</v>
      </c>
      <c r="J7" s="69" t="s">
        <v>170</v>
      </c>
      <c r="K7" s="69" t="s">
        <v>171</v>
      </c>
      <c r="L7" s="69" t="s">
        <v>172</v>
      </c>
      <c r="M7" s="69" t="s">
        <v>173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4003</v>
      </c>
      <c r="F8" s="16">
        <v>896</v>
      </c>
      <c r="G8" s="16">
        <v>815</v>
      </c>
      <c r="H8" s="16">
        <v>1915</v>
      </c>
      <c r="I8" s="16">
        <v>4943</v>
      </c>
      <c r="J8" s="16">
        <v>1100</v>
      </c>
      <c r="K8" s="16">
        <v>930</v>
      </c>
      <c r="L8" s="16">
        <v>4030</v>
      </c>
      <c r="M8" s="16">
        <v>1382</v>
      </c>
      <c r="N8" s="16">
        <v>6815</v>
      </c>
    </row>
    <row r="9" spans="2:24" ht="15" customHeight="1" x14ac:dyDescent="0.15">
      <c r="B9" s="93"/>
      <c r="C9" s="91"/>
      <c r="D9" s="17">
        <v>100</v>
      </c>
      <c r="E9" s="18">
        <v>25.1</v>
      </c>
      <c r="F9" s="19">
        <v>5.6</v>
      </c>
      <c r="G9" s="19">
        <v>5.0999999999999996</v>
      </c>
      <c r="H9" s="19">
        <v>12</v>
      </c>
      <c r="I9" s="19">
        <v>31</v>
      </c>
      <c r="J9" s="19">
        <v>6.9</v>
      </c>
      <c r="K9" s="19">
        <v>5.8</v>
      </c>
      <c r="L9" s="19">
        <v>25.3</v>
      </c>
      <c r="M9" s="19">
        <v>8.6999999999999993</v>
      </c>
      <c r="N9" s="19">
        <v>42.8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1316</v>
      </c>
      <c r="F10" s="23">
        <v>301</v>
      </c>
      <c r="G10" s="23">
        <v>243</v>
      </c>
      <c r="H10" s="23">
        <v>591</v>
      </c>
      <c r="I10" s="23">
        <v>1554</v>
      </c>
      <c r="J10" s="23">
        <v>365</v>
      </c>
      <c r="K10" s="23">
        <v>319</v>
      </c>
      <c r="L10" s="23">
        <v>1292</v>
      </c>
      <c r="M10" s="23">
        <v>413</v>
      </c>
      <c r="N10" s="23">
        <v>2081</v>
      </c>
    </row>
    <row r="11" spans="2:24" ht="15" customHeight="1" x14ac:dyDescent="0.15">
      <c r="B11" s="24"/>
      <c r="C11" s="89"/>
      <c r="D11" s="25">
        <v>100</v>
      </c>
      <c r="E11" s="26">
        <v>26.6</v>
      </c>
      <c r="F11" s="27">
        <v>6.1</v>
      </c>
      <c r="G11" s="27">
        <v>4.9000000000000004</v>
      </c>
      <c r="H11" s="27">
        <v>12</v>
      </c>
      <c r="I11" s="27">
        <v>31.4</v>
      </c>
      <c r="J11" s="27">
        <v>7.4</v>
      </c>
      <c r="K11" s="27">
        <v>6.5</v>
      </c>
      <c r="L11" s="27">
        <v>26.1</v>
      </c>
      <c r="M11" s="27">
        <v>8.4</v>
      </c>
      <c r="N11" s="27">
        <v>42.1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2656</v>
      </c>
      <c r="F12" s="16">
        <v>593</v>
      </c>
      <c r="G12" s="16">
        <v>570</v>
      </c>
      <c r="H12" s="16">
        <v>1309</v>
      </c>
      <c r="I12" s="16">
        <v>3356</v>
      </c>
      <c r="J12" s="16">
        <v>730</v>
      </c>
      <c r="K12" s="16">
        <v>605</v>
      </c>
      <c r="L12" s="16">
        <v>2705</v>
      </c>
      <c r="M12" s="16">
        <v>964</v>
      </c>
      <c r="N12" s="16">
        <v>4662</v>
      </c>
    </row>
    <row r="13" spans="2:24" ht="15" customHeight="1" x14ac:dyDescent="0.15">
      <c r="B13" s="28"/>
      <c r="C13" s="91"/>
      <c r="D13" s="17">
        <v>100</v>
      </c>
      <c r="E13" s="18">
        <v>24.5</v>
      </c>
      <c r="F13" s="19">
        <v>5.5</v>
      </c>
      <c r="G13" s="19">
        <v>5.3</v>
      </c>
      <c r="H13" s="19">
        <v>12.1</v>
      </c>
      <c r="I13" s="19">
        <v>31</v>
      </c>
      <c r="J13" s="19">
        <v>6.7</v>
      </c>
      <c r="K13" s="19">
        <v>5.6</v>
      </c>
      <c r="L13" s="19">
        <v>24.9</v>
      </c>
      <c r="M13" s="19">
        <v>8.9</v>
      </c>
      <c r="N13" s="19">
        <v>43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120</v>
      </c>
      <c r="F14" s="23">
        <v>52</v>
      </c>
      <c r="G14" s="23">
        <v>42</v>
      </c>
      <c r="H14" s="23">
        <v>61</v>
      </c>
      <c r="I14" s="23">
        <v>113</v>
      </c>
      <c r="J14" s="23">
        <v>48</v>
      </c>
      <c r="K14" s="23">
        <v>45</v>
      </c>
      <c r="L14" s="23">
        <v>131</v>
      </c>
      <c r="M14" s="23">
        <v>33</v>
      </c>
      <c r="N14" s="23">
        <v>132</v>
      </c>
    </row>
    <row r="15" spans="2:24" ht="15" customHeight="1" x14ac:dyDescent="0.15">
      <c r="B15" s="24"/>
      <c r="C15" s="84"/>
      <c r="D15" s="25">
        <v>100</v>
      </c>
      <c r="E15" s="26">
        <v>34</v>
      </c>
      <c r="F15" s="27">
        <v>14.7</v>
      </c>
      <c r="G15" s="27">
        <v>11.9</v>
      </c>
      <c r="H15" s="27">
        <v>17.3</v>
      </c>
      <c r="I15" s="27">
        <v>32</v>
      </c>
      <c r="J15" s="27">
        <v>13.6</v>
      </c>
      <c r="K15" s="27">
        <v>12.7</v>
      </c>
      <c r="L15" s="27">
        <v>37.1</v>
      </c>
      <c r="M15" s="27">
        <v>9.3000000000000007</v>
      </c>
      <c r="N15" s="27">
        <v>37.4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188</v>
      </c>
      <c r="F16" s="31">
        <v>37</v>
      </c>
      <c r="G16" s="31">
        <v>39</v>
      </c>
      <c r="H16" s="31">
        <v>54</v>
      </c>
      <c r="I16" s="31">
        <v>148</v>
      </c>
      <c r="J16" s="31">
        <v>43</v>
      </c>
      <c r="K16" s="31">
        <v>36</v>
      </c>
      <c r="L16" s="31">
        <v>155</v>
      </c>
      <c r="M16" s="31">
        <v>54</v>
      </c>
      <c r="N16" s="31">
        <v>285</v>
      </c>
    </row>
    <row r="17" spans="2:14" ht="15" customHeight="1" x14ac:dyDescent="0.15">
      <c r="B17" s="24"/>
      <c r="C17" s="84"/>
      <c r="D17" s="25">
        <v>100</v>
      </c>
      <c r="E17" s="26">
        <v>30.3</v>
      </c>
      <c r="F17" s="27">
        <v>6</v>
      </c>
      <c r="G17" s="27">
        <v>6.3</v>
      </c>
      <c r="H17" s="27">
        <v>8.6999999999999993</v>
      </c>
      <c r="I17" s="27">
        <v>23.9</v>
      </c>
      <c r="J17" s="27">
        <v>6.9</v>
      </c>
      <c r="K17" s="27">
        <v>5.8</v>
      </c>
      <c r="L17" s="27">
        <v>25</v>
      </c>
      <c r="M17" s="27">
        <v>8.6999999999999993</v>
      </c>
      <c r="N17" s="27">
        <v>46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253</v>
      </c>
      <c r="F18" s="16">
        <v>58</v>
      </c>
      <c r="G18" s="16">
        <v>49</v>
      </c>
      <c r="H18" s="16">
        <v>92</v>
      </c>
      <c r="I18" s="16">
        <v>243</v>
      </c>
      <c r="J18" s="16">
        <v>58</v>
      </c>
      <c r="K18" s="16">
        <v>60</v>
      </c>
      <c r="L18" s="16">
        <v>217</v>
      </c>
      <c r="M18" s="16">
        <v>80</v>
      </c>
      <c r="N18" s="16">
        <v>428</v>
      </c>
    </row>
    <row r="19" spans="2:14" ht="15" customHeight="1" x14ac:dyDescent="0.15">
      <c r="B19" s="24"/>
      <c r="C19" s="84"/>
      <c r="D19" s="25">
        <v>100</v>
      </c>
      <c r="E19" s="26">
        <v>27.4</v>
      </c>
      <c r="F19" s="27">
        <v>6.3</v>
      </c>
      <c r="G19" s="27">
        <v>5.3</v>
      </c>
      <c r="H19" s="27">
        <v>10</v>
      </c>
      <c r="I19" s="27">
        <v>26.4</v>
      </c>
      <c r="J19" s="27">
        <v>6.3</v>
      </c>
      <c r="K19" s="27">
        <v>6.5</v>
      </c>
      <c r="L19" s="27">
        <v>23.5</v>
      </c>
      <c r="M19" s="27">
        <v>8.6999999999999993</v>
      </c>
      <c r="N19" s="27">
        <v>46.4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468</v>
      </c>
      <c r="F20" s="16">
        <v>113</v>
      </c>
      <c r="G20" s="16">
        <v>102</v>
      </c>
      <c r="H20" s="16">
        <v>195</v>
      </c>
      <c r="I20" s="16">
        <v>470</v>
      </c>
      <c r="J20" s="16">
        <v>136</v>
      </c>
      <c r="K20" s="16">
        <v>114</v>
      </c>
      <c r="L20" s="16">
        <v>429</v>
      </c>
      <c r="M20" s="16">
        <v>150</v>
      </c>
      <c r="N20" s="16">
        <v>680</v>
      </c>
    </row>
    <row r="21" spans="2:14" ht="15" customHeight="1" x14ac:dyDescent="0.15">
      <c r="B21" s="24"/>
      <c r="C21" s="84"/>
      <c r="D21" s="25">
        <v>100</v>
      </c>
      <c r="E21" s="26">
        <v>29</v>
      </c>
      <c r="F21" s="27">
        <v>7</v>
      </c>
      <c r="G21" s="27">
        <v>6.3</v>
      </c>
      <c r="H21" s="27">
        <v>12.1</v>
      </c>
      <c r="I21" s="27">
        <v>29.1</v>
      </c>
      <c r="J21" s="27">
        <v>8.4</v>
      </c>
      <c r="K21" s="27">
        <v>7.1</v>
      </c>
      <c r="L21" s="27">
        <v>26.5</v>
      </c>
      <c r="M21" s="27">
        <v>9.3000000000000007</v>
      </c>
      <c r="N21" s="27">
        <v>42.1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791</v>
      </c>
      <c r="F22" s="16">
        <v>185</v>
      </c>
      <c r="G22" s="16">
        <v>164</v>
      </c>
      <c r="H22" s="16">
        <v>358</v>
      </c>
      <c r="I22" s="16">
        <v>938</v>
      </c>
      <c r="J22" s="16">
        <v>236</v>
      </c>
      <c r="K22" s="16">
        <v>204</v>
      </c>
      <c r="L22" s="16">
        <v>758</v>
      </c>
      <c r="M22" s="16">
        <v>274</v>
      </c>
      <c r="N22" s="16">
        <v>1411</v>
      </c>
    </row>
    <row r="23" spans="2:14" ht="15" customHeight="1" x14ac:dyDescent="0.15">
      <c r="B23" s="24"/>
      <c r="C23" s="84"/>
      <c r="D23" s="25">
        <v>100</v>
      </c>
      <c r="E23" s="26">
        <v>25.2</v>
      </c>
      <c r="F23" s="27">
        <v>5.9</v>
      </c>
      <c r="G23" s="27">
        <v>5.2</v>
      </c>
      <c r="H23" s="27">
        <v>11.4</v>
      </c>
      <c r="I23" s="27">
        <v>29.9</v>
      </c>
      <c r="J23" s="27">
        <v>7.5</v>
      </c>
      <c r="K23" s="27">
        <v>6.5</v>
      </c>
      <c r="L23" s="27">
        <v>24.1</v>
      </c>
      <c r="M23" s="27">
        <v>8.6999999999999993</v>
      </c>
      <c r="N23" s="27">
        <v>44.9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1086</v>
      </c>
      <c r="F24" s="16">
        <v>237</v>
      </c>
      <c r="G24" s="16">
        <v>206</v>
      </c>
      <c r="H24" s="16">
        <v>551</v>
      </c>
      <c r="I24" s="16">
        <v>1465</v>
      </c>
      <c r="J24" s="16">
        <v>312</v>
      </c>
      <c r="K24" s="16">
        <v>252</v>
      </c>
      <c r="L24" s="16">
        <v>1141</v>
      </c>
      <c r="M24" s="16">
        <v>371</v>
      </c>
      <c r="N24" s="16">
        <v>1924</v>
      </c>
    </row>
    <row r="25" spans="2:14" ht="15" customHeight="1" x14ac:dyDescent="0.15">
      <c r="B25" s="24"/>
      <c r="C25" s="84"/>
      <c r="D25" s="25">
        <v>100</v>
      </c>
      <c r="E25" s="26">
        <v>24.1</v>
      </c>
      <c r="F25" s="27">
        <v>5.3</v>
      </c>
      <c r="G25" s="27">
        <v>4.5999999999999996</v>
      </c>
      <c r="H25" s="27">
        <v>12.2</v>
      </c>
      <c r="I25" s="27">
        <v>32.5</v>
      </c>
      <c r="J25" s="27">
        <v>6.9</v>
      </c>
      <c r="K25" s="27">
        <v>5.6</v>
      </c>
      <c r="L25" s="27">
        <v>25.3</v>
      </c>
      <c r="M25" s="27">
        <v>8.1999999999999993</v>
      </c>
      <c r="N25" s="27">
        <v>42.7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1033</v>
      </c>
      <c r="F26" s="16">
        <v>207</v>
      </c>
      <c r="G26" s="16">
        <v>202</v>
      </c>
      <c r="H26" s="16">
        <v>580</v>
      </c>
      <c r="I26" s="16">
        <v>1492</v>
      </c>
      <c r="J26" s="16">
        <v>257</v>
      </c>
      <c r="K26" s="16">
        <v>209</v>
      </c>
      <c r="L26" s="16">
        <v>1135</v>
      </c>
      <c r="M26" s="16">
        <v>410</v>
      </c>
      <c r="N26" s="16">
        <v>1768</v>
      </c>
    </row>
    <row r="27" spans="2:14" ht="15" customHeight="1" x14ac:dyDescent="0.15">
      <c r="B27" s="28"/>
      <c r="C27" s="85"/>
      <c r="D27" s="17">
        <v>100</v>
      </c>
      <c r="E27" s="18">
        <v>23.3</v>
      </c>
      <c r="F27" s="19">
        <v>4.7</v>
      </c>
      <c r="G27" s="19">
        <v>4.5999999999999996</v>
      </c>
      <c r="H27" s="19">
        <v>13.1</v>
      </c>
      <c r="I27" s="19">
        <v>33.6</v>
      </c>
      <c r="J27" s="19">
        <v>5.8</v>
      </c>
      <c r="K27" s="19">
        <v>4.7</v>
      </c>
      <c r="L27" s="19">
        <v>25.6</v>
      </c>
      <c r="M27" s="19">
        <v>9.1999999999999993</v>
      </c>
      <c r="N27" s="19">
        <v>39.799999999999997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1043</v>
      </c>
      <c r="F28" s="16">
        <v>238</v>
      </c>
      <c r="G28" s="16">
        <v>235</v>
      </c>
      <c r="H28" s="16">
        <v>552</v>
      </c>
      <c r="I28" s="16">
        <v>1531</v>
      </c>
      <c r="J28" s="16">
        <v>309</v>
      </c>
      <c r="K28" s="16">
        <v>303</v>
      </c>
      <c r="L28" s="16">
        <v>1177</v>
      </c>
      <c r="M28" s="16">
        <v>417</v>
      </c>
      <c r="N28" s="16">
        <v>2938</v>
      </c>
    </row>
    <row r="29" spans="2:14" ht="15" customHeight="1" x14ac:dyDescent="0.15">
      <c r="B29" s="24"/>
      <c r="C29" s="84"/>
      <c r="D29" s="25">
        <v>100</v>
      </c>
      <c r="E29" s="26">
        <v>18.399999999999999</v>
      </c>
      <c r="F29" s="27">
        <v>4.2</v>
      </c>
      <c r="G29" s="27">
        <v>4.0999999999999996</v>
      </c>
      <c r="H29" s="27">
        <v>9.6999999999999993</v>
      </c>
      <c r="I29" s="27">
        <v>27</v>
      </c>
      <c r="J29" s="27">
        <v>5.5</v>
      </c>
      <c r="K29" s="27">
        <v>5.3</v>
      </c>
      <c r="L29" s="27">
        <v>20.8</v>
      </c>
      <c r="M29" s="27">
        <v>7.4</v>
      </c>
      <c r="N29" s="27">
        <v>51.9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1052</v>
      </c>
      <c r="F30" s="16">
        <v>272</v>
      </c>
      <c r="G30" s="16">
        <v>220</v>
      </c>
      <c r="H30" s="16">
        <v>491</v>
      </c>
      <c r="I30" s="16">
        <v>1290</v>
      </c>
      <c r="J30" s="16">
        <v>296</v>
      </c>
      <c r="K30" s="16">
        <v>262</v>
      </c>
      <c r="L30" s="16">
        <v>1092</v>
      </c>
      <c r="M30" s="16">
        <v>369</v>
      </c>
      <c r="N30" s="16">
        <v>1558</v>
      </c>
    </row>
    <row r="31" spans="2:14" ht="15" customHeight="1" x14ac:dyDescent="0.15">
      <c r="B31" s="24"/>
      <c r="C31" s="84"/>
      <c r="D31" s="25">
        <v>100</v>
      </c>
      <c r="E31" s="26">
        <v>26.8</v>
      </c>
      <c r="F31" s="27">
        <v>6.9</v>
      </c>
      <c r="G31" s="27">
        <v>5.6</v>
      </c>
      <c r="H31" s="27">
        <v>12.5</v>
      </c>
      <c r="I31" s="27">
        <v>32.9</v>
      </c>
      <c r="J31" s="27">
        <v>7.5</v>
      </c>
      <c r="K31" s="27">
        <v>6.7</v>
      </c>
      <c r="L31" s="27">
        <v>27.8</v>
      </c>
      <c r="M31" s="27">
        <v>9.4</v>
      </c>
      <c r="N31" s="27">
        <v>39.700000000000003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104</v>
      </c>
      <c r="F32" s="31">
        <v>22</v>
      </c>
      <c r="G32" s="31">
        <v>14</v>
      </c>
      <c r="H32" s="31">
        <v>36</v>
      </c>
      <c r="I32" s="31">
        <v>95</v>
      </c>
      <c r="J32" s="31">
        <v>23</v>
      </c>
      <c r="K32" s="31">
        <v>34</v>
      </c>
      <c r="L32" s="31">
        <v>85</v>
      </c>
      <c r="M32" s="31">
        <v>27</v>
      </c>
      <c r="N32" s="31">
        <v>113</v>
      </c>
    </row>
    <row r="33" spans="2:14" ht="15" customHeight="1" x14ac:dyDescent="0.15">
      <c r="B33" s="24"/>
      <c r="C33" s="84"/>
      <c r="D33" s="25">
        <v>100</v>
      </c>
      <c r="E33" s="26">
        <v>34</v>
      </c>
      <c r="F33" s="27">
        <v>7.2</v>
      </c>
      <c r="G33" s="27">
        <v>4.5999999999999996</v>
      </c>
      <c r="H33" s="27">
        <v>11.8</v>
      </c>
      <c r="I33" s="27">
        <v>31</v>
      </c>
      <c r="J33" s="27">
        <v>7.5</v>
      </c>
      <c r="K33" s="27">
        <v>11.1</v>
      </c>
      <c r="L33" s="27">
        <v>27.8</v>
      </c>
      <c r="M33" s="27">
        <v>8.8000000000000007</v>
      </c>
      <c r="N33" s="27">
        <v>36.9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990</v>
      </c>
      <c r="F34" s="16">
        <v>200</v>
      </c>
      <c r="G34" s="16">
        <v>191</v>
      </c>
      <c r="H34" s="16">
        <v>482</v>
      </c>
      <c r="I34" s="16">
        <v>1195</v>
      </c>
      <c r="J34" s="16">
        <v>271</v>
      </c>
      <c r="K34" s="16">
        <v>175</v>
      </c>
      <c r="L34" s="16">
        <v>946</v>
      </c>
      <c r="M34" s="16">
        <v>305</v>
      </c>
      <c r="N34" s="16">
        <v>873</v>
      </c>
    </row>
    <row r="35" spans="2:14" ht="15" customHeight="1" x14ac:dyDescent="0.15">
      <c r="B35" s="24"/>
      <c r="C35" s="84"/>
      <c r="D35" s="25">
        <v>100</v>
      </c>
      <c r="E35" s="26">
        <v>32.5</v>
      </c>
      <c r="F35" s="27">
        <v>6.6</v>
      </c>
      <c r="G35" s="27">
        <v>6.3</v>
      </c>
      <c r="H35" s="27">
        <v>15.8</v>
      </c>
      <c r="I35" s="27">
        <v>39.299999999999997</v>
      </c>
      <c r="J35" s="27">
        <v>8.9</v>
      </c>
      <c r="K35" s="27">
        <v>5.8</v>
      </c>
      <c r="L35" s="27">
        <v>31.1</v>
      </c>
      <c r="M35" s="27">
        <v>10</v>
      </c>
      <c r="N35" s="27">
        <v>28.7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739</v>
      </c>
      <c r="F36" s="16">
        <v>138</v>
      </c>
      <c r="G36" s="16">
        <v>133</v>
      </c>
      <c r="H36" s="16">
        <v>315</v>
      </c>
      <c r="I36" s="16">
        <v>759</v>
      </c>
      <c r="J36" s="16">
        <v>175</v>
      </c>
      <c r="K36" s="16">
        <v>129</v>
      </c>
      <c r="L36" s="16">
        <v>669</v>
      </c>
      <c r="M36" s="16">
        <v>236</v>
      </c>
      <c r="N36" s="16">
        <v>915</v>
      </c>
    </row>
    <row r="37" spans="2:14" ht="15" customHeight="1" x14ac:dyDescent="0.15">
      <c r="B37" s="33"/>
      <c r="C37" s="82"/>
      <c r="D37" s="34">
        <v>100</v>
      </c>
      <c r="E37" s="35">
        <v>30.7</v>
      </c>
      <c r="F37" s="36">
        <v>5.7</v>
      </c>
      <c r="G37" s="36">
        <v>5.5</v>
      </c>
      <c r="H37" s="36">
        <v>13.1</v>
      </c>
      <c r="I37" s="36">
        <v>31.5</v>
      </c>
      <c r="J37" s="36">
        <v>7.3</v>
      </c>
      <c r="K37" s="36">
        <v>5.4</v>
      </c>
      <c r="L37" s="36">
        <v>27.8</v>
      </c>
      <c r="M37" s="36">
        <v>9.8000000000000007</v>
      </c>
      <c r="N37" s="36">
        <v>38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140</v>
      </c>
      <c r="F38" s="23">
        <v>68</v>
      </c>
      <c r="G38" s="23">
        <v>45</v>
      </c>
      <c r="H38" s="23">
        <v>73</v>
      </c>
      <c r="I38" s="23">
        <v>162</v>
      </c>
      <c r="J38" s="23">
        <v>49</v>
      </c>
      <c r="K38" s="23">
        <v>42</v>
      </c>
      <c r="L38" s="23">
        <v>144</v>
      </c>
      <c r="M38" s="23">
        <v>126</v>
      </c>
      <c r="N38" s="23">
        <v>853</v>
      </c>
    </row>
    <row r="39" spans="2:14" ht="15" customHeight="1" x14ac:dyDescent="0.15">
      <c r="B39" s="24"/>
      <c r="C39" s="89"/>
      <c r="D39" s="25">
        <v>100</v>
      </c>
      <c r="E39" s="26">
        <v>11.1</v>
      </c>
      <c r="F39" s="27">
        <v>5.4</v>
      </c>
      <c r="G39" s="27">
        <v>3.6</v>
      </c>
      <c r="H39" s="27">
        <v>5.8</v>
      </c>
      <c r="I39" s="27">
        <v>12.9</v>
      </c>
      <c r="J39" s="27">
        <v>3.9</v>
      </c>
      <c r="K39" s="27">
        <v>3.3</v>
      </c>
      <c r="L39" s="27">
        <v>11.4</v>
      </c>
      <c r="M39" s="27">
        <v>10</v>
      </c>
      <c r="N39" s="27">
        <v>67.8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254</v>
      </c>
      <c r="F40" s="16">
        <v>93</v>
      </c>
      <c r="G40" s="16">
        <v>84</v>
      </c>
      <c r="H40" s="16">
        <v>143</v>
      </c>
      <c r="I40" s="16">
        <v>295</v>
      </c>
      <c r="J40" s="16">
        <v>102</v>
      </c>
      <c r="K40" s="16">
        <v>90</v>
      </c>
      <c r="L40" s="16">
        <v>247</v>
      </c>
      <c r="M40" s="16">
        <v>92</v>
      </c>
      <c r="N40" s="16">
        <v>785</v>
      </c>
    </row>
    <row r="41" spans="2:14" ht="15" customHeight="1" x14ac:dyDescent="0.15">
      <c r="B41" s="24"/>
      <c r="C41" s="89"/>
      <c r="D41" s="25">
        <v>100</v>
      </c>
      <c r="E41" s="26">
        <v>18.7</v>
      </c>
      <c r="F41" s="27">
        <v>6.8</v>
      </c>
      <c r="G41" s="27">
        <v>6.2</v>
      </c>
      <c r="H41" s="27">
        <v>10.5</v>
      </c>
      <c r="I41" s="27">
        <v>21.7</v>
      </c>
      <c r="J41" s="27">
        <v>7.5</v>
      </c>
      <c r="K41" s="27">
        <v>6.6</v>
      </c>
      <c r="L41" s="27">
        <v>18.2</v>
      </c>
      <c r="M41" s="27">
        <v>6.8</v>
      </c>
      <c r="N41" s="27">
        <v>57.8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3531</v>
      </c>
      <c r="F42" s="16">
        <v>706</v>
      </c>
      <c r="G42" s="16">
        <v>660</v>
      </c>
      <c r="H42" s="16">
        <v>1666</v>
      </c>
      <c r="I42" s="16">
        <v>4405</v>
      </c>
      <c r="J42" s="16">
        <v>923</v>
      </c>
      <c r="K42" s="16">
        <v>772</v>
      </c>
      <c r="L42" s="16">
        <v>3566</v>
      </c>
      <c r="M42" s="16">
        <v>1124</v>
      </c>
      <c r="N42" s="16">
        <v>4688</v>
      </c>
    </row>
    <row r="43" spans="2:14" ht="15" customHeight="1" x14ac:dyDescent="0.15">
      <c r="B43" s="28"/>
      <c r="C43" s="91"/>
      <c r="D43" s="17">
        <v>100</v>
      </c>
      <c r="E43" s="18">
        <v>27.9</v>
      </c>
      <c r="F43" s="19">
        <v>5.6</v>
      </c>
      <c r="G43" s="19">
        <v>5.2</v>
      </c>
      <c r="H43" s="19">
        <v>13.2</v>
      </c>
      <c r="I43" s="19">
        <v>34.9</v>
      </c>
      <c r="J43" s="19">
        <v>7.3</v>
      </c>
      <c r="K43" s="19">
        <v>6.1</v>
      </c>
      <c r="L43" s="19">
        <v>28.2</v>
      </c>
      <c r="M43" s="19">
        <v>8.9</v>
      </c>
      <c r="N43" s="19">
        <v>37.1</v>
      </c>
    </row>
    <row r="44" spans="2:14" ht="15" customHeight="1" x14ac:dyDescent="0.15">
      <c r="B44" s="20" t="s">
        <v>70</v>
      </c>
      <c r="C44" s="88" t="s">
        <v>532</v>
      </c>
      <c r="D44" s="21">
        <v>567</v>
      </c>
      <c r="E44" s="22">
        <v>104</v>
      </c>
      <c r="F44" s="23">
        <v>19</v>
      </c>
      <c r="G44" s="23">
        <v>19</v>
      </c>
      <c r="H44" s="23">
        <v>40</v>
      </c>
      <c r="I44" s="23">
        <v>144</v>
      </c>
      <c r="J44" s="23">
        <v>35</v>
      </c>
      <c r="K44" s="23">
        <v>32</v>
      </c>
      <c r="L44" s="23">
        <v>114</v>
      </c>
      <c r="M44" s="23">
        <v>96</v>
      </c>
      <c r="N44" s="23">
        <v>245</v>
      </c>
    </row>
    <row r="45" spans="2:14" ht="15" customHeight="1" x14ac:dyDescent="0.15">
      <c r="B45" s="24"/>
      <c r="C45" s="89"/>
      <c r="D45" s="25">
        <v>100</v>
      </c>
      <c r="E45" s="26">
        <v>18.3</v>
      </c>
      <c r="F45" s="27">
        <v>3.4</v>
      </c>
      <c r="G45" s="27">
        <v>3.4</v>
      </c>
      <c r="H45" s="27">
        <v>7.1</v>
      </c>
      <c r="I45" s="27">
        <v>25.4</v>
      </c>
      <c r="J45" s="27">
        <v>6.2</v>
      </c>
      <c r="K45" s="27">
        <v>5.6</v>
      </c>
      <c r="L45" s="27">
        <v>20.100000000000001</v>
      </c>
      <c r="M45" s="27">
        <v>16.899999999999999</v>
      </c>
      <c r="N45" s="27">
        <v>43.2</v>
      </c>
    </row>
    <row r="46" spans="2:14" ht="15" customHeight="1" x14ac:dyDescent="0.15">
      <c r="B46" s="24"/>
      <c r="C46" s="86" t="s">
        <v>427</v>
      </c>
      <c r="D46" s="14">
        <v>8280</v>
      </c>
      <c r="E46" s="15">
        <v>2028</v>
      </c>
      <c r="F46" s="16">
        <v>425</v>
      </c>
      <c r="G46" s="16">
        <v>374</v>
      </c>
      <c r="H46" s="16">
        <v>925</v>
      </c>
      <c r="I46" s="16">
        <v>2630</v>
      </c>
      <c r="J46" s="16">
        <v>539</v>
      </c>
      <c r="K46" s="16">
        <v>465</v>
      </c>
      <c r="L46" s="16">
        <v>2170</v>
      </c>
      <c r="M46" s="16">
        <v>819</v>
      </c>
      <c r="N46" s="16">
        <v>3324</v>
      </c>
    </row>
    <row r="47" spans="2:14" ht="15" customHeight="1" x14ac:dyDescent="0.15">
      <c r="B47" s="24"/>
      <c r="C47" s="89"/>
      <c r="D47" s="25">
        <v>100</v>
      </c>
      <c r="E47" s="26">
        <v>24.5</v>
      </c>
      <c r="F47" s="27">
        <v>5.0999999999999996</v>
      </c>
      <c r="G47" s="27">
        <v>4.5</v>
      </c>
      <c r="H47" s="27">
        <v>11.2</v>
      </c>
      <c r="I47" s="27">
        <v>31.8</v>
      </c>
      <c r="J47" s="27">
        <v>6.5</v>
      </c>
      <c r="K47" s="27">
        <v>5.6</v>
      </c>
      <c r="L47" s="27">
        <v>26.2</v>
      </c>
      <c r="M47" s="27">
        <v>9.9</v>
      </c>
      <c r="N47" s="27">
        <v>40.1</v>
      </c>
    </row>
    <row r="48" spans="2:14" ht="15" customHeight="1" x14ac:dyDescent="0.15">
      <c r="B48" s="24"/>
      <c r="C48" s="86" t="s">
        <v>484</v>
      </c>
      <c r="D48" s="14">
        <v>4863</v>
      </c>
      <c r="E48" s="15">
        <v>1321</v>
      </c>
      <c r="F48" s="16">
        <v>317</v>
      </c>
      <c r="G48" s="16">
        <v>295</v>
      </c>
      <c r="H48" s="16">
        <v>656</v>
      </c>
      <c r="I48" s="16">
        <v>1584</v>
      </c>
      <c r="J48" s="16">
        <v>346</v>
      </c>
      <c r="K48" s="16">
        <v>309</v>
      </c>
      <c r="L48" s="16">
        <v>1241</v>
      </c>
      <c r="M48" s="16">
        <v>343</v>
      </c>
      <c r="N48" s="16">
        <v>2085</v>
      </c>
    </row>
    <row r="49" spans="2:14" ht="15" customHeight="1" x14ac:dyDescent="0.15">
      <c r="B49" s="24"/>
      <c r="C49" s="89"/>
      <c r="D49" s="25">
        <v>100</v>
      </c>
      <c r="E49" s="26">
        <v>27.2</v>
      </c>
      <c r="F49" s="27">
        <v>6.5</v>
      </c>
      <c r="G49" s="27">
        <v>6.1</v>
      </c>
      <c r="H49" s="27">
        <v>13.5</v>
      </c>
      <c r="I49" s="27">
        <v>32.6</v>
      </c>
      <c r="J49" s="27">
        <v>7.1</v>
      </c>
      <c r="K49" s="27">
        <v>6.4</v>
      </c>
      <c r="L49" s="27">
        <v>25.5</v>
      </c>
      <c r="M49" s="27">
        <v>7.1</v>
      </c>
      <c r="N49" s="27">
        <v>42.9</v>
      </c>
    </row>
    <row r="50" spans="2:14" ht="15" customHeight="1" x14ac:dyDescent="0.15">
      <c r="B50" s="24"/>
      <c r="C50" s="86" t="s">
        <v>451</v>
      </c>
      <c r="D50" s="14">
        <v>1583</v>
      </c>
      <c r="E50" s="15">
        <v>479</v>
      </c>
      <c r="F50" s="16">
        <v>113</v>
      </c>
      <c r="G50" s="16">
        <v>103</v>
      </c>
      <c r="H50" s="16">
        <v>257</v>
      </c>
      <c r="I50" s="16">
        <v>506</v>
      </c>
      <c r="J50" s="16">
        <v>149</v>
      </c>
      <c r="K50" s="16">
        <v>112</v>
      </c>
      <c r="L50" s="16">
        <v>439</v>
      </c>
      <c r="M50" s="16">
        <v>104</v>
      </c>
      <c r="N50" s="16">
        <v>681</v>
      </c>
    </row>
    <row r="51" spans="2:14" ht="15" customHeight="1" x14ac:dyDescent="0.15">
      <c r="B51" s="28"/>
      <c r="C51" s="91"/>
      <c r="D51" s="17">
        <v>100</v>
      </c>
      <c r="E51" s="18">
        <v>30.3</v>
      </c>
      <c r="F51" s="19">
        <v>7.1</v>
      </c>
      <c r="G51" s="19">
        <v>6.5</v>
      </c>
      <c r="H51" s="19">
        <v>16.2</v>
      </c>
      <c r="I51" s="19">
        <v>32</v>
      </c>
      <c r="J51" s="19">
        <v>9.4</v>
      </c>
      <c r="K51" s="19">
        <v>7.1</v>
      </c>
      <c r="L51" s="19">
        <v>27.7</v>
      </c>
      <c r="M51" s="19">
        <v>6.6</v>
      </c>
      <c r="N51" s="19">
        <v>43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749</v>
      </c>
      <c r="F52" s="23">
        <v>345</v>
      </c>
      <c r="G52" s="23">
        <v>291</v>
      </c>
      <c r="H52" s="23">
        <v>427</v>
      </c>
      <c r="I52" s="23">
        <v>921</v>
      </c>
      <c r="J52" s="23">
        <v>269</v>
      </c>
      <c r="K52" s="23">
        <v>280</v>
      </c>
      <c r="L52" s="23">
        <v>825</v>
      </c>
      <c r="M52" s="23">
        <v>395</v>
      </c>
      <c r="N52" s="23">
        <v>1208</v>
      </c>
    </row>
    <row r="53" spans="2:14" ht="15" customHeight="1" x14ac:dyDescent="0.15">
      <c r="B53" s="24"/>
      <c r="C53" s="84"/>
      <c r="D53" s="25">
        <v>100</v>
      </c>
      <c r="E53" s="26">
        <v>25.1</v>
      </c>
      <c r="F53" s="27">
        <v>11.6</v>
      </c>
      <c r="G53" s="27">
        <v>9.8000000000000007</v>
      </c>
      <c r="H53" s="27">
        <v>14.3</v>
      </c>
      <c r="I53" s="27">
        <v>30.9</v>
      </c>
      <c r="J53" s="27">
        <v>9</v>
      </c>
      <c r="K53" s="27">
        <v>9.4</v>
      </c>
      <c r="L53" s="27">
        <v>27.7</v>
      </c>
      <c r="M53" s="27">
        <v>13.3</v>
      </c>
      <c r="N53" s="27">
        <v>40.5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478</v>
      </c>
      <c r="F54" s="31">
        <v>79</v>
      </c>
      <c r="G54" s="31">
        <v>78</v>
      </c>
      <c r="H54" s="31">
        <v>244</v>
      </c>
      <c r="I54" s="31">
        <v>677</v>
      </c>
      <c r="J54" s="31">
        <v>104</v>
      </c>
      <c r="K54" s="31">
        <v>95</v>
      </c>
      <c r="L54" s="31">
        <v>540</v>
      </c>
      <c r="M54" s="31">
        <v>166</v>
      </c>
      <c r="N54" s="31">
        <v>776</v>
      </c>
    </row>
    <row r="55" spans="2:14" ht="15" customHeight="1" x14ac:dyDescent="0.15">
      <c r="B55" s="24"/>
      <c r="C55" s="84"/>
      <c r="D55" s="25">
        <v>100</v>
      </c>
      <c r="E55" s="26">
        <v>24.6</v>
      </c>
      <c r="F55" s="27">
        <v>4.0999999999999996</v>
      </c>
      <c r="G55" s="27">
        <v>4</v>
      </c>
      <c r="H55" s="27">
        <v>12.5</v>
      </c>
      <c r="I55" s="27">
        <v>34.799999999999997</v>
      </c>
      <c r="J55" s="27">
        <v>5.3</v>
      </c>
      <c r="K55" s="27">
        <v>4.9000000000000004</v>
      </c>
      <c r="L55" s="27">
        <v>27.7</v>
      </c>
      <c r="M55" s="27">
        <v>8.5</v>
      </c>
      <c r="N55" s="27">
        <v>39.9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197</v>
      </c>
      <c r="F56" s="16">
        <v>33</v>
      </c>
      <c r="G56" s="16">
        <v>37</v>
      </c>
      <c r="H56" s="16">
        <v>131</v>
      </c>
      <c r="I56" s="16">
        <v>280</v>
      </c>
      <c r="J56" s="16">
        <v>53</v>
      </c>
      <c r="K56" s="16">
        <v>42</v>
      </c>
      <c r="L56" s="16">
        <v>187</v>
      </c>
      <c r="M56" s="16">
        <v>45</v>
      </c>
      <c r="N56" s="16">
        <v>419</v>
      </c>
    </row>
    <row r="57" spans="2:14" ht="15" customHeight="1" x14ac:dyDescent="0.15">
      <c r="B57" s="24"/>
      <c r="C57" s="84"/>
      <c r="D57" s="25">
        <v>100</v>
      </c>
      <c r="E57" s="26">
        <v>23.1</v>
      </c>
      <c r="F57" s="27">
        <v>3.9</v>
      </c>
      <c r="G57" s="27">
        <v>4.3</v>
      </c>
      <c r="H57" s="27">
        <v>15.3</v>
      </c>
      <c r="I57" s="27">
        <v>32.799999999999997</v>
      </c>
      <c r="J57" s="27">
        <v>6.2</v>
      </c>
      <c r="K57" s="27">
        <v>4.9000000000000004</v>
      </c>
      <c r="L57" s="27">
        <v>21.9</v>
      </c>
      <c r="M57" s="27">
        <v>5.3</v>
      </c>
      <c r="N57" s="27">
        <v>49.1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322</v>
      </c>
      <c r="F58" s="16">
        <v>55</v>
      </c>
      <c r="G58" s="16">
        <v>50</v>
      </c>
      <c r="H58" s="16">
        <v>138</v>
      </c>
      <c r="I58" s="16">
        <v>430</v>
      </c>
      <c r="J58" s="16">
        <v>78</v>
      </c>
      <c r="K58" s="16">
        <v>52</v>
      </c>
      <c r="L58" s="16">
        <v>351</v>
      </c>
      <c r="M58" s="16">
        <v>90</v>
      </c>
      <c r="N58" s="16">
        <v>534</v>
      </c>
    </row>
    <row r="59" spans="2:14" ht="15" customHeight="1" x14ac:dyDescent="0.15">
      <c r="B59" s="24"/>
      <c r="C59" s="84"/>
      <c r="D59" s="25">
        <v>100</v>
      </c>
      <c r="E59" s="26">
        <v>24.6</v>
      </c>
      <c r="F59" s="27">
        <v>4.2</v>
      </c>
      <c r="G59" s="27">
        <v>3.8</v>
      </c>
      <c r="H59" s="27">
        <v>10.5</v>
      </c>
      <c r="I59" s="27">
        <v>32.799999999999997</v>
      </c>
      <c r="J59" s="27">
        <v>5.9</v>
      </c>
      <c r="K59" s="27">
        <v>4</v>
      </c>
      <c r="L59" s="27">
        <v>26.8</v>
      </c>
      <c r="M59" s="27">
        <v>6.9</v>
      </c>
      <c r="N59" s="27">
        <v>40.700000000000003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367</v>
      </c>
      <c r="F60" s="16">
        <v>83</v>
      </c>
      <c r="G60" s="16">
        <v>85</v>
      </c>
      <c r="H60" s="16">
        <v>219</v>
      </c>
      <c r="I60" s="16">
        <v>433</v>
      </c>
      <c r="J60" s="16">
        <v>81</v>
      </c>
      <c r="K60" s="16">
        <v>93</v>
      </c>
      <c r="L60" s="16">
        <v>343</v>
      </c>
      <c r="M60" s="16">
        <v>41</v>
      </c>
      <c r="N60" s="16">
        <v>1084</v>
      </c>
    </row>
    <row r="61" spans="2:14" ht="15" customHeight="1" x14ac:dyDescent="0.15">
      <c r="B61" s="24"/>
      <c r="C61" s="84"/>
      <c r="D61" s="25">
        <v>100</v>
      </c>
      <c r="E61" s="26">
        <v>20.6</v>
      </c>
      <c r="F61" s="27">
        <v>4.7</v>
      </c>
      <c r="G61" s="27">
        <v>4.8</v>
      </c>
      <c r="H61" s="27">
        <v>12.3</v>
      </c>
      <c r="I61" s="27">
        <v>24.3</v>
      </c>
      <c r="J61" s="27">
        <v>4.5</v>
      </c>
      <c r="K61" s="27">
        <v>5.2</v>
      </c>
      <c r="L61" s="27">
        <v>19.2</v>
      </c>
      <c r="M61" s="27">
        <v>2.2999999999999998</v>
      </c>
      <c r="N61" s="27">
        <v>60.8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356</v>
      </c>
      <c r="F62" s="16">
        <v>54</v>
      </c>
      <c r="G62" s="16">
        <v>42</v>
      </c>
      <c r="H62" s="16">
        <v>120</v>
      </c>
      <c r="I62" s="16">
        <v>451</v>
      </c>
      <c r="J62" s="16">
        <v>105</v>
      </c>
      <c r="K62" s="16">
        <v>64</v>
      </c>
      <c r="L62" s="16">
        <v>304</v>
      </c>
      <c r="M62" s="16">
        <v>117</v>
      </c>
      <c r="N62" s="16">
        <v>412</v>
      </c>
    </row>
    <row r="63" spans="2:14" ht="15" customHeight="1" x14ac:dyDescent="0.15">
      <c r="B63" s="24"/>
      <c r="C63" s="84"/>
      <c r="D63" s="25">
        <v>100</v>
      </c>
      <c r="E63" s="26">
        <v>28.8</v>
      </c>
      <c r="F63" s="27">
        <v>4.4000000000000004</v>
      </c>
      <c r="G63" s="27">
        <v>3.4</v>
      </c>
      <c r="H63" s="27">
        <v>9.6999999999999993</v>
      </c>
      <c r="I63" s="27">
        <v>36.5</v>
      </c>
      <c r="J63" s="27">
        <v>8.5</v>
      </c>
      <c r="K63" s="27">
        <v>5.2</v>
      </c>
      <c r="L63" s="27">
        <v>24.6</v>
      </c>
      <c r="M63" s="27">
        <v>9.5</v>
      </c>
      <c r="N63" s="27">
        <v>33.4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619</v>
      </c>
      <c r="F64" s="16">
        <v>99</v>
      </c>
      <c r="G64" s="16">
        <v>84</v>
      </c>
      <c r="H64" s="16">
        <v>256</v>
      </c>
      <c r="I64" s="16">
        <v>800</v>
      </c>
      <c r="J64" s="16">
        <v>158</v>
      </c>
      <c r="K64" s="16">
        <v>112</v>
      </c>
      <c r="L64" s="16">
        <v>552</v>
      </c>
      <c r="M64" s="16">
        <v>204</v>
      </c>
      <c r="N64" s="16">
        <v>847</v>
      </c>
    </row>
    <row r="65" spans="2:14" ht="15" customHeight="1" x14ac:dyDescent="0.15">
      <c r="B65" s="24"/>
      <c r="C65" s="84"/>
      <c r="D65" s="25">
        <v>100</v>
      </c>
      <c r="E65" s="26">
        <v>27.5</v>
      </c>
      <c r="F65" s="27">
        <v>4.4000000000000004</v>
      </c>
      <c r="G65" s="27">
        <v>3.7</v>
      </c>
      <c r="H65" s="27">
        <v>11.4</v>
      </c>
      <c r="I65" s="27">
        <v>35.5</v>
      </c>
      <c r="J65" s="27">
        <v>7</v>
      </c>
      <c r="K65" s="27">
        <v>5</v>
      </c>
      <c r="L65" s="27">
        <v>24.5</v>
      </c>
      <c r="M65" s="27">
        <v>9.1</v>
      </c>
      <c r="N65" s="27">
        <v>37.6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332</v>
      </c>
      <c r="F66" s="16">
        <v>43</v>
      </c>
      <c r="G66" s="16">
        <v>46</v>
      </c>
      <c r="H66" s="16">
        <v>132</v>
      </c>
      <c r="I66" s="16">
        <v>343</v>
      </c>
      <c r="J66" s="16">
        <v>70</v>
      </c>
      <c r="K66" s="16">
        <v>58</v>
      </c>
      <c r="L66" s="16">
        <v>300</v>
      </c>
      <c r="M66" s="16">
        <v>110</v>
      </c>
      <c r="N66" s="16">
        <v>504</v>
      </c>
    </row>
    <row r="67" spans="2:14" ht="15" customHeight="1" x14ac:dyDescent="0.15">
      <c r="B67" s="24"/>
      <c r="C67" s="84"/>
      <c r="D67" s="25">
        <v>100</v>
      </c>
      <c r="E67" s="26">
        <v>27.5</v>
      </c>
      <c r="F67" s="27">
        <v>3.6</v>
      </c>
      <c r="G67" s="27">
        <v>3.8</v>
      </c>
      <c r="H67" s="27">
        <v>10.9</v>
      </c>
      <c r="I67" s="27">
        <v>28.4</v>
      </c>
      <c r="J67" s="27">
        <v>5.8</v>
      </c>
      <c r="K67" s="27">
        <v>4.8</v>
      </c>
      <c r="L67" s="27">
        <v>24.8</v>
      </c>
      <c r="M67" s="27">
        <v>9.1</v>
      </c>
      <c r="N67" s="27">
        <v>41.7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583</v>
      </c>
      <c r="F68" s="16">
        <v>105</v>
      </c>
      <c r="G68" s="16">
        <v>102</v>
      </c>
      <c r="H68" s="16">
        <v>248</v>
      </c>
      <c r="I68" s="16">
        <v>608</v>
      </c>
      <c r="J68" s="16">
        <v>182</v>
      </c>
      <c r="K68" s="16">
        <v>134</v>
      </c>
      <c r="L68" s="16">
        <v>628</v>
      </c>
      <c r="M68" s="16">
        <v>214</v>
      </c>
      <c r="N68" s="16">
        <v>1031</v>
      </c>
    </row>
    <row r="69" spans="2:14" ht="15" customHeight="1" x14ac:dyDescent="0.15">
      <c r="B69" s="28"/>
      <c r="C69" s="85"/>
      <c r="D69" s="17">
        <v>100</v>
      </c>
      <c r="E69" s="18">
        <v>24.8</v>
      </c>
      <c r="F69" s="19">
        <v>4.5</v>
      </c>
      <c r="G69" s="19">
        <v>4.3</v>
      </c>
      <c r="H69" s="19">
        <v>10.5</v>
      </c>
      <c r="I69" s="19">
        <v>25.9</v>
      </c>
      <c r="J69" s="19">
        <v>7.7</v>
      </c>
      <c r="K69" s="19">
        <v>5.7</v>
      </c>
      <c r="L69" s="19">
        <v>26.7</v>
      </c>
      <c r="M69" s="19">
        <v>9.1</v>
      </c>
      <c r="N69" s="19">
        <v>43.9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414</v>
      </c>
      <c r="F70" s="23">
        <v>152</v>
      </c>
      <c r="G70" s="23">
        <v>124</v>
      </c>
      <c r="H70" s="23">
        <v>286</v>
      </c>
      <c r="I70" s="23">
        <v>607</v>
      </c>
      <c r="J70" s="23">
        <v>165</v>
      </c>
      <c r="K70" s="23">
        <v>144</v>
      </c>
      <c r="L70" s="23">
        <v>474</v>
      </c>
      <c r="M70" s="23">
        <v>231</v>
      </c>
      <c r="N70" s="23">
        <v>1580</v>
      </c>
    </row>
    <row r="71" spans="2:14" ht="15" customHeight="1" x14ac:dyDescent="0.15">
      <c r="B71" s="24"/>
      <c r="C71" s="89"/>
      <c r="D71" s="25">
        <v>100</v>
      </c>
      <c r="E71" s="26">
        <v>15.1</v>
      </c>
      <c r="F71" s="27">
        <v>5.5</v>
      </c>
      <c r="G71" s="27">
        <v>4.5</v>
      </c>
      <c r="H71" s="27">
        <v>10.4</v>
      </c>
      <c r="I71" s="27">
        <v>22.1</v>
      </c>
      <c r="J71" s="27">
        <v>6</v>
      </c>
      <c r="K71" s="27">
        <v>5.2</v>
      </c>
      <c r="L71" s="27">
        <v>17.2</v>
      </c>
      <c r="M71" s="27">
        <v>8.4</v>
      </c>
      <c r="N71" s="27">
        <v>57.5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586</v>
      </c>
      <c r="F72" s="16">
        <v>170</v>
      </c>
      <c r="G72" s="16">
        <v>131</v>
      </c>
      <c r="H72" s="16">
        <v>308</v>
      </c>
      <c r="I72" s="16">
        <v>782</v>
      </c>
      <c r="J72" s="16">
        <v>185</v>
      </c>
      <c r="K72" s="16">
        <v>138</v>
      </c>
      <c r="L72" s="16">
        <v>608</v>
      </c>
      <c r="M72" s="16">
        <v>274</v>
      </c>
      <c r="N72" s="16">
        <v>1503</v>
      </c>
    </row>
    <row r="73" spans="2:14" ht="15" customHeight="1" x14ac:dyDescent="0.15">
      <c r="B73" s="24"/>
      <c r="C73" s="89"/>
      <c r="D73" s="25">
        <v>100</v>
      </c>
      <c r="E73" s="26">
        <v>19.5</v>
      </c>
      <c r="F73" s="27">
        <v>5.7</v>
      </c>
      <c r="G73" s="27">
        <v>4.4000000000000004</v>
      </c>
      <c r="H73" s="27">
        <v>10.3</v>
      </c>
      <c r="I73" s="27">
        <v>26.1</v>
      </c>
      <c r="J73" s="27">
        <v>6.2</v>
      </c>
      <c r="K73" s="27">
        <v>4.5999999999999996</v>
      </c>
      <c r="L73" s="27">
        <v>20.3</v>
      </c>
      <c r="M73" s="27">
        <v>9.1</v>
      </c>
      <c r="N73" s="27">
        <v>50.1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1066</v>
      </c>
      <c r="F74" s="16">
        <v>229</v>
      </c>
      <c r="G74" s="16">
        <v>221</v>
      </c>
      <c r="H74" s="16">
        <v>501</v>
      </c>
      <c r="I74" s="16">
        <v>1381</v>
      </c>
      <c r="J74" s="16">
        <v>302</v>
      </c>
      <c r="K74" s="16">
        <v>265</v>
      </c>
      <c r="L74" s="16">
        <v>1067</v>
      </c>
      <c r="M74" s="16">
        <v>344</v>
      </c>
      <c r="N74" s="16">
        <v>1402</v>
      </c>
    </row>
    <row r="75" spans="2:14" ht="15" customHeight="1" x14ac:dyDescent="0.15">
      <c r="B75" s="24"/>
      <c r="C75" s="89"/>
      <c r="D75" s="25">
        <v>100</v>
      </c>
      <c r="E75" s="26">
        <v>27.8</v>
      </c>
      <c r="F75" s="27">
        <v>6</v>
      </c>
      <c r="G75" s="27">
        <v>5.8</v>
      </c>
      <c r="H75" s="27">
        <v>13</v>
      </c>
      <c r="I75" s="27">
        <v>36</v>
      </c>
      <c r="J75" s="27">
        <v>7.9</v>
      </c>
      <c r="K75" s="27">
        <v>6.9</v>
      </c>
      <c r="L75" s="27">
        <v>27.8</v>
      </c>
      <c r="M75" s="27">
        <v>9</v>
      </c>
      <c r="N75" s="27">
        <v>36.5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896</v>
      </c>
      <c r="F76" s="16">
        <v>166</v>
      </c>
      <c r="G76" s="16">
        <v>164</v>
      </c>
      <c r="H76" s="16">
        <v>385</v>
      </c>
      <c r="I76" s="16">
        <v>1082</v>
      </c>
      <c r="J76" s="16">
        <v>234</v>
      </c>
      <c r="K76" s="16">
        <v>191</v>
      </c>
      <c r="L76" s="16">
        <v>841</v>
      </c>
      <c r="M76" s="16">
        <v>238</v>
      </c>
      <c r="N76" s="16">
        <v>929</v>
      </c>
    </row>
    <row r="77" spans="2:14" ht="15" customHeight="1" x14ac:dyDescent="0.15">
      <c r="B77" s="24"/>
      <c r="C77" s="89"/>
      <c r="D77" s="25">
        <v>100</v>
      </c>
      <c r="E77" s="26">
        <v>31.8</v>
      </c>
      <c r="F77" s="27">
        <v>5.9</v>
      </c>
      <c r="G77" s="27">
        <v>5.8</v>
      </c>
      <c r="H77" s="27">
        <v>13.7</v>
      </c>
      <c r="I77" s="27">
        <v>38.4</v>
      </c>
      <c r="J77" s="27">
        <v>8.3000000000000007</v>
      </c>
      <c r="K77" s="27">
        <v>6.8</v>
      </c>
      <c r="L77" s="27">
        <v>29.9</v>
      </c>
      <c r="M77" s="27">
        <v>8.4</v>
      </c>
      <c r="N77" s="27">
        <v>33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514</v>
      </c>
      <c r="F78" s="16">
        <v>91</v>
      </c>
      <c r="G78" s="16">
        <v>89</v>
      </c>
      <c r="H78" s="16">
        <v>225</v>
      </c>
      <c r="I78" s="16">
        <v>573</v>
      </c>
      <c r="J78" s="16">
        <v>118</v>
      </c>
      <c r="K78" s="16">
        <v>94</v>
      </c>
      <c r="L78" s="16">
        <v>500</v>
      </c>
      <c r="M78" s="16">
        <v>135</v>
      </c>
      <c r="N78" s="16">
        <v>598</v>
      </c>
    </row>
    <row r="79" spans="2:14" ht="15" customHeight="1" x14ac:dyDescent="0.15">
      <c r="B79" s="24"/>
      <c r="C79" s="89"/>
      <c r="D79" s="25">
        <v>100</v>
      </c>
      <c r="E79" s="26">
        <v>31.7</v>
      </c>
      <c r="F79" s="27">
        <v>5.6</v>
      </c>
      <c r="G79" s="27">
        <v>5.5</v>
      </c>
      <c r="H79" s="27">
        <v>13.9</v>
      </c>
      <c r="I79" s="27">
        <v>35.299999999999997</v>
      </c>
      <c r="J79" s="27">
        <v>7.3</v>
      </c>
      <c r="K79" s="27">
        <v>5.8</v>
      </c>
      <c r="L79" s="27">
        <v>30.8</v>
      </c>
      <c r="M79" s="27">
        <v>8.3000000000000007</v>
      </c>
      <c r="N79" s="27">
        <v>36.799999999999997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314</v>
      </c>
      <c r="F80" s="16">
        <v>43</v>
      </c>
      <c r="G80" s="16">
        <v>44</v>
      </c>
      <c r="H80" s="16">
        <v>112</v>
      </c>
      <c r="I80" s="16">
        <v>308</v>
      </c>
      <c r="J80" s="16">
        <v>51</v>
      </c>
      <c r="K80" s="16">
        <v>47</v>
      </c>
      <c r="L80" s="16">
        <v>315</v>
      </c>
      <c r="M80" s="16">
        <v>88</v>
      </c>
      <c r="N80" s="16">
        <v>373</v>
      </c>
    </row>
    <row r="81" spans="2:14" ht="15" customHeight="1" x14ac:dyDescent="0.15">
      <c r="B81" s="24"/>
      <c r="C81" s="89"/>
      <c r="D81" s="25">
        <v>100</v>
      </c>
      <c r="E81" s="26">
        <v>31.2</v>
      </c>
      <c r="F81" s="27">
        <v>4.3</v>
      </c>
      <c r="G81" s="27">
        <v>4.4000000000000004</v>
      </c>
      <c r="H81" s="27">
        <v>11.1</v>
      </c>
      <c r="I81" s="27">
        <v>30.6</v>
      </c>
      <c r="J81" s="27">
        <v>5.0999999999999996</v>
      </c>
      <c r="K81" s="27">
        <v>4.7</v>
      </c>
      <c r="L81" s="27">
        <v>31.3</v>
      </c>
      <c r="M81" s="27">
        <v>8.6999999999999993</v>
      </c>
      <c r="N81" s="27">
        <v>37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166</v>
      </c>
      <c r="F82" s="16">
        <v>30</v>
      </c>
      <c r="G82" s="16">
        <v>27</v>
      </c>
      <c r="H82" s="16">
        <v>71</v>
      </c>
      <c r="I82" s="16">
        <v>158</v>
      </c>
      <c r="J82" s="16">
        <v>24</v>
      </c>
      <c r="K82" s="16">
        <v>33</v>
      </c>
      <c r="L82" s="16">
        <v>172</v>
      </c>
      <c r="M82" s="16">
        <v>62</v>
      </c>
      <c r="N82" s="16">
        <v>248</v>
      </c>
    </row>
    <row r="83" spans="2:14" ht="15" customHeight="1" x14ac:dyDescent="0.15">
      <c r="B83" s="24"/>
      <c r="C83" s="86"/>
      <c r="D83" s="34">
        <v>100</v>
      </c>
      <c r="E83" s="35">
        <v>27.6</v>
      </c>
      <c r="F83" s="36">
        <v>5</v>
      </c>
      <c r="G83" s="36">
        <v>4.5</v>
      </c>
      <c r="H83" s="36">
        <v>11.8</v>
      </c>
      <c r="I83" s="36">
        <v>26.2</v>
      </c>
      <c r="J83" s="36">
        <v>4</v>
      </c>
      <c r="K83" s="36">
        <v>5.5</v>
      </c>
      <c r="L83" s="36">
        <v>28.6</v>
      </c>
      <c r="M83" s="36">
        <v>10.3</v>
      </c>
      <c r="N83" s="36">
        <v>41.2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630</v>
      </c>
      <c r="F84" s="23">
        <v>129</v>
      </c>
      <c r="G84" s="23">
        <v>112</v>
      </c>
      <c r="H84" s="23">
        <v>337</v>
      </c>
      <c r="I84" s="23">
        <v>839</v>
      </c>
      <c r="J84" s="23">
        <v>183</v>
      </c>
      <c r="K84" s="23">
        <v>135</v>
      </c>
      <c r="L84" s="23">
        <v>735</v>
      </c>
      <c r="M84" s="23">
        <v>281</v>
      </c>
      <c r="N84" s="23">
        <v>1775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18.399999999999999</v>
      </c>
      <c r="F85" s="27">
        <v>3.8</v>
      </c>
      <c r="G85" s="27">
        <v>3.3</v>
      </c>
      <c r="H85" s="27">
        <v>9.8000000000000007</v>
      </c>
      <c r="I85" s="27">
        <v>24.5</v>
      </c>
      <c r="J85" s="27">
        <v>5.3</v>
      </c>
      <c r="K85" s="27">
        <v>3.9</v>
      </c>
      <c r="L85" s="27">
        <v>21.4</v>
      </c>
      <c r="M85" s="27">
        <v>8.1999999999999993</v>
      </c>
      <c r="N85" s="27">
        <v>51.8</v>
      </c>
    </row>
    <row r="86" spans="2:14" ht="15" customHeight="1" x14ac:dyDescent="0.15">
      <c r="B86" s="24" t="s">
        <v>572</v>
      </c>
      <c r="C86" s="82" t="s">
        <v>477</v>
      </c>
      <c r="D86" s="14">
        <v>3344</v>
      </c>
      <c r="E86" s="15">
        <v>744</v>
      </c>
      <c r="F86" s="16">
        <v>174</v>
      </c>
      <c r="G86" s="16">
        <v>140</v>
      </c>
      <c r="H86" s="16">
        <v>354</v>
      </c>
      <c r="I86" s="16">
        <v>974</v>
      </c>
      <c r="J86" s="16">
        <v>200</v>
      </c>
      <c r="K86" s="16">
        <v>127</v>
      </c>
      <c r="L86" s="16">
        <v>801</v>
      </c>
      <c r="M86" s="16">
        <v>273</v>
      </c>
      <c r="N86" s="16">
        <v>1531</v>
      </c>
    </row>
    <row r="87" spans="2:14" ht="15" customHeight="1" x14ac:dyDescent="0.15">
      <c r="B87" s="24"/>
      <c r="C87" s="84"/>
      <c r="D87" s="25">
        <v>100</v>
      </c>
      <c r="E87" s="26">
        <v>22.2</v>
      </c>
      <c r="F87" s="27">
        <v>5.2</v>
      </c>
      <c r="G87" s="27">
        <v>4.2</v>
      </c>
      <c r="H87" s="27">
        <v>10.6</v>
      </c>
      <c r="I87" s="27">
        <v>29.1</v>
      </c>
      <c r="J87" s="27">
        <v>6</v>
      </c>
      <c r="K87" s="27">
        <v>3.8</v>
      </c>
      <c r="L87" s="27">
        <v>24</v>
      </c>
      <c r="M87" s="27">
        <v>8.1999999999999993</v>
      </c>
      <c r="N87" s="27">
        <v>45.8</v>
      </c>
    </row>
    <row r="88" spans="2:14" ht="15" customHeight="1" x14ac:dyDescent="0.15">
      <c r="B88" s="24"/>
      <c r="C88" s="83" t="s">
        <v>454</v>
      </c>
      <c r="D88" s="29">
        <v>2063</v>
      </c>
      <c r="E88" s="30">
        <v>576</v>
      </c>
      <c r="F88" s="31">
        <v>84</v>
      </c>
      <c r="G88" s="31">
        <v>89</v>
      </c>
      <c r="H88" s="31">
        <v>268</v>
      </c>
      <c r="I88" s="31">
        <v>721</v>
      </c>
      <c r="J88" s="31">
        <v>137</v>
      </c>
      <c r="K88" s="31">
        <v>118</v>
      </c>
      <c r="L88" s="31">
        <v>543</v>
      </c>
      <c r="M88" s="31">
        <v>169</v>
      </c>
      <c r="N88" s="31">
        <v>799</v>
      </c>
    </row>
    <row r="89" spans="2:14" ht="15" customHeight="1" x14ac:dyDescent="0.15">
      <c r="B89" s="24"/>
      <c r="C89" s="84"/>
      <c r="D89" s="25">
        <v>100</v>
      </c>
      <c r="E89" s="26">
        <v>27.9</v>
      </c>
      <c r="F89" s="27">
        <v>4.0999999999999996</v>
      </c>
      <c r="G89" s="27">
        <v>4.3</v>
      </c>
      <c r="H89" s="27">
        <v>13</v>
      </c>
      <c r="I89" s="27">
        <v>34.9</v>
      </c>
      <c r="J89" s="27">
        <v>6.6</v>
      </c>
      <c r="K89" s="27">
        <v>5.7</v>
      </c>
      <c r="L89" s="27">
        <v>26.3</v>
      </c>
      <c r="M89" s="27">
        <v>8.1999999999999993</v>
      </c>
      <c r="N89" s="27">
        <v>38.700000000000003</v>
      </c>
    </row>
    <row r="90" spans="2:14" ht="15" customHeight="1" x14ac:dyDescent="0.15">
      <c r="B90" s="24"/>
      <c r="C90" s="82" t="s">
        <v>525</v>
      </c>
      <c r="D90" s="14">
        <v>3201</v>
      </c>
      <c r="E90" s="15">
        <v>939</v>
      </c>
      <c r="F90" s="16">
        <v>151</v>
      </c>
      <c r="G90" s="16">
        <v>150</v>
      </c>
      <c r="H90" s="16">
        <v>399</v>
      </c>
      <c r="I90" s="16">
        <v>1188</v>
      </c>
      <c r="J90" s="16">
        <v>231</v>
      </c>
      <c r="K90" s="16">
        <v>211</v>
      </c>
      <c r="L90" s="16">
        <v>919</v>
      </c>
      <c r="M90" s="16">
        <v>233</v>
      </c>
      <c r="N90" s="16">
        <v>1149</v>
      </c>
    </row>
    <row r="91" spans="2:14" ht="15" customHeight="1" x14ac:dyDescent="0.15">
      <c r="B91" s="24"/>
      <c r="C91" s="84"/>
      <c r="D91" s="25">
        <v>100</v>
      </c>
      <c r="E91" s="26">
        <v>29.3</v>
      </c>
      <c r="F91" s="27">
        <v>4.7</v>
      </c>
      <c r="G91" s="27">
        <v>4.7</v>
      </c>
      <c r="H91" s="27">
        <v>12.5</v>
      </c>
      <c r="I91" s="27">
        <v>37.1</v>
      </c>
      <c r="J91" s="27">
        <v>7.2</v>
      </c>
      <c r="K91" s="27">
        <v>6.6</v>
      </c>
      <c r="L91" s="27">
        <v>28.7</v>
      </c>
      <c r="M91" s="27">
        <v>7.3</v>
      </c>
      <c r="N91" s="27">
        <v>35.9</v>
      </c>
    </row>
    <row r="92" spans="2:14" ht="15" customHeight="1" x14ac:dyDescent="0.15">
      <c r="B92" s="24"/>
      <c r="C92" s="82" t="s">
        <v>456</v>
      </c>
      <c r="D92" s="14">
        <v>1503</v>
      </c>
      <c r="E92" s="15">
        <v>482</v>
      </c>
      <c r="F92" s="16">
        <v>59</v>
      </c>
      <c r="G92" s="16">
        <v>78</v>
      </c>
      <c r="H92" s="16">
        <v>194</v>
      </c>
      <c r="I92" s="16">
        <v>552</v>
      </c>
      <c r="J92" s="16">
        <v>118</v>
      </c>
      <c r="K92" s="16">
        <v>99</v>
      </c>
      <c r="L92" s="16">
        <v>432</v>
      </c>
      <c r="M92" s="16">
        <v>111</v>
      </c>
      <c r="N92" s="16">
        <v>529</v>
      </c>
    </row>
    <row r="93" spans="2:14" ht="15" customHeight="1" x14ac:dyDescent="0.15">
      <c r="B93" s="24"/>
      <c r="C93" s="84"/>
      <c r="D93" s="25">
        <v>100</v>
      </c>
      <c r="E93" s="26">
        <v>32.1</v>
      </c>
      <c r="F93" s="27">
        <v>3.9</v>
      </c>
      <c r="G93" s="27">
        <v>5.2</v>
      </c>
      <c r="H93" s="27">
        <v>12.9</v>
      </c>
      <c r="I93" s="27">
        <v>36.700000000000003</v>
      </c>
      <c r="J93" s="27">
        <v>7.9</v>
      </c>
      <c r="K93" s="27">
        <v>6.6</v>
      </c>
      <c r="L93" s="27">
        <v>28.7</v>
      </c>
      <c r="M93" s="27">
        <v>7.4</v>
      </c>
      <c r="N93" s="27">
        <v>35.200000000000003</v>
      </c>
    </row>
    <row r="94" spans="2:14" ht="15" customHeight="1" x14ac:dyDescent="0.15">
      <c r="B94" s="24"/>
      <c r="C94" s="82" t="s">
        <v>587</v>
      </c>
      <c r="D94" s="14">
        <v>330</v>
      </c>
      <c r="E94" s="15">
        <v>116</v>
      </c>
      <c r="F94" s="16">
        <v>16</v>
      </c>
      <c r="G94" s="16">
        <v>17</v>
      </c>
      <c r="H94" s="16">
        <v>59</v>
      </c>
      <c r="I94" s="16">
        <v>133</v>
      </c>
      <c r="J94" s="16">
        <v>16</v>
      </c>
      <c r="K94" s="16">
        <v>18</v>
      </c>
      <c r="L94" s="16">
        <v>101</v>
      </c>
      <c r="M94" s="16">
        <v>27</v>
      </c>
      <c r="N94" s="16">
        <v>96</v>
      </c>
    </row>
    <row r="95" spans="2:14" ht="15" customHeight="1" x14ac:dyDescent="0.15">
      <c r="B95" s="24"/>
      <c r="C95" s="82"/>
      <c r="D95" s="34">
        <v>100</v>
      </c>
      <c r="E95" s="35">
        <v>35.200000000000003</v>
      </c>
      <c r="F95" s="36">
        <v>4.8</v>
      </c>
      <c r="G95" s="36">
        <v>5.2</v>
      </c>
      <c r="H95" s="36">
        <v>17.899999999999999</v>
      </c>
      <c r="I95" s="36">
        <v>40.299999999999997</v>
      </c>
      <c r="J95" s="36">
        <v>4.8</v>
      </c>
      <c r="K95" s="36">
        <v>5.5</v>
      </c>
      <c r="L95" s="36">
        <v>30.6</v>
      </c>
      <c r="M95" s="36">
        <v>8.1999999999999993</v>
      </c>
      <c r="N95" s="36">
        <v>29.1</v>
      </c>
    </row>
    <row r="96" spans="2:14" ht="15" customHeight="1" x14ac:dyDescent="0.15">
      <c r="B96" s="24"/>
      <c r="C96" s="83" t="s">
        <v>511</v>
      </c>
      <c r="D96" s="29">
        <v>359</v>
      </c>
      <c r="E96" s="30">
        <v>96</v>
      </c>
      <c r="F96" s="31">
        <v>8</v>
      </c>
      <c r="G96" s="31">
        <v>11</v>
      </c>
      <c r="H96" s="31">
        <v>28</v>
      </c>
      <c r="I96" s="31">
        <v>113</v>
      </c>
      <c r="J96" s="31">
        <v>17</v>
      </c>
      <c r="K96" s="31">
        <v>11</v>
      </c>
      <c r="L96" s="31">
        <v>99</v>
      </c>
      <c r="M96" s="31">
        <v>36</v>
      </c>
      <c r="N96" s="31">
        <v>131</v>
      </c>
    </row>
    <row r="97" spans="2:14" ht="15" customHeight="1" x14ac:dyDescent="0.15">
      <c r="B97" s="24"/>
      <c r="C97" s="84"/>
      <c r="D97" s="25">
        <v>100</v>
      </c>
      <c r="E97" s="26">
        <v>26.7</v>
      </c>
      <c r="F97" s="27">
        <v>2.2000000000000002</v>
      </c>
      <c r="G97" s="27">
        <v>3.1</v>
      </c>
      <c r="H97" s="27">
        <v>7.8</v>
      </c>
      <c r="I97" s="27">
        <v>31.5</v>
      </c>
      <c r="J97" s="27">
        <v>4.7</v>
      </c>
      <c r="K97" s="27">
        <v>3.1</v>
      </c>
      <c r="L97" s="27">
        <v>27.6</v>
      </c>
      <c r="M97" s="27">
        <v>10</v>
      </c>
      <c r="N97" s="27">
        <v>36.5</v>
      </c>
    </row>
    <row r="98" spans="2:14" ht="15" customHeight="1" x14ac:dyDescent="0.15">
      <c r="B98" s="24"/>
      <c r="C98" s="82" t="s">
        <v>544</v>
      </c>
      <c r="D98" s="14">
        <v>47</v>
      </c>
      <c r="E98" s="15">
        <v>13</v>
      </c>
      <c r="F98" s="16">
        <v>2</v>
      </c>
      <c r="G98" s="16">
        <v>2</v>
      </c>
      <c r="H98" s="16">
        <v>7</v>
      </c>
      <c r="I98" s="16">
        <v>13</v>
      </c>
      <c r="J98" s="16">
        <v>2</v>
      </c>
      <c r="K98" s="16">
        <v>6</v>
      </c>
      <c r="L98" s="16">
        <v>13</v>
      </c>
      <c r="M98" s="16">
        <v>1</v>
      </c>
      <c r="N98" s="16">
        <v>22</v>
      </c>
    </row>
    <row r="99" spans="2:14" ht="15" customHeight="1" x14ac:dyDescent="0.15">
      <c r="B99" s="24"/>
      <c r="C99" s="84"/>
      <c r="D99" s="25">
        <v>100</v>
      </c>
      <c r="E99" s="26">
        <v>27.7</v>
      </c>
      <c r="F99" s="27">
        <v>4.3</v>
      </c>
      <c r="G99" s="27">
        <v>4.3</v>
      </c>
      <c r="H99" s="27">
        <v>14.9</v>
      </c>
      <c r="I99" s="27">
        <v>27.7</v>
      </c>
      <c r="J99" s="27">
        <v>4.3</v>
      </c>
      <c r="K99" s="27">
        <v>12.8</v>
      </c>
      <c r="L99" s="27">
        <v>27.7</v>
      </c>
      <c r="M99" s="27">
        <v>2.1</v>
      </c>
      <c r="N99" s="27">
        <v>46.8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18</v>
      </c>
      <c r="F100" s="16">
        <v>3</v>
      </c>
      <c r="G100" s="16">
        <v>3</v>
      </c>
      <c r="H100" s="16">
        <v>7</v>
      </c>
      <c r="I100" s="16">
        <v>22</v>
      </c>
      <c r="J100" s="16">
        <v>4</v>
      </c>
      <c r="K100" s="16">
        <v>5</v>
      </c>
      <c r="L100" s="16">
        <v>17</v>
      </c>
      <c r="M100" s="16">
        <v>8</v>
      </c>
      <c r="N100" s="16">
        <v>10</v>
      </c>
    </row>
    <row r="101" spans="2:14" ht="15" customHeight="1" x14ac:dyDescent="0.15">
      <c r="B101" s="28"/>
      <c r="C101" s="85"/>
      <c r="D101" s="17">
        <v>100</v>
      </c>
      <c r="E101" s="18">
        <v>34.6</v>
      </c>
      <c r="F101" s="19">
        <v>5.8</v>
      </c>
      <c r="G101" s="19">
        <v>5.8</v>
      </c>
      <c r="H101" s="19">
        <v>13.5</v>
      </c>
      <c r="I101" s="19">
        <v>42.3</v>
      </c>
      <c r="J101" s="19">
        <v>7.7</v>
      </c>
      <c r="K101" s="19">
        <v>9.6</v>
      </c>
      <c r="L101" s="19">
        <v>32.700000000000003</v>
      </c>
      <c r="M101" s="19">
        <v>15.4</v>
      </c>
      <c r="N101" s="19">
        <v>19.2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563" priority="4231" rank="1"/>
  </conditionalFormatting>
  <conditionalFormatting sqref="E11:N11">
    <cfRule type="top10" dxfId="562" priority="4232" rank="1"/>
  </conditionalFormatting>
  <conditionalFormatting sqref="E13:N13">
    <cfRule type="top10" dxfId="561" priority="4233" rank="1"/>
  </conditionalFormatting>
  <conditionalFormatting sqref="E15:N15">
    <cfRule type="top10" dxfId="560" priority="4234" rank="1"/>
  </conditionalFormatting>
  <conditionalFormatting sqref="E17:N17">
    <cfRule type="top10" dxfId="559" priority="4235" rank="1"/>
  </conditionalFormatting>
  <conditionalFormatting sqref="E19:N19">
    <cfRule type="top10" dxfId="558" priority="4236" rank="1"/>
  </conditionalFormatting>
  <conditionalFormatting sqref="E21:N21">
    <cfRule type="top10" dxfId="557" priority="4237" rank="1"/>
  </conditionalFormatting>
  <conditionalFormatting sqref="E23:N23">
    <cfRule type="top10" dxfId="556" priority="4238" rank="1"/>
  </conditionalFormatting>
  <conditionalFormatting sqref="E25:N25">
    <cfRule type="top10" dxfId="555" priority="4239" rank="1"/>
  </conditionalFormatting>
  <conditionalFormatting sqref="E27:N27">
    <cfRule type="top10" dxfId="554" priority="4240" rank="1"/>
  </conditionalFormatting>
  <conditionalFormatting sqref="E29:N29">
    <cfRule type="top10" dxfId="553" priority="4241" rank="1"/>
  </conditionalFormatting>
  <conditionalFormatting sqref="E31:N31">
    <cfRule type="top10" dxfId="552" priority="4242" rank="1"/>
  </conditionalFormatting>
  <conditionalFormatting sqref="E33:N33">
    <cfRule type="top10" dxfId="551" priority="4243" rank="1"/>
  </conditionalFormatting>
  <conditionalFormatting sqref="E35:N35">
    <cfRule type="top10" dxfId="550" priority="4244" rank="1"/>
  </conditionalFormatting>
  <conditionalFormatting sqref="E37:N37">
    <cfRule type="top10" dxfId="549" priority="4245" rank="1"/>
  </conditionalFormatting>
  <conditionalFormatting sqref="E39:N39">
    <cfRule type="top10" dxfId="548" priority="4246" rank="1"/>
  </conditionalFormatting>
  <conditionalFormatting sqref="E41:N41">
    <cfRule type="top10" dxfId="547" priority="4247" rank="1"/>
  </conditionalFormatting>
  <conditionalFormatting sqref="E43:N43">
    <cfRule type="top10" dxfId="546" priority="4248" rank="1"/>
  </conditionalFormatting>
  <conditionalFormatting sqref="E45:N45">
    <cfRule type="top10" dxfId="545" priority="4249" rank="1"/>
  </conditionalFormatting>
  <conditionalFormatting sqref="E47:N47">
    <cfRule type="top10" dxfId="544" priority="4250" rank="1"/>
  </conditionalFormatting>
  <conditionalFormatting sqref="E49:N49">
    <cfRule type="top10" dxfId="543" priority="4251" rank="1"/>
  </conditionalFormatting>
  <conditionalFormatting sqref="E51:N51">
    <cfRule type="top10" dxfId="542" priority="4252" rank="1"/>
  </conditionalFormatting>
  <conditionalFormatting sqref="E53:N53">
    <cfRule type="top10" dxfId="541" priority="4253" rank="1"/>
  </conditionalFormatting>
  <conditionalFormatting sqref="E55:N55">
    <cfRule type="top10" dxfId="540" priority="4254" rank="1"/>
  </conditionalFormatting>
  <conditionalFormatting sqref="E57:N57">
    <cfRule type="top10" dxfId="539" priority="4255" rank="1"/>
  </conditionalFormatting>
  <conditionalFormatting sqref="E59:N59">
    <cfRule type="top10" dxfId="538" priority="4256" rank="1"/>
  </conditionalFormatting>
  <conditionalFormatting sqref="E61:N61">
    <cfRule type="top10" dxfId="537" priority="4257" rank="1"/>
  </conditionalFormatting>
  <conditionalFormatting sqref="E63:N63">
    <cfRule type="top10" dxfId="536" priority="4258" rank="1"/>
  </conditionalFormatting>
  <conditionalFormatting sqref="E65:N65">
    <cfRule type="top10" dxfId="535" priority="4259" rank="1"/>
  </conditionalFormatting>
  <conditionalFormatting sqref="E67:N67">
    <cfRule type="top10" dxfId="534" priority="4260" rank="1"/>
  </conditionalFormatting>
  <conditionalFormatting sqref="E69:N69">
    <cfRule type="top10" dxfId="533" priority="4261" rank="1"/>
  </conditionalFormatting>
  <conditionalFormatting sqref="E71:N71">
    <cfRule type="top10" dxfId="532" priority="4262" rank="1"/>
  </conditionalFormatting>
  <conditionalFormatting sqref="E73:N73">
    <cfRule type="top10" dxfId="531" priority="4263" rank="1"/>
  </conditionalFormatting>
  <conditionalFormatting sqref="E75:N75">
    <cfRule type="top10" dxfId="530" priority="4264" rank="1"/>
  </conditionalFormatting>
  <conditionalFormatting sqref="E77:N77">
    <cfRule type="top10" dxfId="529" priority="4265" rank="1"/>
  </conditionalFormatting>
  <conditionalFormatting sqref="E79:N79">
    <cfRule type="top10" dxfId="528" priority="4266" rank="1"/>
  </conditionalFormatting>
  <conditionalFormatting sqref="E81:N81">
    <cfRule type="top10" dxfId="527" priority="4267" rank="1"/>
  </conditionalFormatting>
  <conditionalFormatting sqref="E83:N83">
    <cfRule type="top10" dxfId="526" priority="4268" rank="1"/>
  </conditionalFormatting>
  <conditionalFormatting sqref="E85:N85">
    <cfRule type="top10" dxfId="525" priority="4269" rank="1"/>
  </conditionalFormatting>
  <conditionalFormatting sqref="E87:N87">
    <cfRule type="top10" dxfId="524" priority="4270" rank="1"/>
  </conditionalFormatting>
  <conditionalFormatting sqref="E89:N89">
    <cfRule type="top10" dxfId="523" priority="4271" rank="1"/>
  </conditionalFormatting>
  <conditionalFormatting sqref="E91:N91">
    <cfRule type="top10" dxfId="522" priority="4272" rank="1"/>
  </conditionalFormatting>
  <conditionalFormatting sqref="E93:N93">
    <cfRule type="top10" dxfId="521" priority="4273" rank="1"/>
  </conditionalFormatting>
  <conditionalFormatting sqref="E95:N95">
    <cfRule type="top10" dxfId="520" priority="4274" rank="1"/>
  </conditionalFormatting>
  <conditionalFormatting sqref="E97:N97">
    <cfRule type="top10" dxfId="519" priority="4275" rank="1"/>
  </conditionalFormatting>
  <conditionalFormatting sqref="E99:N99">
    <cfRule type="top10" dxfId="518" priority="4276" rank="1"/>
  </conditionalFormatting>
  <conditionalFormatting sqref="E101:N101">
    <cfRule type="top10" dxfId="517" priority="4277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9" width="8.625" style="1" customWidth="1"/>
    <col min="80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865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  <c r="Q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133</v>
      </c>
      <c r="F7" s="69" t="s">
        <v>160</v>
      </c>
      <c r="G7" s="69" t="s">
        <v>161</v>
      </c>
      <c r="H7" s="68" t="s">
        <v>53</v>
      </c>
      <c r="I7" s="69" t="s">
        <v>162</v>
      </c>
      <c r="J7" s="69" t="s">
        <v>719</v>
      </c>
      <c r="K7" s="69" t="s">
        <v>164</v>
      </c>
      <c r="L7" s="69" t="s">
        <v>165</v>
      </c>
      <c r="M7" s="69" t="s">
        <v>166</v>
      </c>
      <c r="N7" s="69" t="s">
        <v>4</v>
      </c>
      <c r="O7" s="69" t="s">
        <v>159</v>
      </c>
      <c r="P7" s="69" t="s">
        <v>115</v>
      </c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9363</v>
      </c>
      <c r="F8" s="16">
        <v>2551</v>
      </c>
      <c r="G8" s="16">
        <v>824</v>
      </c>
      <c r="H8" s="16">
        <v>2491</v>
      </c>
      <c r="I8" s="16">
        <v>1375</v>
      </c>
      <c r="J8" s="16">
        <v>7922</v>
      </c>
      <c r="K8" s="16">
        <v>3188</v>
      </c>
      <c r="L8" s="16">
        <v>95</v>
      </c>
      <c r="M8" s="16">
        <v>102</v>
      </c>
      <c r="N8" s="16">
        <v>278</v>
      </c>
      <c r="O8" s="16">
        <v>230</v>
      </c>
      <c r="P8" s="16">
        <v>4045</v>
      </c>
    </row>
    <row r="9" spans="2:24" ht="15" customHeight="1" x14ac:dyDescent="0.15">
      <c r="B9" s="93"/>
      <c r="C9" s="91"/>
      <c r="D9" s="17">
        <v>100</v>
      </c>
      <c r="E9" s="18">
        <v>58.8</v>
      </c>
      <c r="F9" s="19">
        <v>16</v>
      </c>
      <c r="G9" s="19">
        <v>5.2</v>
      </c>
      <c r="H9" s="19">
        <v>15.6</v>
      </c>
      <c r="I9" s="19">
        <v>8.6</v>
      </c>
      <c r="J9" s="19">
        <v>49.8</v>
      </c>
      <c r="K9" s="19">
        <v>20</v>
      </c>
      <c r="L9" s="19">
        <v>0.6</v>
      </c>
      <c r="M9" s="19">
        <v>0.6</v>
      </c>
      <c r="N9" s="19">
        <v>1.7</v>
      </c>
      <c r="O9" s="19">
        <v>1.4</v>
      </c>
      <c r="P9" s="19">
        <v>25.4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3040</v>
      </c>
      <c r="F10" s="23">
        <v>794</v>
      </c>
      <c r="G10" s="23">
        <v>274</v>
      </c>
      <c r="H10" s="23">
        <v>782</v>
      </c>
      <c r="I10" s="23">
        <v>461</v>
      </c>
      <c r="J10" s="23">
        <v>2531</v>
      </c>
      <c r="K10" s="23">
        <v>1103</v>
      </c>
      <c r="L10" s="23">
        <v>28</v>
      </c>
      <c r="M10" s="23">
        <v>36</v>
      </c>
      <c r="N10" s="23">
        <v>98</v>
      </c>
      <c r="O10" s="23">
        <v>65</v>
      </c>
      <c r="P10" s="23">
        <v>1193</v>
      </c>
    </row>
    <row r="11" spans="2:24" ht="15" customHeight="1" x14ac:dyDescent="0.15">
      <c r="B11" s="24"/>
      <c r="C11" s="89"/>
      <c r="D11" s="25">
        <v>100</v>
      </c>
      <c r="E11" s="26">
        <v>61.5</v>
      </c>
      <c r="F11" s="27">
        <v>16.100000000000001</v>
      </c>
      <c r="G11" s="27">
        <v>5.5</v>
      </c>
      <c r="H11" s="27">
        <v>15.8</v>
      </c>
      <c r="I11" s="27">
        <v>9.3000000000000007</v>
      </c>
      <c r="J11" s="27">
        <v>51.2</v>
      </c>
      <c r="K11" s="27">
        <v>22.3</v>
      </c>
      <c r="L11" s="27">
        <v>0.6</v>
      </c>
      <c r="M11" s="27">
        <v>0.7</v>
      </c>
      <c r="N11" s="27">
        <v>2</v>
      </c>
      <c r="O11" s="27">
        <v>1.3</v>
      </c>
      <c r="P11" s="27">
        <v>24.1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6256</v>
      </c>
      <c r="F12" s="16">
        <v>1742</v>
      </c>
      <c r="G12" s="16">
        <v>542</v>
      </c>
      <c r="H12" s="16">
        <v>1685</v>
      </c>
      <c r="I12" s="16">
        <v>902</v>
      </c>
      <c r="J12" s="16">
        <v>5332</v>
      </c>
      <c r="K12" s="16">
        <v>2063</v>
      </c>
      <c r="L12" s="16">
        <v>66</v>
      </c>
      <c r="M12" s="16">
        <v>65</v>
      </c>
      <c r="N12" s="16">
        <v>180</v>
      </c>
      <c r="O12" s="16">
        <v>164</v>
      </c>
      <c r="P12" s="16">
        <v>2801</v>
      </c>
    </row>
    <row r="13" spans="2:24" ht="15" customHeight="1" x14ac:dyDescent="0.15">
      <c r="B13" s="28"/>
      <c r="C13" s="91"/>
      <c r="D13" s="17">
        <v>100</v>
      </c>
      <c r="E13" s="18">
        <v>57.7</v>
      </c>
      <c r="F13" s="19">
        <v>16.100000000000001</v>
      </c>
      <c r="G13" s="19">
        <v>5</v>
      </c>
      <c r="H13" s="19">
        <v>15.5</v>
      </c>
      <c r="I13" s="19">
        <v>8.3000000000000007</v>
      </c>
      <c r="J13" s="19">
        <v>49.2</v>
      </c>
      <c r="K13" s="19">
        <v>19</v>
      </c>
      <c r="L13" s="19">
        <v>0.6</v>
      </c>
      <c r="M13" s="19">
        <v>0.6</v>
      </c>
      <c r="N13" s="19">
        <v>1.7</v>
      </c>
      <c r="O13" s="19">
        <v>1.5</v>
      </c>
      <c r="P13" s="19">
        <v>25.8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189</v>
      </c>
      <c r="F14" s="23">
        <v>65</v>
      </c>
      <c r="G14" s="23">
        <v>10</v>
      </c>
      <c r="H14" s="23">
        <v>42</v>
      </c>
      <c r="I14" s="23">
        <v>14</v>
      </c>
      <c r="J14" s="23">
        <v>171</v>
      </c>
      <c r="K14" s="23">
        <v>72</v>
      </c>
      <c r="L14" s="23">
        <v>2</v>
      </c>
      <c r="M14" s="23">
        <v>5</v>
      </c>
      <c r="N14" s="23">
        <v>9</v>
      </c>
      <c r="O14" s="23">
        <v>7</v>
      </c>
      <c r="P14" s="23">
        <v>94</v>
      </c>
    </row>
    <row r="15" spans="2:24" ht="15" customHeight="1" x14ac:dyDescent="0.15">
      <c r="B15" s="24"/>
      <c r="C15" s="84"/>
      <c r="D15" s="25">
        <v>100</v>
      </c>
      <c r="E15" s="26">
        <v>53.5</v>
      </c>
      <c r="F15" s="27">
        <v>18.399999999999999</v>
      </c>
      <c r="G15" s="27">
        <v>2.8</v>
      </c>
      <c r="H15" s="27">
        <v>11.9</v>
      </c>
      <c r="I15" s="27">
        <v>4</v>
      </c>
      <c r="J15" s="27">
        <v>48.4</v>
      </c>
      <c r="K15" s="27">
        <v>20.399999999999999</v>
      </c>
      <c r="L15" s="27">
        <v>0.6</v>
      </c>
      <c r="M15" s="27">
        <v>1.4</v>
      </c>
      <c r="N15" s="27">
        <v>2.5</v>
      </c>
      <c r="O15" s="27">
        <v>2</v>
      </c>
      <c r="P15" s="27">
        <v>26.6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314</v>
      </c>
      <c r="F16" s="31">
        <v>88</v>
      </c>
      <c r="G16" s="31">
        <v>19</v>
      </c>
      <c r="H16" s="31">
        <v>85</v>
      </c>
      <c r="I16" s="31">
        <v>48</v>
      </c>
      <c r="J16" s="31">
        <v>285</v>
      </c>
      <c r="K16" s="31">
        <v>130</v>
      </c>
      <c r="L16" s="31">
        <v>5</v>
      </c>
      <c r="M16" s="31">
        <v>5</v>
      </c>
      <c r="N16" s="31">
        <v>15</v>
      </c>
      <c r="O16" s="31">
        <v>14</v>
      </c>
      <c r="P16" s="31">
        <v>172</v>
      </c>
    </row>
    <row r="17" spans="2:16" ht="15" customHeight="1" x14ac:dyDescent="0.15">
      <c r="B17" s="24"/>
      <c r="C17" s="84"/>
      <c r="D17" s="25">
        <v>100</v>
      </c>
      <c r="E17" s="26">
        <v>50.6</v>
      </c>
      <c r="F17" s="27">
        <v>14.2</v>
      </c>
      <c r="G17" s="27">
        <v>3.1</v>
      </c>
      <c r="H17" s="27">
        <v>13.7</v>
      </c>
      <c r="I17" s="27">
        <v>7.7</v>
      </c>
      <c r="J17" s="27">
        <v>46</v>
      </c>
      <c r="K17" s="27">
        <v>21</v>
      </c>
      <c r="L17" s="27">
        <v>0.8</v>
      </c>
      <c r="M17" s="27">
        <v>0.8</v>
      </c>
      <c r="N17" s="27">
        <v>2.4</v>
      </c>
      <c r="O17" s="27">
        <v>2.2999999999999998</v>
      </c>
      <c r="P17" s="27">
        <v>27.7</v>
      </c>
    </row>
    <row r="18" spans="2:16" ht="15" customHeight="1" x14ac:dyDescent="0.15">
      <c r="B18" s="24"/>
      <c r="C18" s="82" t="s">
        <v>411</v>
      </c>
      <c r="D18" s="14">
        <v>922</v>
      </c>
      <c r="E18" s="15">
        <v>472</v>
      </c>
      <c r="F18" s="16">
        <v>125</v>
      </c>
      <c r="G18" s="16">
        <v>36</v>
      </c>
      <c r="H18" s="16">
        <v>131</v>
      </c>
      <c r="I18" s="16">
        <v>74</v>
      </c>
      <c r="J18" s="16">
        <v>426</v>
      </c>
      <c r="K18" s="16">
        <v>159</v>
      </c>
      <c r="L18" s="16">
        <v>5</v>
      </c>
      <c r="M18" s="16">
        <v>11</v>
      </c>
      <c r="N18" s="16">
        <v>18</v>
      </c>
      <c r="O18" s="16">
        <v>15</v>
      </c>
      <c r="P18" s="16">
        <v>273</v>
      </c>
    </row>
    <row r="19" spans="2:16" ht="15" customHeight="1" x14ac:dyDescent="0.15">
      <c r="B19" s="24"/>
      <c r="C19" s="84"/>
      <c r="D19" s="25">
        <v>100</v>
      </c>
      <c r="E19" s="26">
        <v>51.2</v>
      </c>
      <c r="F19" s="27">
        <v>13.6</v>
      </c>
      <c r="G19" s="27">
        <v>3.9</v>
      </c>
      <c r="H19" s="27">
        <v>14.2</v>
      </c>
      <c r="I19" s="27">
        <v>8</v>
      </c>
      <c r="J19" s="27">
        <v>46.2</v>
      </c>
      <c r="K19" s="27">
        <v>17.2</v>
      </c>
      <c r="L19" s="27">
        <v>0.5</v>
      </c>
      <c r="M19" s="27">
        <v>1.2</v>
      </c>
      <c r="N19" s="27">
        <v>2</v>
      </c>
      <c r="O19" s="27">
        <v>1.6</v>
      </c>
      <c r="P19" s="27">
        <v>29.6</v>
      </c>
    </row>
    <row r="20" spans="2:16" ht="15" customHeight="1" x14ac:dyDescent="0.15">
      <c r="B20" s="24"/>
      <c r="C20" s="82" t="s">
        <v>412</v>
      </c>
      <c r="D20" s="14">
        <v>1616</v>
      </c>
      <c r="E20" s="15">
        <v>954</v>
      </c>
      <c r="F20" s="16">
        <v>251</v>
      </c>
      <c r="G20" s="16">
        <v>80</v>
      </c>
      <c r="H20" s="16">
        <v>255</v>
      </c>
      <c r="I20" s="16">
        <v>144</v>
      </c>
      <c r="J20" s="16">
        <v>763</v>
      </c>
      <c r="K20" s="16">
        <v>319</v>
      </c>
      <c r="L20" s="16">
        <v>7</v>
      </c>
      <c r="M20" s="16">
        <v>17</v>
      </c>
      <c r="N20" s="16">
        <v>25</v>
      </c>
      <c r="O20" s="16">
        <v>29</v>
      </c>
      <c r="P20" s="16">
        <v>406</v>
      </c>
    </row>
    <row r="21" spans="2:16" ht="15" customHeight="1" x14ac:dyDescent="0.15">
      <c r="B21" s="24"/>
      <c r="C21" s="84"/>
      <c r="D21" s="25">
        <v>100</v>
      </c>
      <c r="E21" s="26">
        <v>59</v>
      </c>
      <c r="F21" s="27">
        <v>15.5</v>
      </c>
      <c r="G21" s="27">
        <v>5</v>
      </c>
      <c r="H21" s="27">
        <v>15.8</v>
      </c>
      <c r="I21" s="27">
        <v>8.9</v>
      </c>
      <c r="J21" s="27">
        <v>47.2</v>
      </c>
      <c r="K21" s="27">
        <v>19.7</v>
      </c>
      <c r="L21" s="27">
        <v>0.4</v>
      </c>
      <c r="M21" s="27">
        <v>1.1000000000000001</v>
      </c>
      <c r="N21" s="27">
        <v>1.5</v>
      </c>
      <c r="O21" s="27">
        <v>1.8</v>
      </c>
      <c r="P21" s="27">
        <v>25.1</v>
      </c>
    </row>
    <row r="22" spans="2:16" ht="15" customHeight="1" x14ac:dyDescent="0.15">
      <c r="B22" s="24"/>
      <c r="C22" s="82" t="s">
        <v>413</v>
      </c>
      <c r="D22" s="14">
        <v>3140</v>
      </c>
      <c r="E22" s="15">
        <v>1803</v>
      </c>
      <c r="F22" s="16">
        <v>466</v>
      </c>
      <c r="G22" s="16">
        <v>165</v>
      </c>
      <c r="H22" s="16">
        <v>472</v>
      </c>
      <c r="I22" s="16">
        <v>247</v>
      </c>
      <c r="J22" s="16">
        <v>1438</v>
      </c>
      <c r="K22" s="16">
        <v>606</v>
      </c>
      <c r="L22" s="16">
        <v>14</v>
      </c>
      <c r="M22" s="16">
        <v>24</v>
      </c>
      <c r="N22" s="16">
        <v>41</v>
      </c>
      <c r="O22" s="16">
        <v>54</v>
      </c>
      <c r="P22" s="16">
        <v>883</v>
      </c>
    </row>
    <row r="23" spans="2:16" ht="15" customHeight="1" x14ac:dyDescent="0.15">
      <c r="B23" s="24"/>
      <c r="C23" s="84"/>
      <c r="D23" s="25">
        <v>100</v>
      </c>
      <c r="E23" s="26">
        <v>57.4</v>
      </c>
      <c r="F23" s="27">
        <v>14.8</v>
      </c>
      <c r="G23" s="27">
        <v>5.3</v>
      </c>
      <c r="H23" s="27">
        <v>15</v>
      </c>
      <c r="I23" s="27">
        <v>7.9</v>
      </c>
      <c r="J23" s="27">
        <v>45.8</v>
      </c>
      <c r="K23" s="27">
        <v>19.3</v>
      </c>
      <c r="L23" s="27">
        <v>0.4</v>
      </c>
      <c r="M23" s="27">
        <v>0.8</v>
      </c>
      <c r="N23" s="27">
        <v>1.3</v>
      </c>
      <c r="O23" s="27">
        <v>1.7</v>
      </c>
      <c r="P23" s="27">
        <v>28.1</v>
      </c>
    </row>
    <row r="24" spans="2:16" ht="15" customHeight="1" x14ac:dyDescent="0.15">
      <c r="B24" s="24"/>
      <c r="C24" s="82" t="s">
        <v>414</v>
      </c>
      <c r="D24" s="14">
        <v>4506</v>
      </c>
      <c r="E24" s="15">
        <v>2703</v>
      </c>
      <c r="F24" s="16">
        <v>744</v>
      </c>
      <c r="G24" s="16">
        <v>247</v>
      </c>
      <c r="H24" s="16">
        <v>694</v>
      </c>
      <c r="I24" s="16">
        <v>387</v>
      </c>
      <c r="J24" s="16">
        <v>2220</v>
      </c>
      <c r="K24" s="16">
        <v>862</v>
      </c>
      <c r="L24" s="16">
        <v>34</v>
      </c>
      <c r="M24" s="16">
        <v>20</v>
      </c>
      <c r="N24" s="16">
        <v>67</v>
      </c>
      <c r="O24" s="16">
        <v>63</v>
      </c>
      <c r="P24" s="16">
        <v>1167</v>
      </c>
    </row>
    <row r="25" spans="2:16" ht="15" customHeight="1" x14ac:dyDescent="0.15">
      <c r="B25" s="24"/>
      <c r="C25" s="84"/>
      <c r="D25" s="25">
        <v>100</v>
      </c>
      <c r="E25" s="26">
        <v>60</v>
      </c>
      <c r="F25" s="27">
        <v>16.5</v>
      </c>
      <c r="G25" s="27">
        <v>5.5</v>
      </c>
      <c r="H25" s="27">
        <v>15.4</v>
      </c>
      <c r="I25" s="27">
        <v>8.6</v>
      </c>
      <c r="J25" s="27">
        <v>49.3</v>
      </c>
      <c r="K25" s="27">
        <v>19.100000000000001</v>
      </c>
      <c r="L25" s="27">
        <v>0.8</v>
      </c>
      <c r="M25" s="27">
        <v>0.4</v>
      </c>
      <c r="N25" s="27">
        <v>1.5</v>
      </c>
      <c r="O25" s="27">
        <v>1.4</v>
      </c>
      <c r="P25" s="27">
        <v>25.9</v>
      </c>
    </row>
    <row r="26" spans="2:16" ht="15" customHeight="1" x14ac:dyDescent="0.15">
      <c r="B26" s="24"/>
      <c r="C26" s="82" t="s">
        <v>415</v>
      </c>
      <c r="D26" s="14">
        <v>4438</v>
      </c>
      <c r="E26" s="15">
        <v>2779</v>
      </c>
      <c r="F26" s="16">
        <v>774</v>
      </c>
      <c r="G26" s="16">
        <v>249</v>
      </c>
      <c r="H26" s="16">
        <v>756</v>
      </c>
      <c r="I26" s="16">
        <v>421</v>
      </c>
      <c r="J26" s="16">
        <v>2493</v>
      </c>
      <c r="K26" s="16">
        <v>983</v>
      </c>
      <c r="L26" s="16">
        <v>26</v>
      </c>
      <c r="M26" s="16">
        <v>18</v>
      </c>
      <c r="N26" s="16">
        <v>98</v>
      </c>
      <c r="O26" s="16">
        <v>46</v>
      </c>
      <c r="P26" s="16">
        <v>914</v>
      </c>
    </row>
    <row r="27" spans="2:16" ht="15" customHeight="1" x14ac:dyDescent="0.15">
      <c r="B27" s="28"/>
      <c r="C27" s="85"/>
      <c r="D27" s="17">
        <v>100</v>
      </c>
      <c r="E27" s="18">
        <v>62.6</v>
      </c>
      <c r="F27" s="19">
        <v>17.399999999999999</v>
      </c>
      <c r="G27" s="19">
        <v>5.6</v>
      </c>
      <c r="H27" s="19">
        <v>17</v>
      </c>
      <c r="I27" s="19">
        <v>9.5</v>
      </c>
      <c r="J27" s="19">
        <v>56.2</v>
      </c>
      <c r="K27" s="19">
        <v>22.1</v>
      </c>
      <c r="L27" s="19">
        <v>0.6</v>
      </c>
      <c r="M27" s="19">
        <v>0.4</v>
      </c>
      <c r="N27" s="19">
        <v>2.2000000000000002</v>
      </c>
      <c r="O27" s="19">
        <v>1</v>
      </c>
      <c r="P27" s="19">
        <v>20.6</v>
      </c>
    </row>
    <row r="28" spans="2:16" ht="15" customHeight="1" x14ac:dyDescent="0.15">
      <c r="B28" s="20" t="s">
        <v>61</v>
      </c>
      <c r="C28" s="82" t="s">
        <v>62</v>
      </c>
      <c r="D28" s="14">
        <v>5666</v>
      </c>
      <c r="E28" s="15">
        <v>2744</v>
      </c>
      <c r="F28" s="16">
        <v>767</v>
      </c>
      <c r="G28" s="16">
        <v>276</v>
      </c>
      <c r="H28" s="16">
        <v>822</v>
      </c>
      <c r="I28" s="16">
        <v>416</v>
      </c>
      <c r="J28" s="16">
        <v>2299</v>
      </c>
      <c r="K28" s="16">
        <v>840</v>
      </c>
      <c r="L28" s="16">
        <v>34</v>
      </c>
      <c r="M28" s="16">
        <v>19</v>
      </c>
      <c r="N28" s="16">
        <v>100</v>
      </c>
      <c r="O28" s="16">
        <v>95</v>
      </c>
      <c r="P28" s="16">
        <v>2101</v>
      </c>
    </row>
    <row r="29" spans="2:16" ht="15" customHeight="1" x14ac:dyDescent="0.15">
      <c r="B29" s="24"/>
      <c r="C29" s="84"/>
      <c r="D29" s="25">
        <v>100</v>
      </c>
      <c r="E29" s="26">
        <v>48.4</v>
      </c>
      <c r="F29" s="27">
        <v>13.5</v>
      </c>
      <c r="G29" s="27">
        <v>4.9000000000000004</v>
      </c>
      <c r="H29" s="27">
        <v>14.5</v>
      </c>
      <c r="I29" s="27">
        <v>7.3</v>
      </c>
      <c r="J29" s="27">
        <v>40.6</v>
      </c>
      <c r="K29" s="27">
        <v>14.8</v>
      </c>
      <c r="L29" s="27">
        <v>0.6</v>
      </c>
      <c r="M29" s="27">
        <v>0.3</v>
      </c>
      <c r="N29" s="27">
        <v>1.8</v>
      </c>
      <c r="O29" s="27">
        <v>1.7</v>
      </c>
      <c r="P29" s="27">
        <v>37.1</v>
      </c>
    </row>
    <row r="30" spans="2:16" ht="15" customHeight="1" x14ac:dyDescent="0.15">
      <c r="B30" s="24"/>
      <c r="C30" s="82" t="s">
        <v>63</v>
      </c>
      <c r="D30" s="14">
        <v>3924</v>
      </c>
      <c r="E30" s="15">
        <v>2703</v>
      </c>
      <c r="F30" s="16">
        <v>584</v>
      </c>
      <c r="G30" s="16">
        <v>247</v>
      </c>
      <c r="H30" s="16">
        <v>717</v>
      </c>
      <c r="I30" s="16">
        <v>416</v>
      </c>
      <c r="J30" s="16">
        <v>2073</v>
      </c>
      <c r="K30" s="16">
        <v>923</v>
      </c>
      <c r="L30" s="16">
        <v>28</v>
      </c>
      <c r="M30" s="16">
        <v>19</v>
      </c>
      <c r="N30" s="16">
        <v>50</v>
      </c>
      <c r="O30" s="16">
        <v>39</v>
      </c>
      <c r="P30" s="16">
        <v>753</v>
      </c>
    </row>
    <row r="31" spans="2:16" ht="15" customHeight="1" x14ac:dyDescent="0.15">
      <c r="B31" s="24"/>
      <c r="C31" s="84"/>
      <c r="D31" s="25">
        <v>100</v>
      </c>
      <c r="E31" s="26">
        <v>68.900000000000006</v>
      </c>
      <c r="F31" s="27">
        <v>14.9</v>
      </c>
      <c r="G31" s="27">
        <v>6.3</v>
      </c>
      <c r="H31" s="27">
        <v>18.3</v>
      </c>
      <c r="I31" s="27">
        <v>10.6</v>
      </c>
      <c r="J31" s="27">
        <v>52.8</v>
      </c>
      <c r="K31" s="27">
        <v>23.5</v>
      </c>
      <c r="L31" s="27">
        <v>0.7</v>
      </c>
      <c r="M31" s="27">
        <v>0.5</v>
      </c>
      <c r="N31" s="27">
        <v>1.3</v>
      </c>
      <c r="O31" s="27">
        <v>1</v>
      </c>
      <c r="P31" s="27">
        <v>19.2</v>
      </c>
    </row>
    <row r="32" spans="2:16" ht="15" customHeight="1" x14ac:dyDescent="0.15">
      <c r="B32" s="24"/>
      <c r="C32" s="83" t="s">
        <v>64</v>
      </c>
      <c r="D32" s="29">
        <v>306</v>
      </c>
      <c r="E32" s="30">
        <v>191</v>
      </c>
      <c r="F32" s="31">
        <v>53</v>
      </c>
      <c r="G32" s="31">
        <v>10</v>
      </c>
      <c r="H32" s="31">
        <v>48</v>
      </c>
      <c r="I32" s="31">
        <v>31</v>
      </c>
      <c r="J32" s="31">
        <v>155</v>
      </c>
      <c r="K32" s="31">
        <v>70</v>
      </c>
      <c r="L32" s="31">
        <v>2</v>
      </c>
      <c r="M32" s="31">
        <v>4</v>
      </c>
      <c r="N32" s="31">
        <v>1</v>
      </c>
      <c r="O32" s="31">
        <v>6</v>
      </c>
      <c r="P32" s="31">
        <v>63</v>
      </c>
    </row>
    <row r="33" spans="2:16" ht="15" customHeight="1" x14ac:dyDescent="0.15">
      <c r="B33" s="24"/>
      <c r="C33" s="84"/>
      <c r="D33" s="25">
        <v>100</v>
      </c>
      <c r="E33" s="26">
        <v>62.4</v>
      </c>
      <c r="F33" s="27">
        <v>17.3</v>
      </c>
      <c r="G33" s="27">
        <v>3.3</v>
      </c>
      <c r="H33" s="27">
        <v>15.7</v>
      </c>
      <c r="I33" s="27">
        <v>10.1</v>
      </c>
      <c r="J33" s="27">
        <v>50.7</v>
      </c>
      <c r="K33" s="27">
        <v>22.9</v>
      </c>
      <c r="L33" s="27">
        <v>0.7</v>
      </c>
      <c r="M33" s="27">
        <v>1.3</v>
      </c>
      <c r="N33" s="27">
        <v>0.3</v>
      </c>
      <c r="O33" s="27">
        <v>2</v>
      </c>
      <c r="P33" s="27">
        <v>20.6</v>
      </c>
    </row>
    <row r="34" spans="2:16" ht="15" customHeight="1" x14ac:dyDescent="0.15">
      <c r="B34" s="24"/>
      <c r="C34" s="82" t="s">
        <v>65</v>
      </c>
      <c r="D34" s="14">
        <v>3042</v>
      </c>
      <c r="E34" s="15">
        <v>2172</v>
      </c>
      <c r="F34" s="16">
        <v>664</v>
      </c>
      <c r="G34" s="16">
        <v>160</v>
      </c>
      <c r="H34" s="16">
        <v>507</v>
      </c>
      <c r="I34" s="16">
        <v>282</v>
      </c>
      <c r="J34" s="16">
        <v>1896</v>
      </c>
      <c r="K34" s="16">
        <v>765</v>
      </c>
      <c r="L34" s="16">
        <v>14</v>
      </c>
      <c r="M34" s="16">
        <v>32</v>
      </c>
      <c r="N34" s="16">
        <v>47</v>
      </c>
      <c r="O34" s="16">
        <v>34</v>
      </c>
      <c r="P34" s="16">
        <v>327</v>
      </c>
    </row>
    <row r="35" spans="2:16" ht="15" customHeight="1" x14ac:dyDescent="0.15">
      <c r="B35" s="24"/>
      <c r="C35" s="84"/>
      <c r="D35" s="25">
        <v>100</v>
      </c>
      <c r="E35" s="26">
        <v>71.400000000000006</v>
      </c>
      <c r="F35" s="27">
        <v>21.8</v>
      </c>
      <c r="G35" s="27">
        <v>5.3</v>
      </c>
      <c r="H35" s="27">
        <v>16.7</v>
      </c>
      <c r="I35" s="27">
        <v>9.3000000000000007</v>
      </c>
      <c r="J35" s="27">
        <v>62.3</v>
      </c>
      <c r="K35" s="27">
        <v>25.1</v>
      </c>
      <c r="L35" s="27">
        <v>0.5</v>
      </c>
      <c r="M35" s="27">
        <v>1.1000000000000001</v>
      </c>
      <c r="N35" s="27">
        <v>1.5</v>
      </c>
      <c r="O35" s="27">
        <v>1.1000000000000001</v>
      </c>
      <c r="P35" s="27">
        <v>10.7</v>
      </c>
    </row>
    <row r="36" spans="2:16" ht="15" customHeight="1" x14ac:dyDescent="0.15">
      <c r="B36" s="32"/>
      <c r="C36" s="82" t="s">
        <v>408</v>
      </c>
      <c r="D36" s="14">
        <v>2409</v>
      </c>
      <c r="E36" s="15">
        <v>1369</v>
      </c>
      <c r="F36" s="16">
        <v>433</v>
      </c>
      <c r="G36" s="16">
        <v>120</v>
      </c>
      <c r="H36" s="16">
        <v>346</v>
      </c>
      <c r="I36" s="16">
        <v>210</v>
      </c>
      <c r="J36" s="16">
        <v>1359</v>
      </c>
      <c r="K36" s="16">
        <v>527</v>
      </c>
      <c r="L36" s="16">
        <v>11</v>
      </c>
      <c r="M36" s="16">
        <v>22</v>
      </c>
      <c r="N36" s="16">
        <v>72</v>
      </c>
      <c r="O36" s="16">
        <v>49</v>
      </c>
      <c r="P36" s="16">
        <v>482</v>
      </c>
    </row>
    <row r="37" spans="2:16" ht="15" customHeight="1" x14ac:dyDescent="0.15">
      <c r="B37" s="33"/>
      <c r="C37" s="82"/>
      <c r="D37" s="34">
        <v>100</v>
      </c>
      <c r="E37" s="35">
        <v>56.8</v>
      </c>
      <c r="F37" s="36">
        <v>18</v>
      </c>
      <c r="G37" s="36">
        <v>5</v>
      </c>
      <c r="H37" s="36">
        <v>14.4</v>
      </c>
      <c r="I37" s="36">
        <v>8.6999999999999993</v>
      </c>
      <c r="J37" s="36">
        <v>56.4</v>
      </c>
      <c r="K37" s="36">
        <v>21.9</v>
      </c>
      <c r="L37" s="36">
        <v>0.5</v>
      </c>
      <c r="M37" s="36">
        <v>0.9</v>
      </c>
      <c r="N37" s="36">
        <v>3</v>
      </c>
      <c r="O37" s="36">
        <v>2</v>
      </c>
      <c r="P37" s="36">
        <v>20</v>
      </c>
    </row>
    <row r="38" spans="2:16" ht="15" customHeight="1" x14ac:dyDescent="0.15">
      <c r="B38" s="20" t="s">
        <v>66</v>
      </c>
      <c r="C38" s="88" t="s">
        <v>67</v>
      </c>
      <c r="D38" s="21">
        <v>1258</v>
      </c>
      <c r="E38" s="22">
        <v>479</v>
      </c>
      <c r="F38" s="23">
        <v>121</v>
      </c>
      <c r="G38" s="23">
        <v>34</v>
      </c>
      <c r="H38" s="23">
        <v>135</v>
      </c>
      <c r="I38" s="23">
        <v>69</v>
      </c>
      <c r="J38" s="23">
        <v>242</v>
      </c>
      <c r="K38" s="23">
        <v>114</v>
      </c>
      <c r="L38" s="23">
        <v>5</v>
      </c>
      <c r="M38" s="23">
        <v>10</v>
      </c>
      <c r="N38" s="23">
        <v>4</v>
      </c>
      <c r="O38" s="23">
        <v>24</v>
      </c>
      <c r="P38" s="23">
        <v>645</v>
      </c>
    </row>
    <row r="39" spans="2:16" ht="15" customHeight="1" x14ac:dyDescent="0.15">
      <c r="B39" s="24"/>
      <c r="C39" s="89"/>
      <c r="D39" s="25">
        <v>100</v>
      </c>
      <c r="E39" s="26">
        <v>38.1</v>
      </c>
      <c r="F39" s="27">
        <v>9.6</v>
      </c>
      <c r="G39" s="27">
        <v>2.7</v>
      </c>
      <c r="H39" s="27">
        <v>10.7</v>
      </c>
      <c r="I39" s="27">
        <v>5.5</v>
      </c>
      <c r="J39" s="27">
        <v>19.2</v>
      </c>
      <c r="K39" s="27">
        <v>9.1</v>
      </c>
      <c r="L39" s="27">
        <v>0.4</v>
      </c>
      <c r="M39" s="27">
        <v>0.8</v>
      </c>
      <c r="N39" s="27">
        <v>0.3</v>
      </c>
      <c r="O39" s="27">
        <v>1.9</v>
      </c>
      <c r="P39" s="27">
        <v>51.3</v>
      </c>
    </row>
    <row r="40" spans="2:16" ht="15" customHeight="1" x14ac:dyDescent="0.15">
      <c r="B40" s="24"/>
      <c r="C40" s="90" t="s">
        <v>68</v>
      </c>
      <c r="D40" s="14">
        <v>1359</v>
      </c>
      <c r="E40" s="15">
        <v>665</v>
      </c>
      <c r="F40" s="16">
        <v>131</v>
      </c>
      <c r="G40" s="16">
        <v>62</v>
      </c>
      <c r="H40" s="16">
        <v>198</v>
      </c>
      <c r="I40" s="16">
        <v>111</v>
      </c>
      <c r="J40" s="16">
        <v>390</v>
      </c>
      <c r="K40" s="16">
        <v>173</v>
      </c>
      <c r="L40" s="16">
        <v>9</v>
      </c>
      <c r="M40" s="16">
        <v>13</v>
      </c>
      <c r="N40" s="16">
        <v>10</v>
      </c>
      <c r="O40" s="16">
        <v>19</v>
      </c>
      <c r="P40" s="16">
        <v>510</v>
      </c>
    </row>
    <row r="41" spans="2:16" ht="15" customHeight="1" x14ac:dyDescent="0.15">
      <c r="B41" s="24"/>
      <c r="C41" s="89"/>
      <c r="D41" s="25">
        <v>100</v>
      </c>
      <c r="E41" s="26">
        <v>48.9</v>
      </c>
      <c r="F41" s="27">
        <v>9.6</v>
      </c>
      <c r="G41" s="27">
        <v>4.5999999999999996</v>
      </c>
      <c r="H41" s="27">
        <v>14.6</v>
      </c>
      <c r="I41" s="27">
        <v>8.1999999999999993</v>
      </c>
      <c r="J41" s="27">
        <v>28.7</v>
      </c>
      <c r="K41" s="27">
        <v>12.7</v>
      </c>
      <c r="L41" s="27">
        <v>0.7</v>
      </c>
      <c r="M41" s="27">
        <v>1</v>
      </c>
      <c r="N41" s="27">
        <v>0.7</v>
      </c>
      <c r="O41" s="27">
        <v>1.4</v>
      </c>
      <c r="P41" s="27">
        <v>37.5</v>
      </c>
    </row>
    <row r="42" spans="2:16" ht="15" customHeight="1" x14ac:dyDescent="0.15">
      <c r="B42" s="24"/>
      <c r="C42" s="86" t="s">
        <v>69</v>
      </c>
      <c r="D42" s="14">
        <v>12636</v>
      </c>
      <c r="E42" s="15">
        <v>8020</v>
      </c>
      <c r="F42" s="16">
        <v>2253</v>
      </c>
      <c r="G42" s="16">
        <v>714</v>
      </c>
      <c r="H42" s="16">
        <v>2094</v>
      </c>
      <c r="I42" s="16">
        <v>1168</v>
      </c>
      <c r="J42" s="16">
        <v>7147</v>
      </c>
      <c r="K42" s="16">
        <v>2832</v>
      </c>
      <c r="L42" s="16">
        <v>75</v>
      </c>
      <c r="M42" s="16">
        <v>73</v>
      </c>
      <c r="N42" s="16">
        <v>257</v>
      </c>
      <c r="O42" s="16">
        <v>177</v>
      </c>
      <c r="P42" s="16">
        <v>2495</v>
      </c>
    </row>
    <row r="43" spans="2:16" ht="15" customHeight="1" x14ac:dyDescent="0.15">
      <c r="B43" s="28"/>
      <c r="C43" s="91"/>
      <c r="D43" s="17">
        <v>100</v>
      </c>
      <c r="E43" s="18">
        <v>63.5</v>
      </c>
      <c r="F43" s="19">
        <v>17.8</v>
      </c>
      <c r="G43" s="19">
        <v>5.7</v>
      </c>
      <c r="H43" s="19">
        <v>16.600000000000001</v>
      </c>
      <c r="I43" s="19">
        <v>9.1999999999999993</v>
      </c>
      <c r="J43" s="19">
        <v>56.6</v>
      </c>
      <c r="K43" s="19">
        <v>22.4</v>
      </c>
      <c r="L43" s="19">
        <v>0.6</v>
      </c>
      <c r="M43" s="19">
        <v>0.6</v>
      </c>
      <c r="N43" s="19">
        <v>2</v>
      </c>
      <c r="O43" s="19">
        <v>1.4</v>
      </c>
      <c r="P43" s="19">
        <v>19.7</v>
      </c>
    </row>
    <row r="44" spans="2:16" ht="15" customHeight="1" x14ac:dyDescent="0.15">
      <c r="B44" s="20" t="s">
        <v>70</v>
      </c>
      <c r="C44" s="88" t="s">
        <v>588</v>
      </c>
      <c r="D44" s="21">
        <v>567</v>
      </c>
      <c r="E44" s="22">
        <v>327</v>
      </c>
      <c r="F44" s="23">
        <v>99</v>
      </c>
      <c r="G44" s="23">
        <v>31</v>
      </c>
      <c r="H44" s="23">
        <v>83</v>
      </c>
      <c r="I44" s="23">
        <v>42</v>
      </c>
      <c r="J44" s="23">
        <v>282</v>
      </c>
      <c r="K44" s="23">
        <v>84</v>
      </c>
      <c r="L44" s="23">
        <v>6</v>
      </c>
      <c r="M44" s="23">
        <v>2</v>
      </c>
      <c r="N44" s="23">
        <v>18</v>
      </c>
      <c r="O44" s="23">
        <v>7</v>
      </c>
      <c r="P44" s="23">
        <v>159</v>
      </c>
    </row>
    <row r="45" spans="2:16" ht="15" customHeight="1" x14ac:dyDescent="0.15">
      <c r="B45" s="24"/>
      <c r="C45" s="89"/>
      <c r="D45" s="25">
        <v>100</v>
      </c>
      <c r="E45" s="26">
        <v>57.7</v>
      </c>
      <c r="F45" s="27">
        <v>17.5</v>
      </c>
      <c r="G45" s="27">
        <v>5.5</v>
      </c>
      <c r="H45" s="27">
        <v>14.6</v>
      </c>
      <c r="I45" s="27">
        <v>7.4</v>
      </c>
      <c r="J45" s="27">
        <v>49.7</v>
      </c>
      <c r="K45" s="27">
        <v>14.8</v>
      </c>
      <c r="L45" s="27">
        <v>1.1000000000000001</v>
      </c>
      <c r="M45" s="27">
        <v>0.4</v>
      </c>
      <c r="N45" s="27">
        <v>3.2</v>
      </c>
      <c r="O45" s="27">
        <v>1.2</v>
      </c>
      <c r="P45" s="27">
        <v>28</v>
      </c>
    </row>
    <row r="46" spans="2:16" ht="15" customHeight="1" x14ac:dyDescent="0.15">
      <c r="B46" s="24"/>
      <c r="C46" s="86" t="s">
        <v>449</v>
      </c>
      <c r="D46" s="14">
        <v>8280</v>
      </c>
      <c r="E46" s="15">
        <v>4993</v>
      </c>
      <c r="F46" s="16">
        <v>1423</v>
      </c>
      <c r="G46" s="16">
        <v>460</v>
      </c>
      <c r="H46" s="16">
        <v>1317</v>
      </c>
      <c r="I46" s="16">
        <v>714</v>
      </c>
      <c r="J46" s="16">
        <v>4270</v>
      </c>
      <c r="K46" s="16">
        <v>1672</v>
      </c>
      <c r="L46" s="16">
        <v>46</v>
      </c>
      <c r="M46" s="16">
        <v>39</v>
      </c>
      <c r="N46" s="16">
        <v>153</v>
      </c>
      <c r="O46" s="16">
        <v>125</v>
      </c>
      <c r="P46" s="16">
        <v>1946</v>
      </c>
    </row>
    <row r="47" spans="2:16" ht="15" customHeight="1" x14ac:dyDescent="0.15">
      <c r="B47" s="24"/>
      <c r="C47" s="89"/>
      <c r="D47" s="25">
        <v>100</v>
      </c>
      <c r="E47" s="26">
        <v>60.3</v>
      </c>
      <c r="F47" s="27">
        <v>17.2</v>
      </c>
      <c r="G47" s="27">
        <v>5.6</v>
      </c>
      <c r="H47" s="27">
        <v>15.9</v>
      </c>
      <c r="I47" s="27">
        <v>8.6</v>
      </c>
      <c r="J47" s="27">
        <v>51.6</v>
      </c>
      <c r="K47" s="27">
        <v>20.2</v>
      </c>
      <c r="L47" s="27">
        <v>0.6</v>
      </c>
      <c r="M47" s="27">
        <v>0.5</v>
      </c>
      <c r="N47" s="27">
        <v>1.8</v>
      </c>
      <c r="O47" s="27">
        <v>1.5</v>
      </c>
      <c r="P47" s="27">
        <v>23.5</v>
      </c>
    </row>
    <row r="48" spans="2:16" ht="15" customHeight="1" x14ac:dyDescent="0.15">
      <c r="B48" s="24"/>
      <c r="C48" s="86" t="s">
        <v>484</v>
      </c>
      <c r="D48" s="14">
        <v>4863</v>
      </c>
      <c r="E48" s="15">
        <v>2916</v>
      </c>
      <c r="F48" s="16">
        <v>768</v>
      </c>
      <c r="G48" s="16">
        <v>253</v>
      </c>
      <c r="H48" s="16">
        <v>778</v>
      </c>
      <c r="I48" s="16">
        <v>427</v>
      </c>
      <c r="J48" s="16">
        <v>2419</v>
      </c>
      <c r="K48" s="16">
        <v>981</v>
      </c>
      <c r="L48" s="16">
        <v>24</v>
      </c>
      <c r="M48" s="16">
        <v>38</v>
      </c>
      <c r="N48" s="16">
        <v>78</v>
      </c>
      <c r="O48" s="16">
        <v>68</v>
      </c>
      <c r="P48" s="16">
        <v>1183</v>
      </c>
    </row>
    <row r="49" spans="2:16" ht="15" customHeight="1" x14ac:dyDescent="0.15">
      <c r="B49" s="24"/>
      <c r="C49" s="89"/>
      <c r="D49" s="25">
        <v>100</v>
      </c>
      <c r="E49" s="26">
        <v>60</v>
      </c>
      <c r="F49" s="27">
        <v>15.8</v>
      </c>
      <c r="G49" s="27">
        <v>5.2</v>
      </c>
      <c r="H49" s="27">
        <v>16</v>
      </c>
      <c r="I49" s="27">
        <v>8.8000000000000007</v>
      </c>
      <c r="J49" s="27">
        <v>49.7</v>
      </c>
      <c r="K49" s="27">
        <v>20.2</v>
      </c>
      <c r="L49" s="27">
        <v>0.5</v>
      </c>
      <c r="M49" s="27">
        <v>0.8</v>
      </c>
      <c r="N49" s="27">
        <v>1.6</v>
      </c>
      <c r="O49" s="27">
        <v>1.4</v>
      </c>
      <c r="P49" s="27">
        <v>24.3</v>
      </c>
    </row>
    <row r="50" spans="2:16" ht="15" customHeight="1" x14ac:dyDescent="0.15">
      <c r="B50" s="24"/>
      <c r="C50" s="86" t="s">
        <v>461</v>
      </c>
      <c r="D50" s="14">
        <v>1583</v>
      </c>
      <c r="E50" s="15">
        <v>942</v>
      </c>
      <c r="F50" s="16">
        <v>216</v>
      </c>
      <c r="G50" s="16">
        <v>68</v>
      </c>
      <c r="H50" s="16">
        <v>277</v>
      </c>
      <c r="I50" s="16">
        <v>168</v>
      </c>
      <c r="J50" s="16">
        <v>799</v>
      </c>
      <c r="K50" s="16">
        <v>391</v>
      </c>
      <c r="L50" s="16">
        <v>17</v>
      </c>
      <c r="M50" s="16">
        <v>21</v>
      </c>
      <c r="N50" s="16">
        <v>22</v>
      </c>
      <c r="O50" s="16">
        <v>25</v>
      </c>
      <c r="P50" s="16">
        <v>367</v>
      </c>
    </row>
    <row r="51" spans="2:16" ht="15" customHeight="1" x14ac:dyDescent="0.15">
      <c r="B51" s="28"/>
      <c r="C51" s="91"/>
      <c r="D51" s="17">
        <v>100</v>
      </c>
      <c r="E51" s="18">
        <v>59.5</v>
      </c>
      <c r="F51" s="19">
        <v>13.6</v>
      </c>
      <c r="G51" s="19">
        <v>4.3</v>
      </c>
      <c r="H51" s="19">
        <v>17.5</v>
      </c>
      <c r="I51" s="19">
        <v>10.6</v>
      </c>
      <c r="J51" s="19">
        <v>50.5</v>
      </c>
      <c r="K51" s="19">
        <v>24.7</v>
      </c>
      <c r="L51" s="19">
        <v>1.1000000000000001</v>
      </c>
      <c r="M51" s="19">
        <v>1.3</v>
      </c>
      <c r="N51" s="19">
        <v>1.4</v>
      </c>
      <c r="O51" s="19">
        <v>1.6</v>
      </c>
      <c r="P51" s="19">
        <v>23.2</v>
      </c>
    </row>
    <row r="52" spans="2:16" ht="15" customHeight="1" x14ac:dyDescent="0.15">
      <c r="B52" s="20" t="s">
        <v>75</v>
      </c>
      <c r="C52" s="87" t="s">
        <v>76</v>
      </c>
      <c r="D52" s="21">
        <v>2981</v>
      </c>
      <c r="E52" s="22">
        <v>1676</v>
      </c>
      <c r="F52" s="23">
        <v>435</v>
      </c>
      <c r="G52" s="23">
        <v>156</v>
      </c>
      <c r="H52" s="23">
        <v>446</v>
      </c>
      <c r="I52" s="23">
        <v>188</v>
      </c>
      <c r="J52" s="23">
        <v>1343</v>
      </c>
      <c r="K52" s="23">
        <v>666</v>
      </c>
      <c r="L52" s="23">
        <v>12</v>
      </c>
      <c r="M52" s="23">
        <v>28</v>
      </c>
      <c r="N52" s="23">
        <v>57</v>
      </c>
      <c r="O52" s="23">
        <v>51</v>
      </c>
      <c r="P52" s="23">
        <v>793</v>
      </c>
    </row>
    <row r="53" spans="2:16" ht="15" customHeight="1" x14ac:dyDescent="0.15">
      <c r="B53" s="24"/>
      <c r="C53" s="84"/>
      <c r="D53" s="25">
        <v>100</v>
      </c>
      <c r="E53" s="26">
        <v>56.2</v>
      </c>
      <c r="F53" s="27">
        <v>14.6</v>
      </c>
      <c r="G53" s="27">
        <v>5.2</v>
      </c>
      <c r="H53" s="27">
        <v>15</v>
      </c>
      <c r="I53" s="27">
        <v>6.3</v>
      </c>
      <c r="J53" s="27">
        <v>45.1</v>
      </c>
      <c r="K53" s="27">
        <v>22.3</v>
      </c>
      <c r="L53" s="27">
        <v>0.4</v>
      </c>
      <c r="M53" s="27">
        <v>0.9</v>
      </c>
      <c r="N53" s="27">
        <v>1.9</v>
      </c>
      <c r="O53" s="27">
        <v>1.7</v>
      </c>
      <c r="P53" s="27">
        <v>26.6</v>
      </c>
    </row>
    <row r="54" spans="2:16" ht="15" customHeight="1" x14ac:dyDescent="0.15">
      <c r="B54" s="24"/>
      <c r="C54" s="83" t="s">
        <v>77</v>
      </c>
      <c r="D54" s="29">
        <v>1946</v>
      </c>
      <c r="E54" s="30">
        <v>1236</v>
      </c>
      <c r="F54" s="31">
        <v>375</v>
      </c>
      <c r="G54" s="31">
        <v>120</v>
      </c>
      <c r="H54" s="31">
        <v>281</v>
      </c>
      <c r="I54" s="31">
        <v>156</v>
      </c>
      <c r="J54" s="31">
        <v>1058</v>
      </c>
      <c r="K54" s="31">
        <v>419</v>
      </c>
      <c r="L54" s="31">
        <v>5</v>
      </c>
      <c r="M54" s="31">
        <v>8</v>
      </c>
      <c r="N54" s="31">
        <v>23</v>
      </c>
      <c r="O54" s="31">
        <v>22</v>
      </c>
      <c r="P54" s="31">
        <v>447</v>
      </c>
    </row>
    <row r="55" spans="2:16" ht="15" customHeight="1" x14ac:dyDescent="0.15">
      <c r="B55" s="24"/>
      <c r="C55" s="84"/>
      <c r="D55" s="25">
        <v>100</v>
      </c>
      <c r="E55" s="26">
        <v>63.5</v>
      </c>
      <c r="F55" s="27">
        <v>19.3</v>
      </c>
      <c r="G55" s="27">
        <v>6.2</v>
      </c>
      <c r="H55" s="27">
        <v>14.4</v>
      </c>
      <c r="I55" s="27">
        <v>8</v>
      </c>
      <c r="J55" s="27">
        <v>54.4</v>
      </c>
      <c r="K55" s="27">
        <v>21.5</v>
      </c>
      <c r="L55" s="27">
        <v>0.3</v>
      </c>
      <c r="M55" s="27">
        <v>0.4</v>
      </c>
      <c r="N55" s="27">
        <v>1.2</v>
      </c>
      <c r="O55" s="27">
        <v>1.1000000000000001</v>
      </c>
      <c r="P55" s="27">
        <v>23</v>
      </c>
    </row>
    <row r="56" spans="2:16" ht="15" customHeight="1" x14ac:dyDescent="0.15">
      <c r="B56" s="24"/>
      <c r="C56" s="82" t="s">
        <v>78</v>
      </c>
      <c r="D56" s="14">
        <v>854</v>
      </c>
      <c r="E56" s="15">
        <v>474</v>
      </c>
      <c r="F56" s="16">
        <v>119</v>
      </c>
      <c r="G56" s="16">
        <v>54</v>
      </c>
      <c r="H56" s="16">
        <v>106</v>
      </c>
      <c r="I56" s="16">
        <v>71</v>
      </c>
      <c r="J56" s="16">
        <v>468</v>
      </c>
      <c r="K56" s="16">
        <v>194</v>
      </c>
      <c r="L56" s="16">
        <v>9</v>
      </c>
      <c r="M56" s="16">
        <v>4</v>
      </c>
      <c r="N56" s="16">
        <v>9</v>
      </c>
      <c r="O56" s="16">
        <v>7</v>
      </c>
      <c r="P56" s="16">
        <v>251</v>
      </c>
    </row>
    <row r="57" spans="2:16" ht="15" customHeight="1" x14ac:dyDescent="0.15">
      <c r="B57" s="24"/>
      <c r="C57" s="84"/>
      <c r="D57" s="25">
        <v>100</v>
      </c>
      <c r="E57" s="26">
        <v>55.5</v>
      </c>
      <c r="F57" s="27">
        <v>13.9</v>
      </c>
      <c r="G57" s="27">
        <v>6.3</v>
      </c>
      <c r="H57" s="27">
        <v>12.4</v>
      </c>
      <c r="I57" s="27">
        <v>8.3000000000000007</v>
      </c>
      <c r="J57" s="27">
        <v>54.8</v>
      </c>
      <c r="K57" s="27">
        <v>22.7</v>
      </c>
      <c r="L57" s="27">
        <v>1.1000000000000001</v>
      </c>
      <c r="M57" s="27">
        <v>0.5</v>
      </c>
      <c r="N57" s="27">
        <v>1.1000000000000001</v>
      </c>
      <c r="O57" s="27">
        <v>0.8</v>
      </c>
      <c r="P57" s="27">
        <v>29.4</v>
      </c>
    </row>
    <row r="58" spans="2:16" ht="15" customHeight="1" x14ac:dyDescent="0.15">
      <c r="B58" s="24"/>
      <c r="C58" s="82" t="s">
        <v>79</v>
      </c>
      <c r="D58" s="14">
        <v>1311</v>
      </c>
      <c r="E58" s="15">
        <v>807</v>
      </c>
      <c r="F58" s="16">
        <v>244</v>
      </c>
      <c r="G58" s="16">
        <v>84</v>
      </c>
      <c r="H58" s="16">
        <v>183</v>
      </c>
      <c r="I58" s="16">
        <v>116</v>
      </c>
      <c r="J58" s="16">
        <v>748</v>
      </c>
      <c r="K58" s="16">
        <v>301</v>
      </c>
      <c r="L58" s="16">
        <v>13</v>
      </c>
      <c r="M58" s="16">
        <v>7</v>
      </c>
      <c r="N58" s="16">
        <v>24</v>
      </c>
      <c r="O58" s="16">
        <v>20</v>
      </c>
      <c r="P58" s="16">
        <v>287</v>
      </c>
    </row>
    <row r="59" spans="2:16" ht="15" customHeight="1" x14ac:dyDescent="0.15">
      <c r="B59" s="24"/>
      <c r="C59" s="84"/>
      <c r="D59" s="25">
        <v>100</v>
      </c>
      <c r="E59" s="26">
        <v>61.6</v>
      </c>
      <c r="F59" s="27">
        <v>18.600000000000001</v>
      </c>
      <c r="G59" s="27">
        <v>6.4</v>
      </c>
      <c r="H59" s="27">
        <v>14</v>
      </c>
      <c r="I59" s="27">
        <v>8.8000000000000007</v>
      </c>
      <c r="J59" s="27">
        <v>57.1</v>
      </c>
      <c r="K59" s="27">
        <v>23</v>
      </c>
      <c r="L59" s="27">
        <v>1</v>
      </c>
      <c r="M59" s="27">
        <v>0.5</v>
      </c>
      <c r="N59" s="27">
        <v>1.8</v>
      </c>
      <c r="O59" s="27">
        <v>1.5</v>
      </c>
      <c r="P59" s="27">
        <v>21.9</v>
      </c>
    </row>
    <row r="60" spans="2:16" ht="15" customHeight="1" x14ac:dyDescent="0.15">
      <c r="B60" s="24"/>
      <c r="C60" s="82" t="s">
        <v>80</v>
      </c>
      <c r="D60" s="14">
        <v>1783</v>
      </c>
      <c r="E60" s="15">
        <v>1013</v>
      </c>
      <c r="F60" s="16">
        <v>215</v>
      </c>
      <c r="G60" s="16">
        <v>80</v>
      </c>
      <c r="H60" s="16">
        <v>330</v>
      </c>
      <c r="I60" s="16">
        <v>133</v>
      </c>
      <c r="J60" s="16">
        <v>717</v>
      </c>
      <c r="K60" s="16">
        <v>353</v>
      </c>
      <c r="L60" s="16">
        <v>14</v>
      </c>
      <c r="M60" s="16">
        <v>15</v>
      </c>
      <c r="N60" s="16">
        <v>22</v>
      </c>
      <c r="O60" s="16">
        <v>25</v>
      </c>
      <c r="P60" s="16">
        <v>500</v>
      </c>
    </row>
    <row r="61" spans="2:16" ht="15" customHeight="1" x14ac:dyDescent="0.15">
      <c r="B61" s="24"/>
      <c r="C61" s="84"/>
      <c r="D61" s="25">
        <v>100</v>
      </c>
      <c r="E61" s="26">
        <v>56.8</v>
      </c>
      <c r="F61" s="27">
        <v>12.1</v>
      </c>
      <c r="G61" s="27">
        <v>4.5</v>
      </c>
      <c r="H61" s="27">
        <v>18.5</v>
      </c>
      <c r="I61" s="27">
        <v>7.5</v>
      </c>
      <c r="J61" s="27">
        <v>40.200000000000003</v>
      </c>
      <c r="K61" s="27">
        <v>19.8</v>
      </c>
      <c r="L61" s="27">
        <v>0.8</v>
      </c>
      <c r="M61" s="27">
        <v>0.8</v>
      </c>
      <c r="N61" s="27">
        <v>1.2</v>
      </c>
      <c r="O61" s="27">
        <v>1.4</v>
      </c>
      <c r="P61" s="27">
        <v>28</v>
      </c>
    </row>
    <row r="62" spans="2:16" ht="15" customHeight="1" x14ac:dyDescent="0.15">
      <c r="B62" s="24"/>
      <c r="C62" s="82" t="s">
        <v>81</v>
      </c>
      <c r="D62" s="14">
        <v>1234</v>
      </c>
      <c r="E62" s="15">
        <v>788</v>
      </c>
      <c r="F62" s="16">
        <v>178</v>
      </c>
      <c r="G62" s="16">
        <v>62</v>
      </c>
      <c r="H62" s="16">
        <v>154</v>
      </c>
      <c r="I62" s="16">
        <v>119</v>
      </c>
      <c r="J62" s="16">
        <v>688</v>
      </c>
      <c r="K62" s="16">
        <v>231</v>
      </c>
      <c r="L62" s="16">
        <v>5</v>
      </c>
      <c r="M62" s="16">
        <v>4</v>
      </c>
      <c r="N62" s="16">
        <v>21</v>
      </c>
      <c r="O62" s="16">
        <v>16</v>
      </c>
      <c r="P62" s="16">
        <v>248</v>
      </c>
    </row>
    <row r="63" spans="2:16" ht="15" customHeight="1" x14ac:dyDescent="0.15">
      <c r="B63" s="24"/>
      <c r="C63" s="84"/>
      <c r="D63" s="25">
        <v>100</v>
      </c>
      <c r="E63" s="26">
        <v>63.9</v>
      </c>
      <c r="F63" s="27">
        <v>14.4</v>
      </c>
      <c r="G63" s="27">
        <v>5</v>
      </c>
      <c r="H63" s="27">
        <v>12.5</v>
      </c>
      <c r="I63" s="27">
        <v>9.6</v>
      </c>
      <c r="J63" s="27">
        <v>55.8</v>
      </c>
      <c r="K63" s="27">
        <v>18.7</v>
      </c>
      <c r="L63" s="27">
        <v>0.4</v>
      </c>
      <c r="M63" s="27">
        <v>0.3</v>
      </c>
      <c r="N63" s="27">
        <v>1.7</v>
      </c>
      <c r="O63" s="27">
        <v>1.3</v>
      </c>
      <c r="P63" s="27">
        <v>20.100000000000001</v>
      </c>
    </row>
    <row r="64" spans="2:16" ht="15" customHeight="1" x14ac:dyDescent="0.15">
      <c r="B64" s="24"/>
      <c r="C64" s="82" t="s">
        <v>82</v>
      </c>
      <c r="D64" s="14">
        <v>2253</v>
      </c>
      <c r="E64" s="15">
        <v>1355</v>
      </c>
      <c r="F64" s="16">
        <v>373</v>
      </c>
      <c r="G64" s="16">
        <v>115</v>
      </c>
      <c r="H64" s="16">
        <v>365</v>
      </c>
      <c r="I64" s="16">
        <v>206</v>
      </c>
      <c r="J64" s="16">
        <v>1131</v>
      </c>
      <c r="K64" s="16">
        <v>384</v>
      </c>
      <c r="L64" s="16">
        <v>14</v>
      </c>
      <c r="M64" s="16">
        <v>11</v>
      </c>
      <c r="N64" s="16">
        <v>34</v>
      </c>
      <c r="O64" s="16">
        <v>42</v>
      </c>
      <c r="P64" s="16">
        <v>559</v>
      </c>
    </row>
    <row r="65" spans="2:16" ht="15" customHeight="1" x14ac:dyDescent="0.15">
      <c r="B65" s="24"/>
      <c r="C65" s="84"/>
      <c r="D65" s="25">
        <v>100</v>
      </c>
      <c r="E65" s="26">
        <v>60.1</v>
      </c>
      <c r="F65" s="27">
        <v>16.600000000000001</v>
      </c>
      <c r="G65" s="27">
        <v>5.0999999999999996</v>
      </c>
      <c r="H65" s="27">
        <v>16.2</v>
      </c>
      <c r="I65" s="27">
        <v>9.1</v>
      </c>
      <c r="J65" s="27">
        <v>50.2</v>
      </c>
      <c r="K65" s="27">
        <v>17</v>
      </c>
      <c r="L65" s="27">
        <v>0.6</v>
      </c>
      <c r="M65" s="27">
        <v>0.5</v>
      </c>
      <c r="N65" s="27">
        <v>1.5</v>
      </c>
      <c r="O65" s="27">
        <v>1.9</v>
      </c>
      <c r="P65" s="27">
        <v>24.8</v>
      </c>
    </row>
    <row r="66" spans="2:16" ht="15" customHeight="1" x14ac:dyDescent="0.15">
      <c r="B66" s="24"/>
      <c r="C66" s="82" t="s">
        <v>83</v>
      </c>
      <c r="D66" s="14">
        <v>1209</v>
      </c>
      <c r="E66" s="15">
        <v>688</v>
      </c>
      <c r="F66" s="16">
        <v>201</v>
      </c>
      <c r="G66" s="16">
        <v>55</v>
      </c>
      <c r="H66" s="16">
        <v>209</v>
      </c>
      <c r="I66" s="16">
        <v>110</v>
      </c>
      <c r="J66" s="16">
        <v>631</v>
      </c>
      <c r="K66" s="16">
        <v>191</v>
      </c>
      <c r="L66" s="16">
        <v>7</v>
      </c>
      <c r="M66" s="16">
        <v>11</v>
      </c>
      <c r="N66" s="16">
        <v>28</v>
      </c>
      <c r="O66" s="16">
        <v>16</v>
      </c>
      <c r="P66" s="16">
        <v>291</v>
      </c>
    </row>
    <row r="67" spans="2:16" ht="15" customHeight="1" x14ac:dyDescent="0.15">
      <c r="B67" s="24"/>
      <c r="C67" s="84"/>
      <c r="D67" s="25">
        <v>100</v>
      </c>
      <c r="E67" s="26">
        <v>56.9</v>
      </c>
      <c r="F67" s="27">
        <v>16.600000000000001</v>
      </c>
      <c r="G67" s="27">
        <v>4.5</v>
      </c>
      <c r="H67" s="27">
        <v>17.3</v>
      </c>
      <c r="I67" s="27">
        <v>9.1</v>
      </c>
      <c r="J67" s="27">
        <v>52.2</v>
      </c>
      <c r="K67" s="27">
        <v>15.8</v>
      </c>
      <c r="L67" s="27">
        <v>0.6</v>
      </c>
      <c r="M67" s="27">
        <v>0.9</v>
      </c>
      <c r="N67" s="27">
        <v>2.2999999999999998</v>
      </c>
      <c r="O67" s="27">
        <v>1.3</v>
      </c>
      <c r="P67" s="27">
        <v>24.1</v>
      </c>
    </row>
    <row r="68" spans="2:16" ht="15" customHeight="1" x14ac:dyDescent="0.15">
      <c r="B68" s="24"/>
      <c r="C68" s="82" t="s">
        <v>84</v>
      </c>
      <c r="D68" s="14">
        <v>2351</v>
      </c>
      <c r="E68" s="15">
        <v>1326</v>
      </c>
      <c r="F68" s="16">
        <v>411</v>
      </c>
      <c r="G68" s="16">
        <v>98</v>
      </c>
      <c r="H68" s="16">
        <v>417</v>
      </c>
      <c r="I68" s="16">
        <v>276</v>
      </c>
      <c r="J68" s="16">
        <v>1138</v>
      </c>
      <c r="K68" s="16">
        <v>449</v>
      </c>
      <c r="L68" s="16">
        <v>16</v>
      </c>
      <c r="M68" s="16">
        <v>14</v>
      </c>
      <c r="N68" s="16">
        <v>60</v>
      </c>
      <c r="O68" s="16">
        <v>31</v>
      </c>
      <c r="P68" s="16">
        <v>669</v>
      </c>
    </row>
    <row r="69" spans="2:16" ht="15" customHeight="1" x14ac:dyDescent="0.15">
      <c r="B69" s="28"/>
      <c r="C69" s="85"/>
      <c r="D69" s="17">
        <v>100</v>
      </c>
      <c r="E69" s="18">
        <v>56.4</v>
      </c>
      <c r="F69" s="19">
        <v>17.5</v>
      </c>
      <c r="G69" s="19">
        <v>4.2</v>
      </c>
      <c r="H69" s="19">
        <v>17.7</v>
      </c>
      <c r="I69" s="19">
        <v>11.7</v>
      </c>
      <c r="J69" s="19">
        <v>48.4</v>
      </c>
      <c r="K69" s="19">
        <v>19.100000000000001</v>
      </c>
      <c r="L69" s="19">
        <v>0.7</v>
      </c>
      <c r="M69" s="19">
        <v>0.6</v>
      </c>
      <c r="N69" s="19">
        <v>2.6</v>
      </c>
      <c r="O69" s="19">
        <v>1.3</v>
      </c>
      <c r="P69" s="19">
        <v>28.5</v>
      </c>
    </row>
    <row r="70" spans="2:16" ht="15" customHeight="1" x14ac:dyDescent="0.15">
      <c r="B70" s="20" t="s">
        <v>85</v>
      </c>
      <c r="C70" s="88" t="s">
        <v>86</v>
      </c>
      <c r="D70" s="21">
        <v>2750</v>
      </c>
      <c r="E70" s="22">
        <v>1318</v>
      </c>
      <c r="F70" s="23">
        <v>340</v>
      </c>
      <c r="G70" s="23">
        <v>127</v>
      </c>
      <c r="H70" s="23">
        <v>514</v>
      </c>
      <c r="I70" s="23">
        <v>199</v>
      </c>
      <c r="J70" s="23">
        <v>733</v>
      </c>
      <c r="K70" s="23">
        <v>393</v>
      </c>
      <c r="L70" s="23">
        <v>13</v>
      </c>
      <c r="M70" s="23">
        <v>13</v>
      </c>
      <c r="N70" s="23">
        <v>25</v>
      </c>
      <c r="O70" s="23">
        <v>46</v>
      </c>
      <c r="P70" s="23">
        <v>1087</v>
      </c>
    </row>
    <row r="71" spans="2:16" ht="15" customHeight="1" x14ac:dyDescent="0.15">
      <c r="B71" s="24"/>
      <c r="C71" s="89"/>
      <c r="D71" s="25">
        <v>100</v>
      </c>
      <c r="E71" s="26">
        <v>47.9</v>
      </c>
      <c r="F71" s="27">
        <v>12.4</v>
      </c>
      <c r="G71" s="27">
        <v>4.5999999999999996</v>
      </c>
      <c r="H71" s="27">
        <v>18.7</v>
      </c>
      <c r="I71" s="27">
        <v>7.2</v>
      </c>
      <c r="J71" s="27">
        <v>26.7</v>
      </c>
      <c r="K71" s="27">
        <v>14.3</v>
      </c>
      <c r="L71" s="27">
        <v>0.5</v>
      </c>
      <c r="M71" s="27">
        <v>0.5</v>
      </c>
      <c r="N71" s="27">
        <v>0.9</v>
      </c>
      <c r="O71" s="27">
        <v>1.7</v>
      </c>
      <c r="P71" s="27">
        <v>39.5</v>
      </c>
    </row>
    <row r="72" spans="2:16" ht="15" customHeight="1" x14ac:dyDescent="0.15">
      <c r="B72" s="24"/>
      <c r="C72" s="86" t="s">
        <v>87</v>
      </c>
      <c r="D72" s="14">
        <v>3000</v>
      </c>
      <c r="E72" s="15">
        <v>1610</v>
      </c>
      <c r="F72" s="16">
        <v>389</v>
      </c>
      <c r="G72" s="16">
        <v>139</v>
      </c>
      <c r="H72" s="16">
        <v>594</v>
      </c>
      <c r="I72" s="16">
        <v>234</v>
      </c>
      <c r="J72" s="16">
        <v>1016</v>
      </c>
      <c r="K72" s="16">
        <v>444</v>
      </c>
      <c r="L72" s="16">
        <v>10</v>
      </c>
      <c r="M72" s="16">
        <v>22</v>
      </c>
      <c r="N72" s="16">
        <v>20</v>
      </c>
      <c r="O72" s="16">
        <v>41</v>
      </c>
      <c r="P72" s="16">
        <v>1036</v>
      </c>
    </row>
    <row r="73" spans="2:16" ht="15" customHeight="1" x14ac:dyDescent="0.15">
      <c r="B73" s="24"/>
      <c r="C73" s="89"/>
      <c r="D73" s="25">
        <v>100</v>
      </c>
      <c r="E73" s="26">
        <v>53.7</v>
      </c>
      <c r="F73" s="27">
        <v>13</v>
      </c>
      <c r="G73" s="27">
        <v>4.5999999999999996</v>
      </c>
      <c r="H73" s="27">
        <v>19.8</v>
      </c>
      <c r="I73" s="27">
        <v>7.8</v>
      </c>
      <c r="J73" s="27">
        <v>33.9</v>
      </c>
      <c r="K73" s="27">
        <v>14.8</v>
      </c>
      <c r="L73" s="27">
        <v>0.3</v>
      </c>
      <c r="M73" s="27">
        <v>0.7</v>
      </c>
      <c r="N73" s="27">
        <v>0.7</v>
      </c>
      <c r="O73" s="27">
        <v>1.4</v>
      </c>
      <c r="P73" s="27">
        <v>34.5</v>
      </c>
    </row>
    <row r="74" spans="2:16" ht="15" customHeight="1" x14ac:dyDescent="0.15">
      <c r="B74" s="24"/>
      <c r="C74" s="86" t="s">
        <v>88</v>
      </c>
      <c r="D74" s="14">
        <v>3841</v>
      </c>
      <c r="E74" s="15">
        <v>2459</v>
      </c>
      <c r="F74" s="16">
        <v>688</v>
      </c>
      <c r="G74" s="16">
        <v>243</v>
      </c>
      <c r="H74" s="16">
        <v>540</v>
      </c>
      <c r="I74" s="16">
        <v>361</v>
      </c>
      <c r="J74" s="16">
        <v>2220</v>
      </c>
      <c r="K74" s="16">
        <v>827</v>
      </c>
      <c r="L74" s="16">
        <v>28</v>
      </c>
      <c r="M74" s="16">
        <v>21</v>
      </c>
      <c r="N74" s="16">
        <v>71</v>
      </c>
      <c r="O74" s="16">
        <v>55</v>
      </c>
      <c r="P74" s="16">
        <v>735</v>
      </c>
    </row>
    <row r="75" spans="2:16" ht="15" customHeight="1" x14ac:dyDescent="0.15">
      <c r="B75" s="24"/>
      <c r="C75" s="89"/>
      <c r="D75" s="25">
        <v>100</v>
      </c>
      <c r="E75" s="26">
        <v>64</v>
      </c>
      <c r="F75" s="27">
        <v>17.899999999999999</v>
      </c>
      <c r="G75" s="27">
        <v>6.3</v>
      </c>
      <c r="H75" s="27">
        <v>14.1</v>
      </c>
      <c r="I75" s="27">
        <v>9.4</v>
      </c>
      <c r="J75" s="27">
        <v>57.8</v>
      </c>
      <c r="K75" s="27">
        <v>21.5</v>
      </c>
      <c r="L75" s="27">
        <v>0.7</v>
      </c>
      <c r="M75" s="27">
        <v>0.5</v>
      </c>
      <c r="N75" s="27">
        <v>1.8</v>
      </c>
      <c r="O75" s="27">
        <v>1.4</v>
      </c>
      <c r="P75" s="27">
        <v>19.100000000000001</v>
      </c>
    </row>
    <row r="76" spans="2:16" ht="15" customHeight="1" x14ac:dyDescent="0.15">
      <c r="B76" s="24"/>
      <c r="C76" s="86" t="s">
        <v>89</v>
      </c>
      <c r="D76" s="14">
        <v>2817</v>
      </c>
      <c r="E76" s="15">
        <v>1859</v>
      </c>
      <c r="F76" s="16">
        <v>550</v>
      </c>
      <c r="G76" s="16">
        <v>169</v>
      </c>
      <c r="H76" s="16">
        <v>366</v>
      </c>
      <c r="I76" s="16">
        <v>269</v>
      </c>
      <c r="J76" s="16">
        <v>1783</v>
      </c>
      <c r="K76" s="16">
        <v>633</v>
      </c>
      <c r="L76" s="16">
        <v>22</v>
      </c>
      <c r="M76" s="16">
        <v>21</v>
      </c>
      <c r="N76" s="16">
        <v>70</v>
      </c>
      <c r="O76" s="16">
        <v>36</v>
      </c>
      <c r="P76" s="16">
        <v>456</v>
      </c>
    </row>
    <row r="77" spans="2:16" ht="15" customHeight="1" x14ac:dyDescent="0.15">
      <c r="B77" s="24"/>
      <c r="C77" s="89"/>
      <c r="D77" s="25">
        <v>100</v>
      </c>
      <c r="E77" s="26">
        <v>66</v>
      </c>
      <c r="F77" s="27">
        <v>19.5</v>
      </c>
      <c r="G77" s="27">
        <v>6</v>
      </c>
      <c r="H77" s="27">
        <v>13</v>
      </c>
      <c r="I77" s="27">
        <v>9.5</v>
      </c>
      <c r="J77" s="27">
        <v>63.3</v>
      </c>
      <c r="K77" s="27">
        <v>22.5</v>
      </c>
      <c r="L77" s="27">
        <v>0.8</v>
      </c>
      <c r="M77" s="27">
        <v>0.7</v>
      </c>
      <c r="N77" s="27">
        <v>2.5</v>
      </c>
      <c r="O77" s="27">
        <v>1.3</v>
      </c>
      <c r="P77" s="27">
        <v>16.2</v>
      </c>
    </row>
    <row r="78" spans="2:16" ht="15" customHeight="1" x14ac:dyDescent="0.15">
      <c r="B78" s="24"/>
      <c r="C78" s="86" t="s">
        <v>90</v>
      </c>
      <c r="D78" s="14">
        <v>1623</v>
      </c>
      <c r="E78" s="15">
        <v>1042</v>
      </c>
      <c r="F78" s="16">
        <v>283</v>
      </c>
      <c r="G78" s="16">
        <v>72</v>
      </c>
      <c r="H78" s="16">
        <v>231</v>
      </c>
      <c r="I78" s="16">
        <v>144</v>
      </c>
      <c r="J78" s="16">
        <v>1062</v>
      </c>
      <c r="K78" s="16">
        <v>403</v>
      </c>
      <c r="L78" s="16">
        <v>8</v>
      </c>
      <c r="M78" s="16">
        <v>9</v>
      </c>
      <c r="N78" s="16">
        <v>36</v>
      </c>
      <c r="O78" s="16">
        <v>31</v>
      </c>
      <c r="P78" s="16">
        <v>282</v>
      </c>
    </row>
    <row r="79" spans="2:16" ht="15" customHeight="1" x14ac:dyDescent="0.15">
      <c r="B79" s="24"/>
      <c r="C79" s="89"/>
      <c r="D79" s="25">
        <v>100</v>
      </c>
      <c r="E79" s="26">
        <v>64.2</v>
      </c>
      <c r="F79" s="27">
        <v>17.399999999999999</v>
      </c>
      <c r="G79" s="27">
        <v>4.4000000000000004</v>
      </c>
      <c r="H79" s="27">
        <v>14.2</v>
      </c>
      <c r="I79" s="27">
        <v>8.9</v>
      </c>
      <c r="J79" s="27">
        <v>65.400000000000006</v>
      </c>
      <c r="K79" s="27">
        <v>24.8</v>
      </c>
      <c r="L79" s="27">
        <v>0.5</v>
      </c>
      <c r="M79" s="27">
        <v>0.6</v>
      </c>
      <c r="N79" s="27">
        <v>2.2000000000000002</v>
      </c>
      <c r="O79" s="27">
        <v>1.9</v>
      </c>
      <c r="P79" s="27">
        <v>17.399999999999999</v>
      </c>
    </row>
    <row r="80" spans="2:16" ht="15" customHeight="1" x14ac:dyDescent="0.15">
      <c r="B80" s="24"/>
      <c r="C80" s="86" t="s">
        <v>91</v>
      </c>
      <c r="D80" s="14">
        <v>1008</v>
      </c>
      <c r="E80" s="15">
        <v>627</v>
      </c>
      <c r="F80" s="16">
        <v>165</v>
      </c>
      <c r="G80" s="16">
        <v>35</v>
      </c>
      <c r="H80" s="16">
        <v>135</v>
      </c>
      <c r="I80" s="16">
        <v>100</v>
      </c>
      <c r="J80" s="16">
        <v>662</v>
      </c>
      <c r="K80" s="16">
        <v>256</v>
      </c>
      <c r="L80" s="16">
        <v>9</v>
      </c>
      <c r="M80" s="16">
        <v>9</v>
      </c>
      <c r="N80" s="16">
        <v>27</v>
      </c>
      <c r="O80" s="16">
        <v>9</v>
      </c>
      <c r="P80" s="16">
        <v>179</v>
      </c>
    </row>
    <row r="81" spans="2:16" ht="15" customHeight="1" x14ac:dyDescent="0.15">
      <c r="B81" s="24"/>
      <c r="C81" s="89"/>
      <c r="D81" s="25">
        <v>100</v>
      </c>
      <c r="E81" s="26">
        <v>62.2</v>
      </c>
      <c r="F81" s="27">
        <v>16.399999999999999</v>
      </c>
      <c r="G81" s="27">
        <v>3.5</v>
      </c>
      <c r="H81" s="27">
        <v>13.4</v>
      </c>
      <c r="I81" s="27">
        <v>9.9</v>
      </c>
      <c r="J81" s="27">
        <v>65.7</v>
      </c>
      <c r="K81" s="27">
        <v>25.4</v>
      </c>
      <c r="L81" s="27">
        <v>0.9</v>
      </c>
      <c r="M81" s="27">
        <v>0.9</v>
      </c>
      <c r="N81" s="27">
        <v>2.7</v>
      </c>
      <c r="O81" s="27">
        <v>0.9</v>
      </c>
      <c r="P81" s="27">
        <v>17.8</v>
      </c>
    </row>
    <row r="82" spans="2:16" ht="15" customHeight="1" x14ac:dyDescent="0.15">
      <c r="B82" s="24"/>
      <c r="C82" s="86" t="s">
        <v>92</v>
      </c>
      <c r="D82" s="14">
        <v>602</v>
      </c>
      <c r="E82" s="15">
        <v>328</v>
      </c>
      <c r="F82" s="16">
        <v>81</v>
      </c>
      <c r="G82" s="16">
        <v>27</v>
      </c>
      <c r="H82" s="16">
        <v>65</v>
      </c>
      <c r="I82" s="16">
        <v>47</v>
      </c>
      <c r="J82" s="16">
        <v>361</v>
      </c>
      <c r="K82" s="16">
        <v>177</v>
      </c>
      <c r="L82" s="16">
        <v>4</v>
      </c>
      <c r="M82" s="16">
        <v>3</v>
      </c>
      <c r="N82" s="16">
        <v>26</v>
      </c>
      <c r="O82" s="16">
        <v>8</v>
      </c>
      <c r="P82" s="16">
        <v>146</v>
      </c>
    </row>
    <row r="83" spans="2:16" ht="15" customHeight="1" x14ac:dyDescent="0.15">
      <c r="B83" s="24"/>
      <c r="C83" s="86"/>
      <c r="D83" s="34">
        <v>100</v>
      </c>
      <c r="E83" s="35">
        <v>54.5</v>
      </c>
      <c r="F83" s="36">
        <v>13.5</v>
      </c>
      <c r="G83" s="36">
        <v>4.5</v>
      </c>
      <c r="H83" s="36">
        <v>10.8</v>
      </c>
      <c r="I83" s="36">
        <v>7.8</v>
      </c>
      <c r="J83" s="36">
        <v>60</v>
      </c>
      <c r="K83" s="36">
        <v>29.4</v>
      </c>
      <c r="L83" s="36">
        <v>0.7</v>
      </c>
      <c r="M83" s="36">
        <v>0.5</v>
      </c>
      <c r="N83" s="36">
        <v>4.3</v>
      </c>
      <c r="O83" s="36">
        <v>1.3</v>
      </c>
      <c r="P83" s="36">
        <v>24.3</v>
      </c>
    </row>
    <row r="84" spans="2:16" ht="15" customHeight="1" x14ac:dyDescent="0.15">
      <c r="B84" s="20" t="s">
        <v>93</v>
      </c>
      <c r="C84" s="87" t="s">
        <v>94</v>
      </c>
      <c r="D84" s="21">
        <v>3427</v>
      </c>
      <c r="E84" s="22">
        <v>1797</v>
      </c>
      <c r="F84" s="23">
        <v>445</v>
      </c>
      <c r="G84" s="23">
        <v>184</v>
      </c>
      <c r="H84" s="23">
        <v>568</v>
      </c>
      <c r="I84" s="23">
        <v>294</v>
      </c>
      <c r="J84" s="23">
        <v>1303</v>
      </c>
      <c r="K84" s="23">
        <v>549</v>
      </c>
      <c r="L84" s="23">
        <v>16</v>
      </c>
      <c r="M84" s="23">
        <v>20</v>
      </c>
      <c r="N84" s="23">
        <v>47</v>
      </c>
      <c r="O84" s="23">
        <v>55</v>
      </c>
      <c r="P84" s="23">
        <v>1177</v>
      </c>
    </row>
    <row r="85" spans="2:16" ht="15" customHeight="1" x14ac:dyDescent="0.15">
      <c r="B85" s="24" t="s">
        <v>485</v>
      </c>
      <c r="C85" s="84"/>
      <c r="D85" s="25">
        <v>100</v>
      </c>
      <c r="E85" s="26">
        <v>52.4</v>
      </c>
      <c r="F85" s="27">
        <v>13</v>
      </c>
      <c r="G85" s="27">
        <v>5.4</v>
      </c>
      <c r="H85" s="27">
        <v>16.600000000000001</v>
      </c>
      <c r="I85" s="27">
        <v>8.6</v>
      </c>
      <c r="J85" s="27">
        <v>38</v>
      </c>
      <c r="K85" s="27">
        <v>16</v>
      </c>
      <c r="L85" s="27">
        <v>0.5</v>
      </c>
      <c r="M85" s="27">
        <v>0.6</v>
      </c>
      <c r="N85" s="27">
        <v>1.4</v>
      </c>
      <c r="O85" s="27">
        <v>1.6</v>
      </c>
      <c r="P85" s="27">
        <v>34.299999999999997</v>
      </c>
    </row>
    <row r="86" spans="2:16" ht="15" customHeight="1" x14ac:dyDescent="0.15">
      <c r="B86" s="24" t="s">
        <v>431</v>
      </c>
      <c r="C86" s="82" t="s">
        <v>481</v>
      </c>
      <c r="D86" s="14">
        <v>3344</v>
      </c>
      <c r="E86" s="15">
        <v>1934</v>
      </c>
      <c r="F86" s="16">
        <v>493</v>
      </c>
      <c r="G86" s="16">
        <v>155</v>
      </c>
      <c r="H86" s="16">
        <v>565</v>
      </c>
      <c r="I86" s="16">
        <v>273</v>
      </c>
      <c r="J86" s="16">
        <v>1469</v>
      </c>
      <c r="K86" s="16">
        <v>617</v>
      </c>
      <c r="L86" s="16">
        <v>25</v>
      </c>
      <c r="M86" s="16">
        <v>21</v>
      </c>
      <c r="N86" s="16">
        <v>46</v>
      </c>
      <c r="O86" s="16">
        <v>31</v>
      </c>
      <c r="P86" s="16">
        <v>959</v>
      </c>
    </row>
    <row r="87" spans="2:16" ht="15" customHeight="1" x14ac:dyDescent="0.15">
      <c r="B87" s="24"/>
      <c r="C87" s="84"/>
      <c r="D87" s="25">
        <v>100</v>
      </c>
      <c r="E87" s="26">
        <v>57.8</v>
      </c>
      <c r="F87" s="27">
        <v>14.7</v>
      </c>
      <c r="G87" s="27">
        <v>4.5999999999999996</v>
      </c>
      <c r="H87" s="27">
        <v>16.899999999999999</v>
      </c>
      <c r="I87" s="27">
        <v>8.1999999999999993</v>
      </c>
      <c r="J87" s="27">
        <v>43.9</v>
      </c>
      <c r="K87" s="27">
        <v>18.5</v>
      </c>
      <c r="L87" s="27">
        <v>0.7</v>
      </c>
      <c r="M87" s="27">
        <v>0.6</v>
      </c>
      <c r="N87" s="27">
        <v>1.4</v>
      </c>
      <c r="O87" s="27">
        <v>0.9</v>
      </c>
      <c r="P87" s="27">
        <v>28.7</v>
      </c>
    </row>
    <row r="88" spans="2:16" ht="15" customHeight="1" x14ac:dyDescent="0.15">
      <c r="B88" s="24"/>
      <c r="C88" s="83" t="s">
        <v>487</v>
      </c>
      <c r="D88" s="29">
        <v>2063</v>
      </c>
      <c r="E88" s="30">
        <v>1326</v>
      </c>
      <c r="F88" s="31">
        <v>388</v>
      </c>
      <c r="G88" s="31">
        <v>145</v>
      </c>
      <c r="H88" s="31">
        <v>287</v>
      </c>
      <c r="I88" s="31">
        <v>207</v>
      </c>
      <c r="J88" s="31">
        <v>1194</v>
      </c>
      <c r="K88" s="31">
        <v>449</v>
      </c>
      <c r="L88" s="31">
        <v>19</v>
      </c>
      <c r="M88" s="31">
        <v>7</v>
      </c>
      <c r="N88" s="31">
        <v>27</v>
      </c>
      <c r="O88" s="31">
        <v>20</v>
      </c>
      <c r="P88" s="31">
        <v>405</v>
      </c>
    </row>
    <row r="89" spans="2:16" ht="15" customHeight="1" x14ac:dyDescent="0.15">
      <c r="B89" s="24"/>
      <c r="C89" s="84"/>
      <c r="D89" s="25">
        <v>100</v>
      </c>
      <c r="E89" s="26">
        <v>64.3</v>
      </c>
      <c r="F89" s="27">
        <v>18.8</v>
      </c>
      <c r="G89" s="27">
        <v>7</v>
      </c>
      <c r="H89" s="27">
        <v>13.9</v>
      </c>
      <c r="I89" s="27">
        <v>10</v>
      </c>
      <c r="J89" s="27">
        <v>57.9</v>
      </c>
      <c r="K89" s="27">
        <v>21.8</v>
      </c>
      <c r="L89" s="27">
        <v>0.9</v>
      </c>
      <c r="M89" s="27">
        <v>0.3</v>
      </c>
      <c r="N89" s="27">
        <v>1.3</v>
      </c>
      <c r="O89" s="27">
        <v>1</v>
      </c>
      <c r="P89" s="27">
        <v>19.600000000000001</v>
      </c>
    </row>
    <row r="90" spans="2:16" ht="15" customHeight="1" x14ac:dyDescent="0.15">
      <c r="B90" s="24"/>
      <c r="C90" s="82" t="s">
        <v>489</v>
      </c>
      <c r="D90" s="14">
        <v>3201</v>
      </c>
      <c r="E90" s="15">
        <v>2089</v>
      </c>
      <c r="F90" s="16">
        <v>564</v>
      </c>
      <c r="G90" s="16">
        <v>173</v>
      </c>
      <c r="H90" s="16">
        <v>463</v>
      </c>
      <c r="I90" s="16">
        <v>301</v>
      </c>
      <c r="J90" s="16">
        <v>1925</v>
      </c>
      <c r="K90" s="16">
        <v>707</v>
      </c>
      <c r="L90" s="16">
        <v>17</v>
      </c>
      <c r="M90" s="16">
        <v>18</v>
      </c>
      <c r="N90" s="16">
        <v>67</v>
      </c>
      <c r="O90" s="16">
        <v>43</v>
      </c>
      <c r="P90" s="16">
        <v>574</v>
      </c>
    </row>
    <row r="91" spans="2:16" ht="15" customHeight="1" x14ac:dyDescent="0.15">
      <c r="B91" s="24"/>
      <c r="C91" s="84"/>
      <c r="D91" s="25">
        <v>100</v>
      </c>
      <c r="E91" s="26">
        <v>65.3</v>
      </c>
      <c r="F91" s="27">
        <v>17.600000000000001</v>
      </c>
      <c r="G91" s="27">
        <v>5.4</v>
      </c>
      <c r="H91" s="27">
        <v>14.5</v>
      </c>
      <c r="I91" s="27">
        <v>9.4</v>
      </c>
      <c r="J91" s="27">
        <v>60.1</v>
      </c>
      <c r="K91" s="27">
        <v>22.1</v>
      </c>
      <c r="L91" s="27">
        <v>0.5</v>
      </c>
      <c r="M91" s="27">
        <v>0.6</v>
      </c>
      <c r="N91" s="27">
        <v>2.1</v>
      </c>
      <c r="O91" s="27">
        <v>1.3</v>
      </c>
      <c r="P91" s="27">
        <v>17.899999999999999</v>
      </c>
    </row>
    <row r="92" spans="2:16" ht="15" customHeight="1" x14ac:dyDescent="0.15">
      <c r="B92" s="24"/>
      <c r="C92" s="82" t="s">
        <v>488</v>
      </c>
      <c r="D92" s="14">
        <v>1503</v>
      </c>
      <c r="E92" s="15">
        <v>939</v>
      </c>
      <c r="F92" s="16">
        <v>288</v>
      </c>
      <c r="G92" s="16">
        <v>83</v>
      </c>
      <c r="H92" s="16">
        <v>236</v>
      </c>
      <c r="I92" s="16">
        <v>157</v>
      </c>
      <c r="J92" s="16">
        <v>973</v>
      </c>
      <c r="K92" s="16">
        <v>367</v>
      </c>
      <c r="L92" s="16">
        <v>14</v>
      </c>
      <c r="M92" s="16">
        <v>14</v>
      </c>
      <c r="N92" s="16">
        <v>41</v>
      </c>
      <c r="O92" s="16">
        <v>31</v>
      </c>
      <c r="P92" s="16">
        <v>256</v>
      </c>
    </row>
    <row r="93" spans="2:16" ht="15" customHeight="1" x14ac:dyDescent="0.15">
      <c r="B93" s="24"/>
      <c r="C93" s="84"/>
      <c r="D93" s="25">
        <v>100</v>
      </c>
      <c r="E93" s="26">
        <v>62.5</v>
      </c>
      <c r="F93" s="27">
        <v>19.2</v>
      </c>
      <c r="G93" s="27">
        <v>5.5</v>
      </c>
      <c r="H93" s="27">
        <v>15.7</v>
      </c>
      <c r="I93" s="27">
        <v>10.4</v>
      </c>
      <c r="J93" s="27">
        <v>64.7</v>
      </c>
      <c r="K93" s="27">
        <v>24.4</v>
      </c>
      <c r="L93" s="27">
        <v>0.9</v>
      </c>
      <c r="M93" s="27">
        <v>0.9</v>
      </c>
      <c r="N93" s="27">
        <v>2.7</v>
      </c>
      <c r="O93" s="27">
        <v>2.1</v>
      </c>
      <c r="P93" s="27">
        <v>17</v>
      </c>
    </row>
    <row r="94" spans="2:16" ht="15" customHeight="1" x14ac:dyDescent="0.15">
      <c r="B94" s="24"/>
      <c r="C94" s="82" t="s">
        <v>457</v>
      </c>
      <c r="D94" s="14">
        <v>330</v>
      </c>
      <c r="E94" s="15">
        <v>216</v>
      </c>
      <c r="F94" s="16">
        <v>68</v>
      </c>
      <c r="G94" s="16">
        <v>17</v>
      </c>
      <c r="H94" s="16">
        <v>49</v>
      </c>
      <c r="I94" s="16">
        <v>31</v>
      </c>
      <c r="J94" s="16">
        <v>234</v>
      </c>
      <c r="K94" s="16">
        <v>90</v>
      </c>
      <c r="L94" s="16">
        <v>1</v>
      </c>
      <c r="M94" s="16">
        <v>0</v>
      </c>
      <c r="N94" s="16">
        <v>8</v>
      </c>
      <c r="O94" s="16">
        <v>3</v>
      </c>
      <c r="P94" s="16">
        <v>44</v>
      </c>
    </row>
    <row r="95" spans="2:16" ht="15" customHeight="1" x14ac:dyDescent="0.15">
      <c r="B95" s="24"/>
      <c r="C95" s="82"/>
      <c r="D95" s="34">
        <v>100</v>
      </c>
      <c r="E95" s="35">
        <v>65.5</v>
      </c>
      <c r="F95" s="36">
        <v>20.6</v>
      </c>
      <c r="G95" s="36">
        <v>5.2</v>
      </c>
      <c r="H95" s="36">
        <v>14.8</v>
      </c>
      <c r="I95" s="36">
        <v>9.4</v>
      </c>
      <c r="J95" s="36">
        <v>70.900000000000006</v>
      </c>
      <c r="K95" s="36">
        <v>27.3</v>
      </c>
      <c r="L95" s="36">
        <v>0.3</v>
      </c>
      <c r="M95" s="36">
        <v>0</v>
      </c>
      <c r="N95" s="36">
        <v>2.4</v>
      </c>
      <c r="O95" s="36">
        <v>0.9</v>
      </c>
      <c r="P95" s="36">
        <v>13.3</v>
      </c>
    </row>
    <row r="96" spans="2:16" ht="15" customHeight="1" x14ac:dyDescent="0.15">
      <c r="B96" s="24"/>
      <c r="C96" s="83" t="s">
        <v>490</v>
      </c>
      <c r="D96" s="29">
        <v>359</v>
      </c>
      <c r="E96" s="30">
        <v>215</v>
      </c>
      <c r="F96" s="31">
        <v>65</v>
      </c>
      <c r="G96" s="31">
        <v>17</v>
      </c>
      <c r="H96" s="31">
        <v>43</v>
      </c>
      <c r="I96" s="31">
        <v>28</v>
      </c>
      <c r="J96" s="31">
        <v>240</v>
      </c>
      <c r="K96" s="31">
        <v>103</v>
      </c>
      <c r="L96" s="31">
        <v>0</v>
      </c>
      <c r="M96" s="31">
        <v>3</v>
      </c>
      <c r="N96" s="31">
        <v>15</v>
      </c>
      <c r="O96" s="31">
        <v>6</v>
      </c>
      <c r="P96" s="31">
        <v>70</v>
      </c>
    </row>
    <row r="97" spans="2:16" ht="15" customHeight="1" x14ac:dyDescent="0.15">
      <c r="B97" s="24"/>
      <c r="C97" s="84"/>
      <c r="D97" s="25">
        <v>100</v>
      </c>
      <c r="E97" s="26">
        <v>59.9</v>
      </c>
      <c r="F97" s="27">
        <v>18.100000000000001</v>
      </c>
      <c r="G97" s="27">
        <v>4.7</v>
      </c>
      <c r="H97" s="27">
        <v>12</v>
      </c>
      <c r="I97" s="27">
        <v>7.8</v>
      </c>
      <c r="J97" s="27">
        <v>66.900000000000006</v>
      </c>
      <c r="K97" s="27">
        <v>28.7</v>
      </c>
      <c r="L97" s="27">
        <v>0</v>
      </c>
      <c r="M97" s="27">
        <v>0.8</v>
      </c>
      <c r="N97" s="27">
        <v>4.2</v>
      </c>
      <c r="O97" s="27">
        <v>1.7</v>
      </c>
      <c r="P97" s="27">
        <v>19.5</v>
      </c>
    </row>
    <row r="98" spans="2:16" ht="15" customHeight="1" x14ac:dyDescent="0.15">
      <c r="B98" s="24"/>
      <c r="C98" s="82" t="s">
        <v>474</v>
      </c>
      <c r="D98" s="14">
        <v>47</v>
      </c>
      <c r="E98" s="15">
        <v>21</v>
      </c>
      <c r="F98" s="16">
        <v>5</v>
      </c>
      <c r="G98" s="16">
        <v>2</v>
      </c>
      <c r="H98" s="16">
        <v>8</v>
      </c>
      <c r="I98" s="16">
        <v>4</v>
      </c>
      <c r="J98" s="16">
        <v>24</v>
      </c>
      <c r="K98" s="16">
        <v>16</v>
      </c>
      <c r="L98" s="16">
        <v>0</v>
      </c>
      <c r="M98" s="16">
        <v>0</v>
      </c>
      <c r="N98" s="16">
        <v>1</v>
      </c>
      <c r="O98" s="16">
        <v>1</v>
      </c>
      <c r="P98" s="16">
        <v>16</v>
      </c>
    </row>
    <row r="99" spans="2:16" ht="15" customHeight="1" x14ac:dyDescent="0.15">
      <c r="B99" s="24"/>
      <c r="C99" s="84"/>
      <c r="D99" s="25">
        <v>100</v>
      </c>
      <c r="E99" s="26">
        <v>44.7</v>
      </c>
      <c r="F99" s="27">
        <v>10.6</v>
      </c>
      <c r="G99" s="27">
        <v>4.3</v>
      </c>
      <c r="H99" s="27">
        <v>17</v>
      </c>
      <c r="I99" s="27">
        <v>8.5</v>
      </c>
      <c r="J99" s="27">
        <v>51.1</v>
      </c>
      <c r="K99" s="27">
        <v>34</v>
      </c>
      <c r="L99" s="27">
        <v>0</v>
      </c>
      <c r="M99" s="27">
        <v>0</v>
      </c>
      <c r="N99" s="27">
        <v>2.1</v>
      </c>
      <c r="O99" s="27">
        <v>2.1</v>
      </c>
      <c r="P99" s="27">
        <v>34</v>
      </c>
    </row>
    <row r="100" spans="2:16" ht="15" customHeight="1" x14ac:dyDescent="0.15">
      <c r="B100" s="24"/>
      <c r="C100" s="82" t="s">
        <v>96</v>
      </c>
      <c r="D100" s="14">
        <v>52</v>
      </c>
      <c r="E100" s="15">
        <v>34</v>
      </c>
      <c r="F100" s="16">
        <v>13</v>
      </c>
      <c r="G100" s="16">
        <v>2</v>
      </c>
      <c r="H100" s="16">
        <v>6</v>
      </c>
      <c r="I100" s="16">
        <v>4</v>
      </c>
      <c r="J100" s="16">
        <v>33</v>
      </c>
      <c r="K100" s="16">
        <v>13</v>
      </c>
      <c r="L100" s="16">
        <v>1</v>
      </c>
      <c r="M100" s="16">
        <v>2</v>
      </c>
      <c r="N100" s="16">
        <v>1</v>
      </c>
      <c r="O100" s="16">
        <v>0</v>
      </c>
      <c r="P100" s="16">
        <v>9</v>
      </c>
    </row>
    <row r="101" spans="2:16" ht="15" customHeight="1" x14ac:dyDescent="0.15">
      <c r="B101" s="28"/>
      <c r="C101" s="85"/>
      <c r="D101" s="17">
        <v>100</v>
      </c>
      <c r="E101" s="18">
        <v>65.400000000000006</v>
      </c>
      <c r="F101" s="19">
        <v>25</v>
      </c>
      <c r="G101" s="19">
        <v>3.8</v>
      </c>
      <c r="H101" s="19">
        <v>11.5</v>
      </c>
      <c r="I101" s="19">
        <v>7.7</v>
      </c>
      <c r="J101" s="19">
        <v>63.5</v>
      </c>
      <c r="K101" s="19">
        <v>25</v>
      </c>
      <c r="L101" s="19">
        <v>1.9</v>
      </c>
      <c r="M101" s="19">
        <v>3.8</v>
      </c>
      <c r="N101" s="19">
        <v>1.9</v>
      </c>
      <c r="O101" s="19">
        <v>0</v>
      </c>
      <c r="P101" s="19">
        <v>17.3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P9">
    <cfRule type="top10" dxfId="516" priority="4278" rank="1"/>
  </conditionalFormatting>
  <conditionalFormatting sqref="E11:P11">
    <cfRule type="top10" dxfId="515" priority="4279" rank="1"/>
  </conditionalFormatting>
  <conditionalFormatting sqref="E13:P13">
    <cfRule type="top10" dxfId="514" priority="4280" rank="1"/>
  </conditionalFormatting>
  <conditionalFormatting sqref="E15:P15">
    <cfRule type="top10" dxfId="513" priority="4281" rank="1"/>
  </conditionalFormatting>
  <conditionalFormatting sqref="E17:P17">
    <cfRule type="top10" dxfId="512" priority="4282" rank="1"/>
  </conditionalFormatting>
  <conditionalFormatting sqref="E19:P19">
    <cfRule type="top10" dxfId="511" priority="4283" rank="1"/>
  </conditionalFormatting>
  <conditionalFormatting sqref="E21:P21">
    <cfRule type="top10" dxfId="510" priority="4284" rank="1"/>
  </conditionalFormatting>
  <conditionalFormatting sqref="E23:P23">
    <cfRule type="top10" dxfId="509" priority="4285" rank="1"/>
  </conditionalFormatting>
  <conditionalFormatting sqref="E25:P25">
    <cfRule type="top10" dxfId="508" priority="4286" rank="1"/>
  </conditionalFormatting>
  <conditionalFormatting sqref="E27:P27">
    <cfRule type="top10" dxfId="507" priority="4287" rank="1"/>
  </conditionalFormatting>
  <conditionalFormatting sqref="E29:P29">
    <cfRule type="top10" dxfId="506" priority="4288" rank="1"/>
  </conditionalFormatting>
  <conditionalFormatting sqref="E31:P31">
    <cfRule type="top10" dxfId="505" priority="4289" rank="1"/>
  </conditionalFormatting>
  <conditionalFormatting sqref="E33:P33">
    <cfRule type="top10" dxfId="504" priority="4290" rank="1"/>
  </conditionalFormatting>
  <conditionalFormatting sqref="E35:P35">
    <cfRule type="top10" dxfId="503" priority="4291" rank="1"/>
  </conditionalFormatting>
  <conditionalFormatting sqref="E37:P37">
    <cfRule type="top10" dxfId="502" priority="4292" rank="1"/>
  </conditionalFormatting>
  <conditionalFormatting sqref="E39:P39">
    <cfRule type="top10" dxfId="501" priority="4293" rank="1"/>
  </conditionalFormatting>
  <conditionalFormatting sqref="E41:P41">
    <cfRule type="top10" dxfId="500" priority="4294" rank="1"/>
  </conditionalFormatting>
  <conditionalFormatting sqref="E43:P43">
    <cfRule type="top10" dxfId="499" priority="4295" rank="1"/>
  </conditionalFormatting>
  <conditionalFormatting sqref="E45:P45">
    <cfRule type="top10" dxfId="498" priority="4296" rank="1"/>
  </conditionalFormatting>
  <conditionalFormatting sqref="E47:P47">
    <cfRule type="top10" dxfId="497" priority="4297" rank="1"/>
  </conditionalFormatting>
  <conditionalFormatting sqref="E49:P49">
    <cfRule type="top10" dxfId="496" priority="4298" rank="1"/>
  </conditionalFormatting>
  <conditionalFormatting sqref="E51:P51">
    <cfRule type="top10" dxfId="495" priority="4299" rank="1"/>
  </conditionalFormatting>
  <conditionalFormatting sqref="E53:P53">
    <cfRule type="top10" dxfId="494" priority="4300" rank="1"/>
  </conditionalFormatting>
  <conditionalFormatting sqref="E55:P55">
    <cfRule type="top10" dxfId="493" priority="4301" rank="1"/>
  </conditionalFormatting>
  <conditionalFormatting sqref="E57:P57">
    <cfRule type="top10" dxfId="492" priority="4302" rank="1"/>
  </conditionalFormatting>
  <conditionalFormatting sqref="E59:P59">
    <cfRule type="top10" dxfId="491" priority="4303" rank="1"/>
  </conditionalFormatting>
  <conditionalFormatting sqref="E61:P61">
    <cfRule type="top10" dxfId="490" priority="4304" rank="1"/>
  </conditionalFormatting>
  <conditionalFormatting sqref="E63:P63">
    <cfRule type="top10" dxfId="489" priority="4305" rank="1"/>
  </conditionalFormatting>
  <conditionalFormatting sqref="E65:P65">
    <cfRule type="top10" dxfId="488" priority="4306" rank="1"/>
  </conditionalFormatting>
  <conditionalFormatting sqref="E67:P67">
    <cfRule type="top10" dxfId="487" priority="4307" rank="1"/>
  </conditionalFormatting>
  <conditionalFormatting sqref="E69:P69">
    <cfRule type="top10" dxfId="486" priority="4308" rank="1"/>
  </conditionalFormatting>
  <conditionalFormatting sqref="E71:P71">
    <cfRule type="top10" dxfId="485" priority="4309" rank="1"/>
  </conditionalFormatting>
  <conditionalFormatting sqref="E73:P73">
    <cfRule type="top10" dxfId="484" priority="4310" rank="1"/>
  </conditionalFormatting>
  <conditionalFormatting sqref="E75:P75">
    <cfRule type="top10" dxfId="483" priority="4311" rank="1"/>
  </conditionalFormatting>
  <conditionalFormatting sqref="E77:P77">
    <cfRule type="top10" dxfId="482" priority="4312" rank="1"/>
  </conditionalFormatting>
  <conditionalFormatting sqref="E79:P79">
    <cfRule type="top10" dxfId="481" priority="4313" rank="1"/>
  </conditionalFormatting>
  <conditionalFormatting sqref="E81:P81">
    <cfRule type="top10" dxfId="480" priority="4314" rank="1"/>
  </conditionalFormatting>
  <conditionalFormatting sqref="E83:P83">
    <cfRule type="top10" dxfId="479" priority="4315" rank="1"/>
  </conditionalFormatting>
  <conditionalFormatting sqref="E85:P85">
    <cfRule type="top10" dxfId="478" priority="4316" rank="1"/>
  </conditionalFormatting>
  <conditionalFormatting sqref="E87:P87">
    <cfRule type="top10" dxfId="477" priority="4317" rank="1"/>
  </conditionalFormatting>
  <conditionalFormatting sqref="E89:P89">
    <cfRule type="top10" dxfId="476" priority="4318" rank="1"/>
  </conditionalFormatting>
  <conditionalFormatting sqref="E91:P91">
    <cfRule type="top10" dxfId="475" priority="4319" rank="1"/>
  </conditionalFormatting>
  <conditionalFormatting sqref="E93:P93">
    <cfRule type="top10" dxfId="474" priority="4320" rank="1"/>
  </conditionalFormatting>
  <conditionalFormatting sqref="E95:P95">
    <cfRule type="top10" dxfId="473" priority="4321" rank="1"/>
  </conditionalFormatting>
  <conditionalFormatting sqref="E97:P97">
    <cfRule type="top10" dxfId="472" priority="4322" rank="1"/>
  </conditionalFormatting>
  <conditionalFormatting sqref="E99:P99">
    <cfRule type="top10" dxfId="471" priority="4323" rank="1"/>
  </conditionalFormatting>
  <conditionalFormatting sqref="E101:P101">
    <cfRule type="top10" dxfId="470" priority="4324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4" width="8.625" style="1" customWidth="1"/>
    <col min="75" max="16384" width="6.125" style="1"/>
  </cols>
  <sheetData>
    <row r="2" spans="2:24" x14ac:dyDescent="0.15">
      <c r="B2" s="1" t="s">
        <v>884</v>
      </c>
    </row>
    <row r="3" spans="2:24" x14ac:dyDescent="0.15">
      <c r="B3" s="1" t="s">
        <v>899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155</v>
      </c>
      <c r="F7" s="69" t="s">
        <v>156</v>
      </c>
      <c r="G7" s="69" t="s">
        <v>157</v>
      </c>
      <c r="H7" s="68" t="s">
        <v>42</v>
      </c>
      <c r="I7" s="69" t="s">
        <v>158</v>
      </c>
      <c r="J7" s="69" t="s">
        <v>699</v>
      </c>
      <c r="K7" s="69" t="s">
        <v>115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3673</v>
      </c>
      <c r="F8" s="16">
        <v>5402</v>
      </c>
      <c r="G8" s="16">
        <v>1103</v>
      </c>
      <c r="H8" s="16">
        <v>307</v>
      </c>
      <c r="I8" s="16">
        <v>130</v>
      </c>
      <c r="J8" s="16">
        <v>741</v>
      </c>
      <c r="K8" s="16">
        <v>4566</v>
      </c>
    </row>
    <row r="9" spans="2:24" ht="15" customHeight="1" x14ac:dyDescent="0.15">
      <c r="B9" s="93"/>
      <c r="C9" s="91"/>
      <c r="D9" s="17">
        <v>100</v>
      </c>
      <c r="E9" s="18">
        <v>23.1</v>
      </c>
      <c r="F9" s="19">
        <v>33.9</v>
      </c>
      <c r="G9" s="19">
        <v>6.9</v>
      </c>
      <c r="H9" s="19">
        <v>1.9</v>
      </c>
      <c r="I9" s="19">
        <v>0.8</v>
      </c>
      <c r="J9" s="19">
        <v>4.7</v>
      </c>
      <c r="K9" s="19">
        <v>28.7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1124</v>
      </c>
      <c r="F10" s="23">
        <v>1694</v>
      </c>
      <c r="G10" s="23">
        <v>362</v>
      </c>
      <c r="H10" s="23">
        <v>110</v>
      </c>
      <c r="I10" s="23">
        <v>38</v>
      </c>
      <c r="J10" s="23">
        <v>243</v>
      </c>
      <c r="K10" s="23">
        <v>1374</v>
      </c>
    </row>
    <row r="11" spans="2:24" ht="15" customHeight="1" x14ac:dyDescent="0.15">
      <c r="B11" s="24"/>
      <c r="C11" s="89"/>
      <c r="D11" s="25">
        <v>100</v>
      </c>
      <c r="E11" s="26">
        <v>22.7</v>
      </c>
      <c r="F11" s="27">
        <v>34.299999999999997</v>
      </c>
      <c r="G11" s="27">
        <v>7.3</v>
      </c>
      <c r="H11" s="27">
        <v>2.2000000000000002</v>
      </c>
      <c r="I11" s="27">
        <v>0.8</v>
      </c>
      <c r="J11" s="27">
        <v>4.9000000000000004</v>
      </c>
      <c r="K11" s="27">
        <v>27.8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2520</v>
      </c>
      <c r="F12" s="16">
        <v>3674</v>
      </c>
      <c r="G12" s="16">
        <v>732</v>
      </c>
      <c r="H12" s="16">
        <v>196</v>
      </c>
      <c r="I12" s="16">
        <v>91</v>
      </c>
      <c r="J12" s="16">
        <v>491</v>
      </c>
      <c r="K12" s="16">
        <v>3138</v>
      </c>
    </row>
    <row r="13" spans="2:24" ht="15" customHeight="1" x14ac:dyDescent="0.15">
      <c r="B13" s="28"/>
      <c r="C13" s="91"/>
      <c r="D13" s="17">
        <v>100</v>
      </c>
      <c r="E13" s="18">
        <v>23.2</v>
      </c>
      <c r="F13" s="19">
        <v>33.9</v>
      </c>
      <c r="G13" s="19">
        <v>6.8</v>
      </c>
      <c r="H13" s="19">
        <v>1.8</v>
      </c>
      <c r="I13" s="19">
        <v>0.8</v>
      </c>
      <c r="J13" s="19">
        <v>4.5</v>
      </c>
      <c r="K13" s="19">
        <v>28.9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58</v>
      </c>
      <c r="F14" s="23">
        <v>132</v>
      </c>
      <c r="G14" s="23">
        <v>28</v>
      </c>
      <c r="H14" s="23">
        <v>11</v>
      </c>
      <c r="I14" s="23">
        <v>6</v>
      </c>
      <c r="J14" s="23">
        <v>21</v>
      </c>
      <c r="K14" s="23">
        <v>97</v>
      </c>
    </row>
    <row r="15" spans="2:24" ht="15" customHeight="1" x14ac:dyDescent="0.15">
      <c r="B15" s="24"/>
      <c r="C15" s="84"/>
      <c r="D15" s="25">
        <v>100</v>
      </c>
      <c r="E15" s="26">
        <v>16.399999999999999</v>
      </c>
      <c r="F15" s="27">
        <v>37.4</v>
      </c>
      <c r="G15" s="27">
        <v>7.9</v>
      </c>
      <c r="H15" s="27">
        <v>3.1</v>
      </c>
      <c r="I15" s="27">
        <v>1.7</v>
      </c>
      <c r="J15" s="27">
        <v>5.9</v>
      </c>
      <c r="K15" s="27">
        <v>27.5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119</v>
      </c>
      <c r="F16" s="31">
        <v>199</v>
      </c>
      <c r="G16" s="31">
        <v>47</v>
      </c>
      <c r="H16" s="31">
        <v>22</v>
      </c>
      <c r="I16" s="31">
        <v>5</v>
      </c>
      <c r="J16" s="31">
        <v>36</v>
      </c>
      <c r="K16" s="31">
        <v>192</v>
      </c>
    </row>
    <row r="17" spans="2:11" ht="15" customHeight="1" x14ac:dyDescent="0.15">
      <c r="B17" s="24"/>
      <c r="C17" s="84"/>
      <c r="D17" s="25">
        <v>100</v>
      </c>
      <c r="E17" s="26">
        <v>19.2</v>
      </c>
      <c r="F17" s="27">
        <v>32.1</v>
      </c>
      <c r="G17" s="27">
        <v>7.6</v>
      </c>
      <c r="H17" s="27">
        <v>3.5</v>
      </c>
      <c r="I17" s="27">
        <v>0.8</v>
      </c>
      <c r="J17" s="27">
        <v>5.8</v>
      </c>
      <c r="K17" s="27">
        <v>31</v>
      </c>
    </row>
    <row r="18" spans="2:11" ht="15" customHeight="1" x14ac:dyDescent="0.15">
      <c r="B18" s="24"/>
      <c r="C18" s="82" t="s">
        <v>411</v>
      </c>
      <c r="D18" s="14">
        <v>922</v>
      </c>
      <c r="E18" s="15">
        <v>181</v>
      </c>
      <c r="F18" s="16">
        <v>283</v>
      </c>
      <c r="G18" s="16">
        <v>69</v>
      </c>
      <c r="H18" s="16">
        <v>20</v>
      </c>
      <c r="I18" s="16">
        <v>7</v>
      </c>
      <c r="J18" s="16">
        <v>53</v>
      </c>
      <c r="K18" s="16">
        <v>309</v>
      </c>
    </row>
    <row r="19" spans="2:11" ht="15" customHeight="1" x14ac:dyDescent="0.15">
      <c r="B19" s="24"/>
      <c r="C19" s="84"/>
      <c r="D19" s="25">
        <v>100</v>
      </c>
      <c r="E19" s="26">
        <v>19.600000000000001</v>
      </c>
      <c r="F19" s="27">
        <v>30.7</v>
      </c>
      <c r="G19" s="27">
        <v>7.5</v>
      </c>
      <c r="H19" s="27">
        <v>2.2000000000000002</v>
      </c>
      <c r="I19" s="27">
        <v>0.8</v>
      </c>
      <c r="J19" s="27">
        <v>5.7</v>
      </c>
      <c r="K19" s="27">
        <v>33.5</v>
      </c>
    </row>
    <row r="20" spans="2:11" ht="15" customHeight="1" x14ac:dyDescent="0.15">
      <c r="B20" s="24"/>
      <c r="C20" s="82" t="s">
        <v>412</v>
      </c>
      <c r="D20" s="14">
        <v>1616</v>
      </c>
      <c r="E20" s="15">
        <v>356</v>
      </c>
      <c r="F20" s="16">
        <v>520</v>
      </c>
      <c r="G20" s="16">
        <v>106</v>
      </c>
      <c r="H20" s="16">
        <v>32</v>
      </c>
      <c r="I20" s="16">
        <v>17</v>
      </c>
      <c r="J20" s="16">
        <v>89</v>
      </c>
      <c r="K20" s="16">
        <v>496</v>
      </c>
    </row>
    <row r="21" spans="2:11" ht="15" customHeight="1" x14ac:dyDescent="0.15">
      <c r="B21" s="24"/>
      <c r="C21" s="84"/>
      <c r="D21" s="25">
        <v>100</v>
      </c>
      <c r="E21" s="26">
        <v>22</v>
      </c>
      <c r="F21" s="27">
        <v>32.200000000000003</v>
      </c>
      <c r="G21" s="27">
        <v>6.6</v>
      </c>
      <c r="H21" s="27">
        <v>2</v>
      </c>
      <c r="I21" s="27">
        <v>1.1000000000000001</v>
      </c>
      <c r="J21" s="27">
        <v>5.5</v>
      </c>
      <c r="K21" s="27">
        <v>30.7</v>
      </c>
    </row>
    <row r="22" spans="2:11" ht="15" customHeight="1" x14ac:dyDescent="0.15">
      <c r="B22" s="24"/>
      <c r="C22" s="82" t="s">
        <v>413</v>
      </c>
      <c r="D22" s="14">
        <v>3140</v>
      </c>
      <c r="E22" s="15">
        <v>690</v>
      </c>
      <c r="F22" s="16">
        <v>1004</v>
      </c>
      <c r="G22" s="16">
        <v>221</v>
      </c>
      <c r="H22" s="16">
        <v>62</v>
      </c>
      <c r="I22" s="16">
        <v>27</v>
      </c>
      <c r="J22" s="16">
        <v>145</v>
      </c>
      <c r="K22" s="16">
        <v>991</v>
      </c>
    </row>
    <row r="23" spans="2:11" ht="15" customHeight="1" x14ac:dyDescent="0.15">
      <c r="B23" s="24"/>
      <c r="C23" s="84"/>
      <c r="D23" s="25">
        <v>100</v>
      </c>
      <c r="E23" s="26">
        <v>22</v>
      </c>
      <c r="F23" s="27">
        <v>32</v>
      </c>
      <c r="G23" s="27">
        <v>7</v>
      </c>
      <c r="H23" s="27">
        <v>2</v>
      </c>
      <c r="I23" s="27">
        <v>0.9</v>
      </c>
      <c r="J23" s="27">
        <v>4.5999999999999996</v>
      </c>
      <c r="K23" s="27">
        <v>31.6</v>
      </c>
    </row>
    <row r="24" spans="2:11" ht="15" customHeight="1" x14ac:dyDescent="0.15">
      <c r="B24" s="24"/>
      <c r="C24" s="82" t="s">
        <v>414</v>
      </c>
      <c r="D24" s="14">
        <v>4506</v>
      </c>
      <c r="E24" s="15">
        <v>1049</v>
      </c>
      <c r="F24" s="16">
        <v>1536</v>
      </c>
      <c r="G24" s="16">
        <v>331</v>
      </c>
      <c r="H24" s="16">
        <v>78</v>
      </c>
      <c r="I24" s="16">
        <v>35</v>
      </c>
      <c r="J24" s="16">
        <v>191</v>
      </c>
      <c r="K24" s="16">
        <v>1286</v>
      </c>
    </row>
    <row r="25" spans="2:11" ht="15" customHeight="1" x14ac:dyDescent="0.15">
      <c r="B25" s="24"/>
      <c r="C25" s="84"/>
      <c r="D25" s="25">
        <v>100</v>
      </c>
      <c r="E25" s="26">
        <v>23.3</v>
      </c>
      <c r="F25" s="27">
        <v>34.1</v>
      </c>
      <c r="G25" s="27">
        <v>7.3</v>
      </c>
      <c r="H25" s="27">
        <v>1.7</v>
      </c>
      <c r="I25" s="27">
        <v>0.8</v>
      </c>
      <c r="J25" s="27">
        <v>4.2</v>
      </c>
      <c r="K25" s="27">
        <v>28.5</v>
      </c>
    </row>
    <row r="26" spans="2:11" ht="15" customHeight="1" x14ac:dyDescent="0.15">
      <c r="B26" s="24"/>
      <c r="C26" s="82" t="s">
        <v>415</v>
      </c>
      <c r="D26" s="14">
        <v>4438</v>
      </c>
      <c r="E26" s="15">
        <v>1157</v>
      </c>
      <c r="F26" s="16">
        <v>1648</v>
      </c>
      <c r="G26" s="16">
        <v>283</v>
      </c>
      <c r="H26" s="16">
        <v>77</v>
      </c>
      <c r="I26" s="16">
        <v>32</v>
      </c>
      <c r="J26" s="16">
        <v>189</v>
      </c>
      <c r="K26" s="16">
        <v>1052</v>
      </c>
    </row>
    <row r="27" spans="2:11" ht="15" customHeight="1" x14ac:dyDescent="0.15">
      <c r="B27" s="28"/>
      <c r="C27" s="85"/>
      <c r="D27" s="17">
        <v>100</v>
      </c>
      <c r="E27" s="18">
        <v>26.1</v>
      </c>
      <c r="F27" s="19">
        <v>37.1</v>
      </c>
      <c r="G27" s="19">
        <v>6.4</v>
      </c>
      <c r="H27" s="19">
        <v>1.7</v>
      </c>
      <c r="I27" s="19">
        <v>0.7</v>
      </c>
      <c r="J27" s="19">
        <v>4.3</v>
      </c>
      <c r="K27" s="19">
        <v>23.7</v>
      </c>
    </row>
    <row r="28" spans="2:11" ht="15" customHeight="1" x14ac:dyDescent="0.15">
      <c r="B28" s="20" t="s">
        <v>61</v>
      </c>
      <c r="C28" s="82" t="s">
        <v>62</v>
      </c>
      <c r="D28" s="14">
        <v>5666</v>
      </c>
      <c r="E28" s="15">
        <v>1111</v>
      </c>
      <c r="F28" s="16">
        <v>1648</v>
      </c>
      <c r="G28" s="16">
        <v>319</v>
      </c>
      <c r="H28" s="16">
        <v>92</v>
      </c>
      <c r="I28" s="16">
        <v>36</v>
      </c>
      <c r="J28" s="16">
        <v>223</v>
      </c>
      <c r="K28" s="16">
        <v>2237</v>
      </c>
    </row>
    <row r="29" spans="2:11" ht="15" customHeight="1" x14ac:dyDescent="0.15">
      <c r="B29" s="24"/>
      <c r="C29" s="84"/>
      <c r="D29" s="25">
        <v>100</v>
      </c>
      <c r="E29" s="26">
        <v>19.600000000000001</v>
      </c>
      <c r="F29" s="27">
        <v>29.1</v>
      </c>
      <c r="G29" s="27">
        <v>5.6</v>
      </c>
      <c r="H29" s="27">
        <v>1.6</v>
      </c>
      <c r="I29" s="27">
        <v>0.6</v>
      </c>
      <c r="J29" s="27">
        <v>3.9</v>
      </c>
      <c r="K29" s="27">
        <v>39.5</v>
      </c>
    </row>
    <row r="30" spans="2:11" ht="15" customHeight="1" x14ac:dyDescent="0.15">
      <c r="B30" s="24"/>
      <c r="C30" s="82" t="s">
        <v>63</v>
      </c>
      <c r="D30" s="14">
        <v>3924</v>
      </c>
      <c r="E30" s="15">
        <v>971</v>
      </c>
      <c r="F30" s="16">
        <v>1366</v>
      </c>
      <c r="G30" s="16">
        <v>291</v>
      </c>
      <c r="H30" s="16">
        <v>83</v>
      </c>
      <c r="I30" s="16">
        <v>30</v>
      </c>
      <c r="J30" s="16">
        <v>207</v>
      </c>
      <c r="K30" s="16">
        <v>976</v>
      </c>
    </row>
    <row r="31" spans="2:11" ht="15" customHeight="1" x14ac:dyDescent="0.15">
      <c r="B31" s="24"/>
      <c r="C31" s="84"/>
      <c r="D31" s="25">
        <v>100</v>
      </c>
      <c r="E31" s="26">
        <v>24.7</v>
      </c>
      <c r="F31" s="27">
        <v>34.799999999999997</v>
      </c>
      <c r="G31" s="27">
        <v>7.4</v>
      </c>
      <c r="H31" s="27">
        <v>2.1</v>
      </c>
      <c r="I31" s="27">
        <v>0.8</v>
      </c>
      <c r="J31" s="27">
        <v>5.3</v>
      </c>
      <c r="K31" s="27">
        <v>24.9</v>
      </c>
    </row>
    <row r="32" spans="2:11" ht="15" customHeight="1" x14ac:dyDescent="0.15">
      <c r="B32" s="24"/>
      <c r="C32" s="83" t="s">
        <v>64</v>
      </c>
      <c r="D32" s="29">
        <v>306</v>
      </c>
      <c r="E32" s="30">
        <v>68</v>
      </c>
      <c r="F32" s="31">
        <v>114</v>
      </c>
      <c r="G32" s="31">
        <v>24</v>
      </c>
      <c r="H32" s="31">
        <v>10</v>
      </c>
      <c r="I32" s="31">
        <v>5</v>
      </c>
      <c r="J32" s="31">
        <v>15</v>
      </c>
      <c r="K32" s="31">
        <v>70</v>
      </c>
    </row>
    <row r="33" spans="2:11" ht="15" customHeight="1" x14ac:dyDescent="0.15">
      <c r="B33" s="24"/>
      <c r="C33" s="84"/>
      <c r="D33" s="25">
        <v>100</v>
      </c>
      <c r="E33" s="26">
        <v>22.2</v>
      </c>
      <c r="F33" s="27">
        <v>37.299999999999997</v>
      </c>
      <c r="G33" s="27">
        <v>7.8</v>
      </c>
      <c r="H33" s="27">
        <v>3.3</v>
      </c>
      <c r="I33" s="27">
        <v>1.6</v>
      </c>
      <c r="J33" s="27">
        <v>4.9000000000000004</v>
      </c>
      <c r="K33" s="27">
        <v>22.9</v>
      </c>
    </row>
    <row r="34" spans="2:11" ht="15" customHeight="1" x14ac:dyDescent="0.15">
      <c r="B34" s="24"/>
      <c r="C34" s="82" t="s">
        <v>65</v>
      </c>
      <c r="D34" s="14">
        <v>3042</v>
      </c>
      <c r="E34" s="15">
        <v>864</v>
      </c>
      <c r="F34" s="16">
        <v>1270</v>
      </c>
      <c r="G34" s="16">
        <v>257</v>
      </c>
      <c r="H34" s="16">
        <v>73</v>
      </c>
      <c r="I34" s="16">
        <v>35</v>
      </c>
      <c r="J34" s="16">
        <v>116</v>
      </c>
      <c r="K34" s="16">
        <v>427</v>
      </c>
    </row>
    <row r="35" spans="2:11" ht="15" customHeight="1" x14ac:dyDescent="0.15">
      <c r="B35" s="24"/>
      <c r="C35" s="84"/>
      <c r="D35" s="25">
        <v>100</v>
      </c>
      <c r="E35" s="26">
        <v>28.4</v>
      </c>
      <c r="F35" s="27">
        <v>41.7</v>
      </c>
      <c r="G35" s="27">
        <v>8.4</v>
      </c>
      <c r="H35" s="27">
        <v>2.4</v>
      </c>
      <c r="I35" s="27">
        <v>1.2</v>
      </c>
      <c r="J35" s="27">
        <v>3.8</v>
      </c>
      <c r="K35" s="27">
        <v>14</v>
      </c>
    </row>
    <row r="36" spans="2:11" ht="15" customHeight="1" x14ac:dyDescent="0.15">
      <c r="B36" s="32"/>
      <c r="C36" s="82" t="s">
        <v>408</v>
      </c>
      <c r="D36" s="14">
        <v>2409</v>
      </c>
      <c r="E36" s="15">
        <v>578</v>
      </c>
      <c r="F36" s="16">
        <v>912</v>
      </c>
      <c r="G36" s="16">
        <v>186</v>
      </c>
      <c r="H36" s="16">
        <v>39</v>
      </c>
      <c r="I36" s="16">
        <v>22</v>
      </c>
      <c r="J36" s="16">
        <v>151</v>
      </c>
      <c r="K36" s="16">
        <v>521</v>
      </c>
    </row>
    <row r="37" spans="2:11" ht="15" customHeight="1" x14ac:dyDescent="0.15">
      <c r="B37" s="33"/>
      <c r="C37" s="82"/>
      <c r="D37" s="34">
        <v>100</v>
      </c>
      <c r="E37" s="35">
        <v>24</v>
      </c>
      <c r="F37" s="36">
        <v>37.9</v>
      </c>
      <c r="G37" s="36">
        <v>7.7</v>
      </c>
      <c r="H37" s="36">
        <v>1.6</v>
      </c>
      <c r="I37" s="36">
        <v>0.9</v>
      </c>
      <c r="J37" s="36">
        <v>6.3</v>
      </c>
      <c r="K37" s="36">
        <v>21.6</v>
      </c>
    </row>
    <row r="38" spans="2:11" ht="15" customHeight="1" x14ac:dyDescent="0.15">
      <c r="B38" s="20" t="s">
        <v>66</v>
      </c>
      <c r="C38" s="88" t="s">
        <v>67</v>
      </c>
      <c r="D38" s="21">
        <v>1258</v>
      </c>
      <c r="E38" s="22">
        <v>185</v>
      </c>
      <c r="F38" s="23">
        <v>193</v>
      </c>
      <c r="G38" s="23">
        <v>56</v>
      </c>
      <c r="H38" s="23">
        <v>11</v>
      </c>
      <c r="I38" s="23">
        <v>7</v>
      </c>
      <c r="J38" s="23">
        <v>82</v>
      </c>
      <c r="K38" s="23">
        <v>724</v>
      </c>
    </row>
    <row r="39" spans="2:11" ht="15" customHeight="1" x14ac:dyDescent="0.15">
      <c r="B39" s="24"/>
      <c r="C39" s="89"/>
      <c r="D39" s="25">
        <v>100</v>
      </c>
      <c r="E39" s="26">
        <v>14.7</v>
      </c>
      <c r="F39" s="27">
        <v>15.3</v>
      </c>
      <c r="G39" s="27">
        <v>4.5</v>
      </c>
      <c r="H39" s="27">
        <v>0.9</v>
      </c>
      <c r="I39" s="27">
        <v>0.6</v>
      </c>
      <c r="J39" s="27">
        <v>6.5</v>
      </c>
      <c r="K39" s="27">
        <v>57.6</v>
      </c>
    </row>
    <row r="40" spans="2:11" ht="15" customHeight="1" x14ac:dyDescent="0.15">
      <c r="B40" s="24"/>
      <c r="C40" s="90" t="s">
        <v>68</v>
      </c>
      <c r="D40" s="14">
        <v>1359</v>
      </c>
      <c r="E40" s="15">
        <v>190</v>
      </c>
      <c r="F40" s="16">
        <v>269</v>
      </c>
      <c r="G40" s="16">
        <v>88</v>
      </c>
      <c r="H40" s="16">
        <v>29</v>
      </c>
      <c r="I40" s="16">
        <v>24</v>
      </c>
      <c r="J40" s="16">
        <v>125</v>
      </c>
      <c r="K40" s="16">
        <v>634</v>
      </c>
    </row>
    <row r="41" spans="2:11" ht="15" customHeight="1" x14ac:dyDescent="0.15">
      <c r="B41" s="24"/>
      <c r="C41" s="89"/>
      <c r="D41" s="25">
        <v>100</v>
      </c>
      <c r="E41" s="26">
        <v>14</v>
      </c>
      <c r="F41" s="27">
        <v>19.8</v>
      </c>
      <c r="G41" s="27">
        <v>6.5</v>
      </c>
      <c r="H41" s="27">
        <v>2.1</v>
      </c>
      <c r="I41" s="27">
        <v>1.8</v>
      </c>
      <c r="J41" s="27">
        <v>9.1999999999999993</v>
      </c>
      <c r="K41" s="27">
        <v>46.7</v>
      </c>
    </row>
    <row r="42" spans="2:11" ht="15" customHeight="1" x14ac:dyDescent="0.15">
      <c r="B42" s="24"/>
      <c r="C42" s="86" t="s">
        <v>69</v>
      </c>
      <c r="D42" s="14">
        <v>12636</v>
      </c>
      <c r="E42" s="15">
        <v>3199</v>
      </c>
      <c r="F42" s="16">
        <v>4845</v>
      </c>
      <c r="G42" s="16">
        <v>936</v>
      </c>
      <c r="H42" s="16">
        <v>262</v>
      </c>
      <c r="I42" s="16">
        <v>94</v>
      </c>
      <c r="J42" s="16">
        <v>509</v>
      </c>
      <c r="K42" s="16">
        <v>2791</v>
      </c>
    </row>
    <row r="43" spans="2:11" ht="15" customHeight="1" x14ac:dyDescent="0.15">
      <c r="B43" s="28"/>
      <c r="C43" s="91"/>
      <c r="D43" s="17">
        <v>100</v>
      </c>
      <c r="E43" s="18">
        <v>25.3</v>
      </c>
      <c r="F43" s="19">
        <v>38.299999999999997</v>
      </c>
      <c r="G43" s="19">
        <v>7.4</v>
      </c>
      <c r="H43" s="19">
        <v>2.1</v>
      </c>
      <c r="I43" s="19">
        <v>0.7</v>
      </c>
      <c r="J43" s="19">
        <v>4</v>
      </c>
      <c r="K43" s="19">
        <v>22.1</v>
      </c>
    </row>
    <row r="44" spans="2:11" ht="15" customHeight="1" x14ac:dyDescent="0.15">
      <c r="B44" s="20" t="s">
        <v>70</v>
      </c>
      <c r="C44" s="88" t="s">
        <v>589</v>
      </c>
      <c r="D44" s="21">
        <v>567</v>
      </c>
      <c r="E44" s="22">
        <v>229</v>
      </c>
      <c r="F44" s="23">
        <v>137</v>
      </c>
      <c r="G44" s="23">
        <v>19</v>
      </c>
      <c r="H44" s="23">
        <v>2</v>
      </c>
      <c r="I44" s="23">
        <v>0</v>
      </c>
      <c r="J44" s="23">
        <v>20</v>
      </c>
      <c r="K44" s="23">
        <v>160</v>
      </c>
    </row>
    <row r="45" spans="2:11" ht="15" customHeight="1" x14ac:dyDescent="0.15">
      <c r="B45" s="24"/>
      <c r="C45" s="89"/>
      <c r="D45" s="25">
        <v>100</v>
      </c>
      <c r="E45" s="26">
        <v>40.4</v>
      </c>
      <c r="F45" s="27">
        <v>24.2</v>
      </c>
      <c r="G45" s="27">
        <v>3.4</v>
      </c>
      <c r="H45" s="27">
        <v>0.4</v>
      </c>
      <c r="I45" s="27">
        <v>0</v>
      </c>
      <c r="J45" s="27">
        <v>3.5</v>
      </c>
      <c r="K45" s="27">
        <v>28.2</v>
      </c>
    </row>
    <row r="46" spans="2:11" ht="15" customHeight="1" x14ac:dyDescent="0.15">
      <c r="B46" s="24"/>
      <c r="C46" s="86" t="s">
        <v>508</v>
      </c>
      <c r="D46" s="14">
        <v>8280</v>
      </c>
      <c r="E46" s="15">
        <v>2156</v>
      </c>
      <c r="F46" s="16">
        <v>2964</v>
      </c>
      <c r="G46" s="16">
        <v>503</v>
      </c>
      <c r="H46" s="16">
        <v>115</v>
      </c>
      <c r="I46" s="16">
        <v>40</v>
      </c>
      <c r="J46" s="16">
        <v>329</v>
      </c>
      <c r="K46" s="16">
        <v>2173</v>
      </c>
    </row>
    <row r="47" spans="2:11" ht="15" customHeight="1" x14ac:dyDescent="0.15">
      <c r="B47" s="24"/>
      <c r="C47" s="89"/>
      <c r="D47" s="25">
        <v>100</v>
      </c>
      <c r="E47" s="26">
        <v>26</v>
      </c>
      <c r="F47" s="27">
        <v>35.799999999999997</v>
      </c>
      <c r="G47" s="27">
        <v>6.1</v>
      </c>
      <c r="H47" s="27">
        <v>1.4</v>
      </c>
      <c r="I47" s="27">
        <v>0.5</v>
      </c>
      <c r="J47" s="27">
        <v>4</v>
      </c>
      <c r="K47" s="27">
        <v>26.2</v>
      </c>
    </row>
    <row r="48" spans="2:11" ht="15" customHeight="1" x14ac:dyDescent="0.15">
      <c r="B48" s="24"/>
      <c r="C48" s="86" t="s">
        <v>428</v>
      </c>
      <c r="D48" s="14">
        <v>4863</v>
      </c>
      <c r="E48" s="15">
        <v>929</v>
      </c>
      <c r="F48" s="16">
        <v>1685</v>
      </c>
      <c r="G48" s="16">
        <v>430</v>
      </c>
      <c r="H48" s="16">
        <v>134</v>
      </c>
      <c r="I48" s="16">
        <v>51</v>
      </c>
      <c r="J48" s="16">
        <v>249</v>
      </c>
      <c r="K48" s="16">
        <v>1385</v>
      </c>
    </row>
    <row r="49" spans="2:11" ht="15" customHeight="1" x14ac:dyDescent="0.15">
      <c r="B49" s="24"/>
      <c r="C49" s="89"/>
      <c r="D49" s="25">
        <v>100</v>
      </c>
      <c r="E49" s="26">
        <v>19.100000000000001</v>
      </c>
      <c r="F49" s="27">
        <v>34.6</v>
      </c>
      <c r="G49" s="27">
        <v>8.8000000000000007</v>
      </c>
      <c r="H49" s="27">
        <v>2.8</v>
      </c>
      <c r="I49" s="27">
        <v>1</v>
      </c>
      <c r="J49" s="27">
        <v>5.0999999999999996</v>
      </c>
      <c r="K49" s="27">
        <v>28.5</v>
      </c>
    </row>
    <row r="50" spans="2:11" ht="15" customHeight="1" x14ac:dyDescent="0.15">
      <c r="B50" s="24"/>
      <c r="C50" s="86" t="s">
        <v>451</v>
      </c>
      <c r="D50" s="14">
        <v>1583</v>
      </c>
      <c r="E50" s="15">
        <v>294</v>
      </c>
      <c r="F50" s="16">
        <v>515</v>
      </c>
      <c r="G50" s="16">
        <v>126</v>
      </c>
      <c r="H50" s="16">
        <v>52</v>
      </c>
      <c r="I50" s="16">
        <v>39</v>
      </c>
      <c r="J50" s="16">
        <v>124</v>
      </c>
      <c r="K50" s="16">
        <v>433</v>
      </c>
    </row>
    <row r="51" spans="2:11" ht="15" customHeight="1" x14ac:dyDescent="0.15">
      <c r="B51" s="28"/>
      <c r="C51" s="91"/>
      <c r="D51" s="17">
        <v>100</v>
      </c>
      <c r="E51" s="18">
        <v>18.600000000000001</v>
      </c>
      <c r="F51" s="19">
        <v>32.5</v>
      </c>
      <c r="G51" s="19">
        <v>8</v>
      </c>
      <c r="H51" s="19">
        <v>3.3</v>
      </c>
      <c r="I51" s="19">
        <v>2.5</v>
      </c>
      <c r="J51" s="19">
        <v>7.8</v>
      </c>
      <c r="K51" s="19">
        <v>27.4</v>
      </c>
    </row>
    <row r="52" spans="2:11" ht="15" customHeight="1" x14ac:dyDescent="0.15">
      <c r="B52" s="20" t="s">
        <v>75</v>
      </c>
      <c r="C52" s="87" t="s">
        <v>76</v>
      </c>
      <c r="D52" s="21">
        <v>2981</v>
      </c>
      <c r="E52" s="22">
        <v>605</v>
      </c>
      <c r="F52" s="23">
        <v>958</v>
      </c>
      <c r="G52" s="23">
        <v>208</v>
      </c>
      <c r="H52" s="23">
        <v>46</v>
      </c>
      <c r="I52" s="23">
        <v>29</v>
      </c>
      <c r="J52" s="23">
        <v>192</v>
      </c>
      <c r="K52" s="23">
        <v>943</v>
      </c>
    </row>
    <row r="53" spans="2:11" ht="15" customHeight="1" x14ac:dyDescent="0.15">
      <c r="B53" s="24"/>
      <c r="C53" s="84"/>
      <c r="D53" s="25">
        <v>100</v>
      </c>
      <c r="E53" s="26">
        <v>20.3</v>
      </c>
      <c r="F53" s="27">
        <v>32.1</v>
      </c>
      <c r="G53" s="27">
        <v>7</v>
      </c>
      <c r="H53" s="27">
        <v>1.5</v>
      </c>
      <c r="I53" s="27">
        <v>1</v>
      </c>
      <c r="J53" s="27">
        <v>6.4</v>
      </c>
      <c r="K53" s="27">
        <v>31.6</v>
      </c>
    </row>
    <row r="54" spans="2:11" ht="15" customHeight="1" x14ac:dyDescent="0.15">
      <c r="B54" s="24"/>
      <c r="C54" s="83" t="s">
        <v>77</v>
      </c>
      <c r="D54" s="29">
        <v>1946</v>
      </c>
      <c r="E54" s="30">
        <v>487</v>
      </c>
      <c r="F54" s="31">
        <v>747</v>
      </c>
      <c r="G54" s="31">
        <v>140</v>
      </c>
      <c r="H54" s="31">
        <v>32</v>
      </c>
      <c r="I54" s="31">
        <v>6</v>
      </c>
      <c r="J54" s="31">
        <v>52</v>
      </c>
      <c r="K54" s="31">
        <v>482</v>
      </c>
    </row>
    <row r="55" spans="2:11" ht="15" customHeight="1" x14ac:dyDescent="0.15">
      <c r="B55" s="24"/>
      <c r="C55" s="84"/>
      <c r="D55" s="25">
        <v>100</v>
      </c>
      <c r="E55" s="26">
        <v>25</v>
      </c>
      <c r="F55" s="27">
        <v>38.4</v>
      </c>
      <c r="G55" s="27">
        <v>7.2</v>
      </c>
      <c r="H55" s="27">
        <v>1.6</v>
      </c>
      <c r="I55" s="27">
        <v>0.3</v>
      </c>
      <c r="J55" s="27">
        <v>2.7</v>
      </c>
      <c r="K55" s="27">
        <v>24.8</v>
      </c>
    </row>
    <row r="56" spans="2:11" ht="15" customHeight="1" x14ac:dyDescent="0.15">
      <c r="B56" s="24"/>
      <c r="C56" s="82" t="s">
        <v>78</v>
      </c>
      <c r="D56" s="14">
        <v>854</v>
      </c>
      <c r="E56" s="15">
        <v>163</v>
      </c>
      <c r="F56" s="16">
        <v>312</v>
      </c>
      <c r="G56" s="16">
        <v>60</v>
      </c>
      <c r="H56" s="16">
        <v>16</v>
      </c>
      <c r="I56" s="16">
        <v>7</v>
      </c>
      <c r="J56" s="16">
        <v>30</v>
      </c>
      <c r="K56" s="16">
        <v>266</v>
      </c>
    </row>
    <row r="57" spans="2:11" ht="15" customHeight="1" x14ac:dyDescent="0.15">
      <c r="B57" s="24"/>
      <c r="C57" s="84"/>
      <c r="D57" s="25">
        <v>100</v>
      </c>
      <c r="E57" s="26">
        <v>19.100000000000001</v>
      </c>
      <c r="F57" s="27">
        <v>36.5</v>
      </c>
      <c r="G57" s="27">
        <v>7</v>
      </c>
      <c r="H57" s="27">
        <v>1.9</v>
      </c>
      <c r="I57" s="27">
        <v>0.8</v>
      </c>
      <c r="J57" s="27">
        <v>3.5</v>
      </c>
      <c r="K57" s="27">
        <v>31.1</v>
      </c>
    </row>
    <row r="58" spans="2:11" ht="15" customHeight="1" x14ac:dyDescent="0.15">
      <c r="B58" s="24"/>
      <c r="C58" s="82" t="s">
        <v>79</v>
      </c>
      <c r="D58" s="14">
        <v>1311</v>
      </c>
      <c r="E58" s="15">
        <v>357</v>
      </c>
      <c r="F58" s="16">
        <v>495</v>
      </c>
      <c r="G58" s="16">
        <v>75</v>
      </c>
      <c r="H58" s="16">
        <v>26</v>
      </c>
      <c r="I58" s="16">
        <v>5</v>
      </c>
      <c r="J58" s="16">
        <v>42</v>
      </c>
      <c r="K58" s="16">
        <v>311</v>
      </c>
    </row>
    <row r="59" spans="2:11" ht="15" customHeight="1" x14ac:dyDescent="0.15">
      <c r="B59" s="24"/>
      <c r="C59" s="84"/>
      <c r="D59" s="25">
        <v>100</v>
      </c>
      <c r="E59" s="26">
        <v>27.2</v>
      </c>
      <c r="F59" s="27">
        <v>37.799999999999997</v>
      </c>
      <c r="G59" s="27">
        <v>5.7</v>
      </c>
      <c r="H59" s="27">
        <v>2</v>
      </c>
      <c r="I59" s="27">
        <v>0.4</v>
      </c>
      <c r="J59" s="27">
        <v>3.2</v>
      </c>
      <c r="K59" s="27">
        <v>23.7</v>
      </c>
    </row>
    <row r="60" spans="2:11" ht="15" customHeight="1" x14ac:dyDescent="0.15">
      <c r="B60" s="24"/>
      <c r="C60" s="82" t="s">
        <v>80</v>
      </c>
      <c r="D60" s="14">
        <v>1783</v>
      </c>
      <c r="E60" s="15">
        <v>297</v>
      </c>
      <c r="F60" s="16">
        <v>546</v>
      </c>
      <c r="G60" s="16">
        <v>151</v>
      </c>
      <c r="H60" s="16">
        <v>46</v>
      </c>
      <c r="I60" s="16">
        <v>26</v>
      </c>
      <c r="J60" s="16">
        <v>105</v>
      </c>
      <c r="K60" s="16">
        <v>612</v>
      </c>
    </row>
    <row r="61" spans="2:11" ht="15" customHeight="1" x14ac:dyDescent="0.15">
      <c r="B61" s="24"/>
      <c r="C61" s="84"/>
      <c r="D61" s="25">
        <v>100</v>
      </c>
      <c r="E61" s="26">
        <v>16.7</v>
      </c>
      <c r="F61" s="27">
        <v>30.6</v>
      </c>
      <c r="G61" s="27">
        <v>8.5</v>
      </c>
      <c r="H61" s="27">
        <v>2.6</v>
      </c>
      <c r="I61" s="27">
        <v>1.5</v>
      </c>
      <c r="J61" s="27">
        <v>5.9</v>
      </c>
      <c r="K61" s="27">
        <v>34.299999999999997</v>
      </c>
    </row>
    <row r="62" spans="2:11" ht="15" customHeight="1" x14ac:dyDescent="0.15">
      <c r="B62" s="24"/>
      <c r="C62" s="82" t="s">
        <v>81</v>
      </c>
      <c r="D62" s="14">
        <v>1234</v>
      </c>
      <c r="E62" s="15">
        <v>396</v>
      </c>
      <c r="F62" s="16">
        <v>455</v>
      </c>
      <c r="G62" s="16">
        <v>64</v>
      </c>
      <c r="H62" s="16">
        <v>18</v>
      </c>
      <c r="I62" s="16">
        <v>5</v>
      </c>
      <c r="J62" s="16">
        <v>32</v>
      </c>
      <c r="K62" s="16">
        <v>264</v>
      </c>
    </row>
    <row r="63" spans="2:11" ht="15" customHeight="1" x14ac:dyDescent="0.15">
      <c r="B63" s="24"/>
      <c r="C63" s="84"/>
      <c r="D63" s="25">
        <v>100</v>
      </c>
      <c r="E63" s="26">
        <v>32.1</v>
      </c>
      <c r="F63" s="27">
        <v>36.9</v>
      </c>
      <c r="G63" s="27">
        <v>5.2</v>
      </c>
      <c r="H63" s="27">
        <v>1.5</v>
      </c>
      <c r="I63" s="27">
        <v>0.4</v>
      </c>
      <c r="J63" s="27">
        <v>2.6</v>
      </c>
      <c r="K63" s="27">
        <v>21.4</v>
      </c>
    </row>
    <row r="64" spans="2:11" ht="15" customHeight="1" x14ac:dyDescent="0.15">
      <c r="B64" s="24"/>
      <c r="C64" s="82" t="s">
        <v>82</v>
      </c>
      <c r="D64" s="14">
        <v>2253</v>
      </c>
      <c r="E64" s="15">
        <v>525</v>
      </c>
      <c r="F64" s="16">
        <v>762</v>
      </c>
      <c r="G64" s="16">
        <v>178</v>
      </c>
      <c r="H64" s="16">
        <v>38</v>
      </c>
      <c r="I64" s="16">
        <v>15</v>
      </c>
      <c r="J64" s="16">
        <v>121</v>
      </c>
      <c r="K64" s="16">
        <v>614</v>
      </c>
    </row>
    <row r="65" spans="2:11" ht="15" customHeight="1" x14ac:dyDescent="0.15">
      <c r="B65" s="24"/>
      <c r="C65" s="84"/>
      <c r="D65" s="25">
        <v>100</v>
      </c>
      <c r="E65" s="26">
        <v>23.3</v>
      </c>
      <c r="F65" s="27">
        <v>33.799999999999997</v>
      </c>
      <c r="G65" s="27">
        <v>7.9</v>
      </c>
      <c r="H65" s="27">
        <v>1.7</v>
      </c>
      <c r="I65" s="27">
        <v>0.7</v>
      </c>
      <c r="J65" s="27">
        <v>5.4</v>
      </c>
      <c r="K65" s="27">
        <v>27.3</v>
      </c>
    </row>
    <row r="66" spans="2:11" ht="15" customHeight="1" x14ac:dyDescent="0.15">
      <c r="B66" s="24"/>
      <c r="C66" s="82" t="s">
        <v>83</v>
      </c>
      <c r="D66" s="14">
        <v>1209</v>
      </c>
      <c r="E66" s="15">
        <v>292</v>
      </c>
      <c r="F66" s="16">
        <v>400</v>
      </c>
      <c r="G66" s="16">
        <v>91</v>
      </c>
      <c r="H66" s="16">
        <v>25</v>
      </c>
      <c r="I66" s="16">
        <v>12</v>
      </c>
      <c r="J66" s="16">
        <v>62</v>
      </c>
      <c r="K66" s="16">
        <v>327</v>
      </c>
    </row>
    <row r="67" spans="2:11" ht="15" customHeight="1" x14ac:dyDescent="0.15">
      <c r="B67" s="24"/>
      <c r="C67" s="84"/>
      <c r="D67" s="25">
        <v>100</v>
      </c>
      <c r="E67" s="26">
        <v>24.2</v>
      </c>
      <c r="F67" s="27">
        <v>33.1</v>
      </c>
      <c r="G67" s="27">
        <v>7.5</v>
      </c>
      <c r="H67" s="27">
        <v>2.1</v>
      </c>
      <c r="I67" s="27">
        <v>1</v>
      </c>
      <c r="J67" s="27">
        <v>5.0999999999999996</v>
      </c>
      <c r="K67" s="27">
        <v>27</v>
      </c>
    </row>
    <row r="68" spans="2:11" ht="15" customHeight="1" x14ac:dyDescent="0.15">
      <c r="B68" s="24"/>
      <c r="C68" s="82" t="s">
        <v>84</v>
      </c>
      <c r="D68" s="14">
        <v>2351</v>
      </c>
      <c r="E68" s="15">
        <v>551</v>
      </c>
      <c r="F68" s="16">
        <v>727</v>
      </c>
      <c r="G68" s="16">
        <v>136</v>
      </c>
      <c r="H68" s="16">
        <v>60</v>
      </c>
      <c r="I68" s="16">
        <v>25</v>
      </c>
      <c r="J68" s="16">
        <v>105</v>
      </c>
      <c r="K68" s="16">
        <v>747</v>
      </c>
    </row>
    <row r="69" spans="2:11" ht="15" customHeight="1" x14ac:dyDescent="0.15">
      <c r="B69" s="28"/>
      <c r="C69" s="85"/>
      <c r="D69" s="17">
        <v>100</v>
      </c>
      <c r="E69" s="18">
        <v>23.4</v>
      </c>
      <c r="F69" s="19">
        <v>30.9</v>
      </c>
      <c r="G69" s="19">
        <v>5.8</v>
      </c>
      <c r="H69" s="19">
        <v>2.6</v>
      </c>
      <c r="I69" s="19">
        <v>1.1000000000000001</v>
      </c>
      <c r="J69" s="19">
        <v>4.5</v>
      </c>
      <c r="K69" s="19">
        <v>31.8</v>
      </c>
    </row>
    <row r="70" spans="2:11" ht="15" customHeight="1" x14ac:dyDescent="0.15">
      <c r="B70" s="20" t="s">
        <v>85</v>
      </c>
      <c r="C70" s="88" t="s">
        <v>86</v>
      </c>
      <c r="D70" s="21">
        <v>2750</v>
      </c>
      <c r="E70" s="22">
        <v>494</v>
      </c>
      <c r="F70" s="23">
        <v>571</v>
      </c>
      <c r="G70" s="23">
        <v>182</v>
      </c>
      <c r="H70" s="23">
        <v>67</v>
      </c>
      <c r="I70" s="23">
        <v>26</v>
      </c>
      <c r="J70" s="23">
        <v>165</v>
      </c>
      <c r="K70" s="23">
        <v>1245</v>
      </c>
    </row>
    <row r="71" spans="2:11" ht="15" customHeight="1" x14ac:dyDescent="0.15">
      <c r="B71" s="24"/>
      <c r="C71" s="89"/>
      <c r="D71" s="25">
        <v>100</v>
      </c>
      <c r="E71" s="26">
        <v>18</v>
      </c>
      <c r="F71" s="27">
        <v>20.8</v>
      </c>
      <c r="G71" s="27">
        <v>6.6</v>
      </c>
      <c r="H71" s="27">
        <v>2.4</v>
      </c>
      <c r="I71" s="27">
        <v>0.9</v>
      </c>
      <c r="J71" s="27">
        <v>6</v>
      </c>
      <c r="K71" s="27">
        <v>45.3</v>
      </c>
    </row>
    <row r="72" spans="2:11" ht="15" customHeight="1" x14ac:dyDescent="0.15">
      <c r="B72" s="24"/>
      <c r="C72" s="86" t="s">
        <v>87</v>
      </c>
      <c r="D72" s="14">
        <v>3000</v>
      </c>
      <c r="E72" s="15">
        <v>665</v>
      </c>
      <c r="F72" s="16">
        <v>772</v>
      </c>
      <c r="G72" s="16">
        <v>171</v>
      </c>
      <c r="H72" s="16">
        <v>78</v>
      </c>
      <c r="I72" s="16">
        <v>27</v>
      </c>
      <c r="J72" s="16">
        <v>139</v>
      </c>
      <c r="K72" s="16">
        <v>1148</v>
      </c>
    </row>
    <row r="73" spans="2:11" ht="15" customHeight="1" x14ac:dyDescent="0.15">
      <c r="B73" s="24"/>
      <c r="C73" s="89"/>
      <c r="D73" s="25">
        <v>100</v>
      </c>
      <c r="E73" s="26">
        <v>22.2</v>
      </c>
      <c r="F73" s="27">
        <v>25.7</v>
      </c>
      <c r="G73" s="27">
        <v>5.7</v>
      </c>
      <c r="H73" s="27">
        <v>2.6</v>
      </c>
      <c r="I73" s="27">
        <v>0.9</v>
      </c>
      <c r="J73" s="27">
        <v>4.5999999999999996</v>
      </c>
      <c r="K73" s="27">
        <v>38.299999999999997</v>
      </c>
    </row>
    <row r="74" spans="2:11" ht="15" customHeight="1" x14ac:dyDescent="0.15">
      <c r="B74" s="24"/>
      <c r="C74" s="86" t="s">
        <v>88</v>
      </c>
      <c r="D74" s="14">
        <v>3841</v>
      </c>
      <c r="E74" s="15">
        <v>924</v>
      </c>
      <c r="F74" s="16">
        <v>1547</v>
      </c>
      <c r="G74" s="16">
        <v>251</v>
      </c>
      <c r="H74" s="16">
        <v>63</v>
      </c>
      <c r="I74" s="16">
        <v>30</v>
      </c>
      <c r="J74" s="16">
        <v>179</v>
      </c>
      <c r="K74" s="16">
        <v>847</v>
      </c>
    </row>
    <row r="75" spans="2:11" ht="15" customHeight="1" x14ac:dyDescent="0.15">
      <c r="B75" s="24"/>
      <c r="C75" s="89"/>
      <c r="D75" s="25">
        <v>100</v>
      </c>
      <c r="E75" s="26">
        <v>24.1</v>
      </c>
      <c r="F75" s="27">
        <v>40.299999999999997</v>
      </c>
      <c r="G75" s="27">
        <v>6.5</v>
      </c>
      <c r="H75" s="27">
        <v>1.6</v>
      </c>
      <c r="I75" s="27">
        <v>0.8</v>
      </c>
      <c r="J75" s="27">
        <v>4.7</v>
      </c>
      <c r="K75" s="27">
        <v>22.1</v>
      </c>
    </row>
    <row r="76" spans="2:11" ht="15" customHeight="1" x14ac:dyDescent="0.15">
      <c r="B76" s="24"/>
      <c r="C76" s="86" t="s">
        <v>89</v>
      </c>
      <c r="D76" s="14">
        <v>2817</v>
      </c>
      <c r="E76" s="15">
        <v>744</v>
      </c>
      <c r="F76" s="16">
        <v>1162</v>
      </c>
      <c r="G76" s="16">
        <v>216</v>
      </c>
      <c r="H76" s="16">
        <v>39</v>
      </c>
      <c r="I76" s="16">
        <v>16</v>
      </c>
      <c r="J76" s="16">
        <v>108</v>
      </c>
      <c r="K76" s="16">
        <v>532</v>
      </c>
    </row>
    <row r="77" spans="2:11" ht="15" customHeight="1" x14ac:dyDescent="0.15">
      <c r="B77" s="24"/>
      <c r="C77" s="89"/>
      <c r="D77" s="25">
        <v>100</v>
      </c>
      <c r="E77" s="26">
        <v>26.4</v>
      </c>
      <c r="F77" s="27">
        <v>41.2</v>
      </c>
      <c r="G77" s="27">
        <v>7.7</v>
      </c>
      <c r="H77" s="27">
        <v>1.4</v>
      </c>
      <c r="I77" s="27">
        <v>0.6</v>
      </c>
      <c r="J77" s="27">
        <v>3.8</v>
      </c>
      <c r="K77" s="27">
        <v>18.899999999999999</v>
      </c>
    </row>
    <row r="78" spans="2:11" ht="15" customHeight="1" x14ac:dyDescent="0.15">
      <c r="B78" s="24"/>
      <c r="C78" s="86" t="s">
        <v>90</v>
      </c>
      <c r="D78" s="14">
        <v>1623</v>
      </c>
      <c r="E78" s="15">
        <v>415</v>
      </c>
      <c r="F78" s="16">
        <v>650</v>
      </c>
      <c r="G78" s="16">
        <v>144</v>
      </c>
      <c r="H78" s="16">
        <v>24</v>
      </c>
      <c r="I78" s="16">
        <v>17</v>
      </c>
      <c r="J78" s="16">
        <v>63</v>
      </c>
      <c r="K78" s="16">
        <v>310</v>
      </c>
    </row>
    <row r="79" spans="2:11" ht="15" customHeight="1" x14ac:dyDescent="0.15">
      <c r="B79" s="24"/>
      <c r="C79" s="89"/>
      <c r="D79" s="25">
        <v>100</v>
      </c>
      <c r="E79" s="26">
        <v>25.6</v>
      </c>
      <c r="F79" s="27">
        <v>40</v>
      </c>
      <c r="G79" s="27">
        <v>8.9</v>
      </c>
      <c r="H79" s="27">
        <v>1.5</v>
      </c>
      <c r="I79" s="27">
        <v>1</v>
      </c>
      <c r="J79" s="27">
        <v>3.9</v>
      </c>
      <c r="K79" s="27">
        <v>19.100000000000001</v>
      </c>
    </row>
    <row r="80" spans="2:11" ht="15" customHeight="1" x14ac:dyDescent="0.15">
      <c r="B80" s="24"/>
      <c r="C80" s="86" t="s">
        <v>91</v>
      </c>
      <c r="D80" s="14">
        <v>1008</v>
      </c>
      <c r="E80" s="15">
        <v>256</v>
      </c>
      <c r="F80" s="16">
        <v>413</v>
      </c>
      <c r="G80" s="16">
        <v>70</v>
      </c>
      <c r="H80" s="16">
        <v>23</v>
      </c>
      <c r="I80" s="16">
        <v>5</v>
      </c>
      <c r="J80" s="16">
        <v>41</v>
      </c>
      <c r="K80" s="16">
        <v>200</v>
      </c>
    </row>
    <row r="81" spans="2:11" ht="15" customHeight="1" x14ac:dyDescent="0.15">
      <c r="B81" s="24"/>
      <c r="C81" s="89"/>
      <c r="D81" s="25">
        <v>100</v>
      </c>
      <c r="E81" s="26">
        <v>25.4</v>
      </c>
      <c r="F81" s="27">
        <v>41</v>
      </c>
      <c r="G81" s="27">
        <v>6.9</v>
      </c>
      <c r="H81" s="27">
        <v>2.2999999999999998</v>
      </c>
      <c r="I81" s="27">
        <v>0.5</v>
      </c>
      <c r="J81" s="27">
        <v>4.0999999999999996</v>
      </c>
      <c r="K81" s="27">
        <v>19.8</v>
      </c>
    </row>
    <row r="82" spans="2:11" ht="15" customHeight="1" x14ac:dyDescent="0.15">
      <c r="B82" s="24"/>
      <c r="C82" s="86" t="s">
        <v>92</v>
      </c>
      <c r="D82" s="14">
        <v>602</v>
      </c>
      <c r="E82" s="15">
        <v>133</v>
      </c>
      <c r="F82" s="16">
        <v>221</v>
      </c>
      <c r="G82" s="16">
        <v>51</v>
      </c>
      <c r="H82" s="16">
        <v>9</v>
      </c>
      <c r="I82" s="16">
        <v>5</v>
      </c>
      <c r="J82" s="16">
        <v>29</v>
      </c>
      <c r="K82" s="16">
        <v>154</v>
      </c>
    </row>
    <row r="83" spans="2:11" ht="15" customHeight="1" x14ac:dyDescent="0.15">
      <c r="B83" s="24"/>
      <c r="C83" s="86"/>
      <c r="D83" s="34">
        <v>100</v>
      </c>
      <c r="E83" s="35">
        <v>22.1</v>
      </c>
      <c r="F83" s="36">
        <v>36.700000000000003</v>
      </c>
      <c r="G83" s="36">
        <v>8.5</v>
      </c>
      <c r="H83" s="36">
        <v>1.5</v>
      </c>
      <c r="I83" s="36">
        <v>0.8</v>
      </c>
      <c r="J83" s="36">
        <v>4.8</v>
      </c>
      <c r="K83" s="36">
        <v>25.6</v>
      </c>
    </row>
    <row r="84" spans="2:11" ht="15" customHeight="1" x14ac:dyDescent="0.15">
      <c r="B84" s="20" t="s">
        <v>93</v>
      </c>
      <c r="C84" s="87" t="s">
        <v>94</v>
      </c>
      <c r="D84" s="21">
        <v>3427</v>
      </c>
      <c r="E84" s="22">
        <v>759</v>
      </c>
      <c r="F84" s="23">
        <v>884</v>
      </c>
      <c r="G84" s="23">
        <v>225</v>
      </c>
      <c r="H84" s="23">
        <v>73</v>
      </c>
      <c r="I84" s="23">
        <v>28</v>
      </c>
      <c r="J84" s="23">
        <v>156</v>
      </c>
      <c r="K84" s="23">
        <v>1302</v>
      </c>
    </row>
    <row r="85" spans="2:11" ht="15" customHeight="1" x14ac:dyDescent="0.15">
      <c r="B85" s="24" t="s">
        <v>549</v>
      </c>
      <c r="C85" s="84"/>
      <c r="D85" s="25">
        <v>100</v>
      </c>
      <c r="E85" s="26">
        <v>22.1</v>
      </c>
      <c r="F85" s="27">
        <v>25.8</v>
      </c>
      <c r="G85" s="27">
        <v>6.6</v>
      </c>
      <c r="H85" s="27">
        <v>2.1</v>
      </c>
      <c r="I85" s="27">
        <v>0.8</v>
      </c>
      <c r="J85" s="27">
        <v>4.5999999999999996</v>
      </c>
      <c r="K85" s="27">
        <v>38</v>
      </c>
    </row>
    <row r="86" spans="2:11" ht="15" customHeight="1" x14ac:dyDescent="0.15">
      <c r="B86" s="24" t="s">
        <v>512</v>
      </c>
      <c r="C86" s="82" t="s">
        <v>497</v>
      </c>
      <c r="D86" s="14">
        <v>3344</v>
      </c>
      <c r="E86" s="15">
        <v>746</v>
      </c>
      <c r="F86" s="16">
        <v>1074</v>
      </c>
      <c r="G86" s="16">
        <v>210</v>
      </c>
      <c r="H86" s="16">
        <v>80</v>
      </c>
      <c r="I86" s="16">
        <v>30</v>
      </c>
      <c r="J86" s="16">
        <v>139</v>
      </c>
      <c r="K86" s="16">
        <v>1065</v>
      </c>
    </row>
    <row r="87" spans="2:11" ht="15" customHeight="1" x14ac:dyDescent="0.15">
      <c r="B87" s="24"/>
      <c r="C87" s="84"/>
      <c r="D87" s="25">
        <v>100</v>
      </c>
      <c r="E87" s="26">
        <v>22.3</v>
      </c>
      <c r="F87" s="27">
        <v>32.1</v>
      </c>
      <c r="G87" s="27">
        <v>6.3</v>
      </c>
      <c r="H87" s="27">
        <v>2.4</v>
      </c>
      <c r="I87" s="27">
        <v>0.9</v>
      </c>
      <c r="J87" s="27">
        <v>4.2</v>
      </c>
      <c r="K87" s="27">
        <v>31.8</v>
      </c>
    </row>
    <row r="88" spans="2:11" ht="15" customHeight="1" x14ac:dyDescent="0.15">
      <c r="B88" s="24"/>
      <c r="C88" s="83" t="s">
        <v>106</v>
      </c>
      <c r="D88" s="29">
        <v>2063</v>
      </c>
      <c r="E88" s="30">
        <v>512</v>
      </c>
      <c r="F88" s="31">
        <v>800</v>
      </c>
      <c r="G88" s="31">
        <v>158</v>
      </c>
      <c r="H88" s="31">
        <v>34</v>
      </c>
      <c r="I88" s="31">
        <v>11</v>
      </c>
      <c r="J88" s="31">
        <v>82</v>
      </c>
      <c r="K88" s="31">
        <v>466</v>
      </c>
    </row>
    <row r="89" spans="2:11" ht="15" customHeight="1" x14ac:dyDescent="0.15">
      <c r="B89" s="24"/>
      <c r="C89" s="84"/>
      <c r="D89" s="25">
        <v>100</v>
      </c>
      <c r="E89" s="26">
        <v>24.8</v>
      </c>
      <c r="F89" s="27">
        <v>38.799999999999997</v>
      </c>
      <c r="G89" s="27">
        <v>7.7</v>
      </c>
      <c r="H89" s="27">
        <v>1.6</v>
      </c>
      <c r="I89" s="27">
        <v>0.5</v>
      </c>
      <c r="J89" s="27">
        <v>4</v>
      </c>
      <c r="K89" s="27">
        <v>22.6</v>
      </c>
    </row>
    <row r="90" spans="2:11" ht="15" customHeight="1" x14ac:dyDescent="0.15">
      <c r="B90" s="24"/>
      <c r="C90" s="82" t="s">
        <v>455</v>
      </c>
      <c r="D90" s="14">
        <v>3201</v>
      </c>
      <c r="E90" s="15">
        <v>808</v>
      </c>
      <c r="F90" s="16">
        <v>1312</v>
      </c>
      <c r="G90" s="16">
        <v>223</v>
      </c>
      <c r="H90" s="16">
        <v>54</v>
      </c>
      <c r="I90" s="16">
        <v>20</v>
      </c>
      <c r="J90" s="16">
        <v>128</v>
      </c>
      <c r="K90" s="16">
        <v>656</v>
      </c>
    </row>
    <row r="91" spans="2:11" ht="15" customHeight="1" x14ac:dyDescent="0.15">
      <c r="B91" s="24"/>
      <c r="C91" s="84"/>
      <c r="D91" s="25">
        <v>100</v>
      </c>
      <c r="E91" s="26">
        <v>25.2</v>
      </c>
      <c r="F91" s="27">
        <v>41</v>
      </c>
      <c r="G91" s="27">
        <v>7</v>
      </c>
      <c r="H91" s="27">
        <v>1.7</v>
      </c>
      <c r="I91" s="27">
        <v>0.6</v>
      </c>
      <c r="J91" s="27">
        <v>4</v>
      </c>
      <c r="K91" s="27">
        <v>20.5</v>
      </c>
    </row>
    <row r="92" spans="2:11" ht="15" customHeight="1" x14ac:dyDescent="0.15">
      <c r="B92" s="24"/>
      <c r="C92" s="82" t="s">
        <v>498</v>
      </c>
      <c r="D92" s="14">
        <v>1503</v>
      </c>
      <c r="E92" s="15">
        <v>408</v>
      </c>
      <c r="F92" s="16">
        <v>615</v>
      </c>
      <c r="G92" s="16">
        <v>96</v>
      </c>
      <c r="H92" s="16">
        <v>28</v>
      </c>
      <c r="I92" s="16">
        <v>11</v>
      </c>
      <c r="J92" s="16">
        <v>65</v>
      </c>
      <c r="K92" s="16">
        <v>280</v>
      </c>
    </row>
    <row r="93" spans="2:11" ht="15" customHeight="1" x14ac:dyDescent="0.15">
      <c r="B93" s="24"/>
      <c r="C93" s="84"/>
      <c r="D93" s="25">
        <v>100</v>
      </c>
      <c r="E93" s="26">
        <v>27.1</v>
      </c>
      <c r="F93" s="27">
        <v>40.9</v>
      </c>
      <c r="G93" s="27">
        <v>6.4</v>
      </c>
      <c r="H93" s="27">
        <v>1.9</v>
      </c>
      <c r="I93" s="27">
        <v>0.7</v>
      </c>
      <c r="J93" s="27">
        <v>4.3</v>
      </c>
      <c r="K93" s="27">
        <v>18.600000000000001</v>
      </c>
    </row>
    <row r="94" spans="2:11" ht="15" customHeight="1" x14ac:dyDescent="0.15">
      <c r="B94" s="24"/>
      <c r="C94" s="82" t="s">
        <v>530</v>
      </c>
      <c r="D94" s="14">
        <v>330</v>
      </c>
      <c r="E94" s="15">
        <v>100</v>
      </c>
      <c r="F94" s="16">
        <v>124</v>
      </c>
      <c r="G94" s="16">
        <v>29</v>
      </c>
      <c r="H94" s="16">
        <v>6</v>
      </c>
      <c r="I94" s="16">
        <v>5</v>
      </c>
      <c r="J94" s="16">
        <v>13</v>
      </c>
      <c r="K94" s="16">
        <v>53</v>
      </c>
    </row>
    <row r="95" spans="2:11" ht="15" customHeight="1" x14ac:dyDescent="0.15">
      <c r="B95" s="24"/>
      <c r="C95" s="82"/>
      <c r="D95" s="34">
        <v>100</v>
      </c>
      <c r="E95" s="35">
        <v>30.3</v>
      </c>
      <c r="F95" s="36">
        <v>37.6</v>
      </c>
      <c r="G95" s="36">
        <v>8.8000000000000007</v>
      </c>
      <c r="H95" s="36">
        <v>1.8</v>
      </c>
      <c r="I95" s="36">
        <v>1.5</v>
      </c>
      <c r="J95" s="36">
        <v>3.9</v>
      </c>
      <c r="K95" s="36">
        <v>16.100000000000001</v>
      </c>
    </row>
    <row r="96" spans="2:11" ht="15" customHeight="1" x14ac:dyDescent="0.15">
      <c r="B96" s="24"/>
      <c r="C96" s="83" t="s">
        <v>590</v>
      </c>
      <c r="D96" s="29">
        <v>359</v>
      </c>
      <c r="E96" s="30">
        <v>110</v>
      </c>
      <c r="F96" s="31">
        <v>127</v>
      </c>
      <c r="G96" s="31">
        <v>34</v>
      </c>
      <c r="H96" s="31">
        <v>1</v>
      </c>
      <c r="I96" s="31">
        <v>1</v>
      </c>
      <c r="J96" s="31">
        <v>14</v>
      </c>
      <c r="K96" s="31">
        <v>72</v>
      </c>
    </row>
    <row r="97" spans="2:11" ht="15" customHeight="1" x14ac:dyDescent="0.15">
      <c r="B97" s="24"/>
      <c r="C97" s="84"/>
      <c r="D97" s="25">
        <v>100</v>
      </c>
      <c r="E97" s="26">
        <v>30.6</v>
      </c>
      <c r="F97" s="27">
        <v>35.4</v>
      </c>
      <c r="G97" s="27">
        <v>9.5</v>
      </c>
      <c r="H97" s="27">
        <v>0.3</v>
      </c>
      <c r="I97" s="27">
        <v>0.3</v>
      </c>
      <c r="J97" s="27">
        <v>3.9</v>
      </c>
      <c r="K97" s="27">
        <v>20.100000000000001</v>
      </c>
    </row>
    <row r="98" spans="2:11" ht="15" customHeight="1" x14ac:dyDescent="0.15">
      <c r="B98" s="24"/>
      <c r="C98" s="82" t="s">
        <v>591</v>
      </c>
      <c r="D98" s="14">
        <v>47</v>
      </c>
      <c r="E98" s="15">
        <v>11</v>
      </c>
      <c r="F98" s="16">
        <v>10</v>
      </c>
      <c r="G98" s="16">
        <v>3</v>
      </c>
      <c r="H98" s="16">
        <v>1</v>
      </c>
      <c r="I98" s="16">
        <v>1</v>
      </c>
      <c r="J98" s="16">
        <v>4</v>
      </c>
      <c r="K98" s="16">
        <v>17</v>
      </c>
    </row>
    <row r="99" spans="2:11" ht="15" customHeight="1" x14ac:dyDescent="0.15">
      <c r="B99" s="24"/>
      <c r="C99" s="84"/>
      <c r="D99" s="25">
        <v>100</v>
      </c>
      <c r="E99" s="26">
        <v>23.4</v>
      </c>
      <c r="F99" s="27">
        <v>21.3</v>
      </c>
      <c r="G99" s="27">
        <v>6.4</v>
      </c>
      <c r="H99" s="27">
        <v>2.1</v>
      </c>
      <c r="I99" s="27">
        <v>2.1</v>
      </c>
      <c r="J99" s="27">
        <v>8.5</v>
      </c>
      <c r="K99" s="27">
        <v>36.200000000000003</v>
      </c>
    </row>
    <row r="100" spans="2:11" ht="15" customHeight="1" x14ac:dyDescent="0.15">
      <c r="B100" s="24"/>
      <c r="C100" s="82" t="s">
        <v>96</v>
      </c>
      <c r="D100" s="14">
        <v>52</v>
      </c>
      <c r="E100" s="15">
        <v>15</v>
      </c>
      <c r="F100" s="16">
        <v>24</v>
      </c>
      <c r="G100" s="16">
        <v>3</v>
      </c>
      <c r="H100" s="16">
        <v>1</v>
      </c>
      <c r="I100" s="16">
        <v>0</v>
      </c>
      <c r="J100" s="16">
        <v>0</v>
      </c>
      <c r="K100" s="16">
        <v>9</v>
      </c>
    </row>
    <row r="101" spans="2:11" ht="15" customHeight="1" x14ac:dyDescent="0.15">
      <c r="B101" s="28"/>
      <c r="C101" s="85"/>
      <c r="D101" s="17">
        <v>100</v>
      </c>
      <c r="E101" s="18">
        <v>28.8</v>
      </c>
      <c r="F101" s="19">
        <v>46.2</v>
      </c>
      <c r="G101" s="19">
        <v>5.8</v>
      </c>
      <c r="H101" s="19">
        <v>1.9</v>
      </c>
      <c r="I101" s="19">
        <v>0</v>
      </c>
      <c r="J101" s="19">
        <v>0</v>
      </c>
      <c r="K101" s="19">
        <v>17.3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K9">
    <cfRule type="top10" dxfId="469" priority="4325" rank="1"/>
  </conditionalFormatting>
  <conditionalFormatting sqref="E11:K11">
    <cfRule type="top10" dxfId="468" priority="4326" rank="1"/>
  </conditionalFormatting>
  <conditionalFormatting sqref="E13:K13">
    <cfRule type="top10" dxfId="467" priority="4327" rank="1"/>
  </conditionalFormatting>
  <conditionalFormatting sqref="E15:K15">
    <cfRule type="top10" dxfId="466" priority="4328" rank="1"/>
  </conditionalFormatting>
  <conditionalFormatting sqref="E17:K17">
    <cfRule type="top10" dxfId="465" priority="4329" rank="1"/>
  </conditionalFormatting>
  <conditionalFormatting sqref="E19:K19">
    <cfRule type="top10" dxfId="464" priority="4330" rank="1"/>
  </conditionalFormatting>
  <conditionalFormatting sqref="E21:K21">
    <cfRule type="top10" dxfId="463" priority="4331" rank="1"/>
  </conditionalFormatting>
  <conditionalFormatting sqref="E23:K23">
    <cfRule type="top10" dxfId="462" priority="4332" rank="1"/>
  </conditionalFormatting>
  <conditionalFormatting sqref="E25:K25">
    <cfRule type="top10" dxfId="461" priority="4333" rank="1"/>
  </conditionalFormatting>
  <conditionalFormatting sqref="E27:K27">
    <cfRule type="top10" dxfId="460" priority="4334" rank="1"/>
  </conditionalFormatting>
  <conditionalFormatting sqref="E29:K29">
    <cfRule type="top10" dxfId="459" priority="4335" rank="1"/>
  </conditionalFormatting>
  <conditionalFormatting sqref="E31:K31">
    <cfRule type="top10" dxfId="458" priority="4336" rank="1"/>
  </conditionalFormatting>
  <conditionalFormatting sqref="E33:K33">
    <cfRule type="top10" dxfId="457" priority="4337" rank="1"/>
  </conditionalFormatting>
  <conditionalFormatting sqref="E35:K35">
    <cfRule type="top10" dxfId="456" priority="4338" rank="1"/>
  </conditionalFormatting>
  <conditionalFormatting sqref="E37:K37">
    <cfRule type="top10" dxfId="455" priority="4339" rank="1"/>
  </conditionalFormatting>
  <conditionalFormatting sqref="E39:K39">
    <cfRule type="top10" dxfId="454" priority="4340" rank="1"/>
  </conditionalFormatting>
  <conditionalFormatting sqref="E41:K41">
    <cfRule type="top10" dxfId="453" priority="4341" rank="1"/>
  </conditionalFormatting>
  <conditionalFormatting sqref="E43:K43">
    <cfRule type="top10" dxfId="452" priority="4342" rank="1"/>
  </conditionalFormatting>
  <conditionalFormatting sqref="E45:K45">
    <cfRule type="top10" dxfId="451" priority="4343" rank="1"/>
  </conditionalFormatting>
  <conditionalFormatting sqref="E47:K47">
    <cfRule type="top10" dxfId="450" priority="4344" rank="1"/>
  </conditionalFormatting>
  <conditionalFormatting sqref="E49:K49">
    <cfRule type="top10" dxfId="449" priority="4345" rank="1"/>
  </conditionalFormatting>
  <conditionalFormatting sqref="E51:K51">
    <cfRule type="top10" dxfId="448" priority="4346" rank="1"/>
  </conditionalFormatting>
  <conditionalFormatting sqref="E53:K53">
    <cfRule type="top10" dxfId="447" priority="4347" rank="1"/>
  </conditionalFormatting>
  <conditionalFormatting sqref="E55:K55">
    <cfRule type="top10" dxfId="446" priority="4348" rank="1"/>
  </conditionalFormatting>
  <conditionalFormatting sqref="E57:K57">
    <cfRule type="top10" dxfId="445" priority="4349" rank="1"/>
  </conditionalFormatting>
  <conditionalFormatting sqref="E59:K59">
    <cfRule type="top10" dxfId="444" priority="4350" rank="1"/>
  </conditionalFormatting>
  <conditionalFormatting sqref="E61:K61">
    <cfRule type="top10" dxfId="443" priority="4351" rank="1"/>
  </conditionalFormatting>
  <conditionalFormatting sqref="E63:K63">
    <cfRule type="top10" dxfId="442" priority="4352" rank="1"/>
  </conditionalFormatting>
  <conditionalFormatting sqref="E65:K65">
    <cfRule type="top10" dxfId="441" priority="4353" rank="1"/>
  </conditionalFormatting>
  <conditionalFormatting sqref="E67:K67">
    <cfRule type="top10" dxfId="440" priority="4354" rank="1"/>
  </conditionalFormatting>
  <conditionalFormatting sqref="E69:K69">
    <cfRule type="top10" dxfId="439" priority="4355" rank="1"/>
  </conditionalFormatting>
  <conditionalFormatting sqref="E71:K71">
    <cfRule type="top10" dxfId="438" priority="4356" rank="1"/>
  </conditionalFormatting>
  <conditionalFormatting sqref="E73:K73">
    <cfRule type="top10" dxfId="437" priority="4357" rank="1"/>
  </conditionalFormatting>
  <conditionalFormatting sqref="E75:K75">
    <cfRule type="top10" dxfId="436" priority="4358" rank="1"/>
  </conditionalFormatting>
  <conditionalFormatting sqref="E77:K77">
    <cfRule type="top10" dxfId="435" priority="4359" rank="1"/>
  </conditionalFormatting>
  <conditionalFormatting sqref="E79:K79">
    <cfRule type="top10" dxfId="434" priority="4360" rank="1"/>
  </conditionalFormatting>
  <conditionalFormatting sqref="E81:K81">
    <cfRule type="top10" dxfId="433" priority="4361" rank="1"/>
  </conditionalFormatting>
  <conditionalFormatting sqref="E83:K83">
    <cfRule type="top10" dxfId="432" priority="4362" rank="1"/>
  </conditionalFormatting>
  <conditionalFormatting sqref="E85:K85">
    <cfRule type="top10" dxfId="431" priority="4363" rank="1"/>
  </conditionalFormatting>
  <conditionalFormatting sqref="E87:K87">
    <cfRule type="top10" dxfId="430" priority="4364" rank="1"/>
  </conditionalFormatting>
  <conditionalFormatting sqref="E89:K89">
    <cfRule type="top10" dxfId="429" priority="4365" rank="1"/>
  </conditionalFormatting>
  <conditionalFormatting sqref="E91:K91">
    <cfRule type="top10" dxfId="428" priority="4366" rank="1"/>
  </conditionalFormatting>
  <conditionalFormatting sqref="E93:K93">
    <cfRule type="top10" dxfId="427" priority="4367" rank="1"/>
  </conditionalFormatting>
  <conditionalFormatting sqref="E95:K95">
    <cfRule type="top10" dxfId="426" priority="4368" rank="1"/>
  </conditionalFormatting>
  <conditionalFormatting sqref="E97:K97">
    <cfRule type="top10" dxfId="425" priority="4369" rank="1"/>
  </conditionalFormatting>
  <conditionalFormatting sqref="E99:K99">
    <cfRule type="top10" dxfId="424" priority="4370" rank="1"/>
  </conditionalFormatting>
  <conditionalFormatting sqref="E101:K101">
    <cfRule type="top10" dxfId="423" priority="4371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4" width="8.625" style="1" customWidth="1"/>
    <col min="5" max="15" width="10.625" style="1" customWidth="1"/>
    <col min="16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866</v>
      </c>
    </row>
    <row r="4" spans="2:24" x14ac:dyDescent="0.15">
      <c r="B4" s="1" t="s">
        <v>720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149</v>
      </c>
      <c r="F7" s="69" t="s">
        <v>150</v>
      </c>
      <c r="G7" s="69" t="s">
        <v>151</v>
      </c>
      <c r="H7" s="68" t="s">
        <v>152</v>
      </c>
      <c r="I7" s="69" t="s">
        <v>153</v>
      </c>
      <c r="J7" s="69" t="s">
        <v>721</v>
      </c>
      <c r="K7" s="69" t="s">
        <v>154</v>
      </c>
      <c r="L7" s="69" t="s">
        <v>867</v>
      </c>
      <c r="M7" s="69" t="s">
        <v>868</v>
      </c>
      <c r="N7" s="69" t="s">
        <v>4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10178</v>
      </c>
      <c r="E8" s="15">
        <v>6283</v>
      </c>
      <c r="F8" s="16">
        <v>1055</v>
      </c>
      <c r="G8" s="16">
        <v>2730</v>
      </c>
      <c r="H8" s="16">
        <v>3272</v>
      </c>
      <c r="I8" s="16">
        <v>1261</v>
      </c>
      <c r="J8" s="16">
        <v>487</v>
      </c>
      <c r="K8" s="16">
        <v>1161</v>
      </c>
      <c r="L8" s="16">
        <v>712</v>
      </c>
      <c r="M8" s="16">
        <v>2036</v>
      </c>
      <c r="N8" s="16">
        <v>973</v>
      </c>
      <c r="O8" s="16">
        <v>609</v>
      </c>
    </row>
    <row r="9" spans="2:24" ht="15" customHeight="1" x14ac:dyDescent="0.15">
      <c r="B9" s="93"/>
      <c r="C9" s="91"/>
      <c r="D9" s="17">
        <v>100</v>
      </c>
      <c r="E9" s="18">
        <v>61.7</v>
      </c>
      <c r="F9" s="19">
        <v>10.4</v>
      </c>
      <c r="G9" s="19">
        <v>26.8</v>
      </c>
      <c r="H9" s="19">
        <v>32.1</v>
      </c>
      <c r="I9" s="19">
        <v>12.4</v>
      </c>
      <c r="J9" s="19">
        <v>4.8</v>
      </c>
      <c r="K9" s="19">
        <v>11.4</v>
      </c>
      <c r="L9" s="19">
        <v>7</v>
      </c>
      <c r="M9" s="19">
        <v>20</v>
      </c>
      <c r="N9" s="19">
        <v>9.6</v>
      </c>
      <c r="O9" s="19">
        <v>6</v>
      </c>
    </row>
    <row r="10" spans="2:24" ht="15" customHeight="1" x14ac:dyDescent="0.15">
      <c r="B10" s="20" t="s">
        <v>57</v>
      </c>
      <c r="C10" s="88" t="s">
        <v>58</v>
      </c>
      <c r="D10" s="21">
        <v>3180</v>
      </c>
      <c r="E10" s="22">
        <v>2034</v>
      </c>
      <c r="F10" s="23">
        <v>382</v>
      </c>
      <c r="G10" s="23">
        <v>916</v>
      </c>
      <c r="H10" s="23">
        <v>1093</v>
      </c>
      <c r="I10" s="23">
        <v>372</v>
      </c>
      <c r="J10" s="23">
        <v>147</v>
      </c>
      <c r="K10" s="23">
        <v>310</v>
      </c>
      <c r="L10" s="23">
        <v>254</v>
      </c>
      <c r="M10" s="23">
        <v>638</v>
      </c>
      <c r="N10" s="23">
        <v>277</v>
      </c>
      <c r="O10" s="23">
        <v>180</v>
      </c>
    </row>
    <row r="11" spans="2:24" ht="15" customHeight="1" x14ac:dyDescent="0.15">
      <c r="B11" s="24"/>
      <c r="C11" s="89"/>
      <c r="D11" s="25">
        <v>100</v>
      </c>
      <c r="E11" s="26">
        <v>64</v>
      </c>
      <c r="F11" s="27">
        <v>12</v>
      </c>
      <c r="G11" s="27">
        <v>28.8</v>
      </c>
      <c r="H11" s="27">
        <v>34.4</v>
      </c>
      <c r="I11" s="27">
        <v>11.7</v>
      </c>
      <c r="J11" s="27">
        <v>4.5999999999999996</v>
      </c>
      <c r="K11" s="27">
        <v>9.6999999999999993</v>
      </c>
      <c r="L11" s="27">
        <v>8</v>
      </c>
      <c r="M11" s="27">
        <v>20.100000000000001</v>
      </c>
      <c r="N11" s="27">
        <v>8.6999999999999993</v>
      </c>
      <c r="O11" s="27">
        <v>5.7</v>
      </c>
    </row>
    <row r="12" spans="2:24" ht="15" customHeight="1" x14ac:dyDescent="0.15">
      <c r="B12" s="24"/>
      <c r="C12" s="86" t="s">
        <v>59</v>
      </c>
      <c r="D12" s="14">
        <v>6926</v>
      </c>
      <c r="E12" s="15">
        <v>4204</v>
      </c>
      <c r="F12" s="16">
        <v>666</v>
      </c>
      <c r="G12" s="16">
        <v>1797</v>
      </c>
      <c r="H12" s="16">
        <v>2157</v>
      </c>
      <c r="I12" s="16">
        <v>879</v>
      </c>
      <c r="J12" s="16">
        <v>339</v>
      </c>
      <c r="K12" s="16">
        <v>845</v>
      </c>
      <c r="L12" s="16">
        <v>447</v>
      </c>
      <c r="M12" s="16">
        <v>1388</v>
      </c>
      <c r="N12" s="16">
        <v>686</v>
      </c>
      <c r="O12" s="16">
        <v>426</v>
      </c>
    </row>
    <row r="13" spans="2:24" ht="15" customHeight="1" x14ac:dyDescent="0.15">
      <c r="B13" s="28"/>
      <c r="C13" s="91"/>
      <c r="D13" s="17">
        <v>100</v>
      </c>
      <c r="E13" s="18">
        <v>60.7</v>
      </c>
      <c r="F13" s="19">
        <v>9.6</v>
      </c>
      <c r="G13" s="19">
        <v>25.9</v>
      </c>
      <c r="H13" s="19">
        <v>31.1</v>
      </c>
      <c r="I13" s="19">
        <v>12.7</v>
      </c>
      <c r="J13" s="19">
        <v>4.9000000000000004</v>
      </c>
      <c r="K13" s="19">
        <v>12.2</v>
      </c>
      <c r="L13" s="19">
        <v>6.5</v>
      </c>
      <c r="M13" s="19">
        <v>20</v>
      </c>
      <c r="N13" s="19">
        <v>9.9</v>
      </c>
      <c r="O13" s="19">
        <v>6.2</v>
      </c>
    </row>
    <row r="14" spans="2:24" ht="15" customHeight="1" x14ac:dyDescent="0.15">
      <c r="B14" s="20" t="s">
        <v>60</v>
      </c>
      <c r="C14" s="87" t="s">
        <v>409</v>
      </c>
      <c r="D14" s="21">
        <v>218</v>
      </c>
      <c r="E14" s="22">
        <v>141</v>
      </c>
      <c r="F14" s="23">
        <v>22</v>
      </c>
      <c r="G14" s="23">
        <v>52</v>
      </c>
      <c r="H14" s="23">
        <v>52</v>
      </c>
      <c r="I14" s="23">
        <v>27</v>
      </c>
      <c r="J14" s="23">
        <v>8</v>
      </c>
      <c r="K14" s="23">
        <v>36</v>
      </c>
      <c r="L14" s="23">
        <v>20</v>
      </c>
      <c r="M14" s="23">
        <v>41</v>
      </c>
      <c r="N14" s="23">
        <v>29</v>
      </c>
      <c r="O14" s="23">
        <v>7</v>
      </c>
    </row>
    <row r="15" spans="2:24" ht="15" customHeight="1" x14ac:dyDescent="0.15">
      <c r="B15" s="24"/>
      <c r="C15" s="84"/>
      <c r="D15" s="25">
        <v>100</v>
      </c>
      <c r="E15" s="26">
        <v>64.7</v>
      </c>
      <c r="F15" s="27">
        <v>10.1</v>
      </c>
      <c r="G15" s="27">
        <v>23.9</v>
      </c>
      <c r="H15" s="27">
        <v>23.9</v>
      </c>
      <c r="I15" s="27">
        <v>12.4</v>
      </c>
      <c r="J15" s="27">
        <v>3.7</v>
      </c>
      <c r="K15" s="27">
        <v>16.5</v>
      </c>
      <c r="L15" s="27">
        <v>9.1999999999999993</v>
      </c>
      <c r="M15" s="27">
        <v>18.8</v>
      </c>
      <c r="N15" s="27">
        <v>13.3</v>
      </c>
      <c r="O15" s="27">
        <v>3.2</v>
      </c>
    </row>
    <row r="16" spans="2:24" ht="15" customHeight="1" x14ac:dyDescent="0.15">
      <c r="B16" s="24"/>
      <c r="C16" s="83" t="s">
        <v>410</v>
      </c>
      <c r="D16" s="29">
        <v>365</v>
      </c>
      <c r="E16" s="30">
        <v>228</v>
      </c>
      <c r="F16" s="31">
        <v>39</v>
      </c>
      <c r="G16" s="31">
        <v>96</v>
      </c>
      <c r="H16" s="31">
        <v>96</v>
      </c>
      <c r="I16" s="31">
        <v>30</v>
      </c>
      <c r="J16" s="31">
        <v>8</v>
      </c>
      <c r="K16" s="31">
        <v>41</v>
      </c>
      <c r="L16" s="31">
        <v>34</v>
      </c>
      <c r="M16" s="31">
        <v>62</v>
      </c>
      <c r="N16" s="31">
        <v>37</v>
      </c>
      <c r="O16" s="31">
        <v>25</v>
      </c>
    </row>
    <row r="17" spans="2:15" ht="15" customHeight="1" x14ac:dyDescent="0.15">
      <c r="B17" s="24"/>
      <c r="C17" s="84"/>
      <c r="D17" s="25">
        <v>100</v>
      </c>
      <c r="E17" s="26">
        <v>62.5</v>
      </c>
      <c r="F17" s="27">
        <v>10.7</v>
      </c>
      <c r="G17" s="27">
        <v>26.3</v>
      </c>
      <c r="H17" s="27">
        <v>26.3</v>
      </c>
      <c r="I17" s="27">
        <v>8.1999999999999993</v>
      </c>
      <c r="J17" s="27">
        <v>2.2000000000000002</v>
      </c>
      <c r="K17" s="27">
        <v>11.2</v>
      </c>
      <c r="L17" s="27">
        <v>9.3000000000000007</v>
      </c>
      <c r="M17" s="27">
        <v>17</v>
      </c>
      <c r="N17" s="27">
        <v>10.1</v>
      </c>
      <c r="O17" s="27">
        <v>6.8</v>
      </c>
    </row>
    <row r="18" spans="2:15" ht="15" customHeight="1" x14ac:dyDescent="0.15">
      <c r="B18" s="24"/>
      <c r="C18" s="82" t="s">
        <v>411</v>
      </c>
      <c r="D18" s="14">
        <v>533</v>
      </c>
      <c r="E18" s="15">
        <v>315</v>
      </c>
      <c r="F18" s="16">
        <v>59</v>
      </c>
      <c r="G18" s="16">
        <v>155</v>
      </c>
      <c r="H18" s="16">
        <v>168</v>
      </c>
      <c r="I18" s="16">
        <v>61</v>
      </c>
      <c r="J18" s="16">
        <v>18</v>
      </c>
      <c r="K18" s="16">
        <v>63</v>
      </c>
      <c r="L18" s="16">
        <v>47</v>
      </c>
      <c r="M18" s="16">
        <v>85</v>
      </c>
      <c r="N18" s="16">
        <v>56</v>
      </c>
      <c r="O18" s="16">
        <v>39</v>
      </c>
    </row>
    <row r="19" spans="2:15" ht="15" customHeight="1" x14ac:dyDescent="0.15">
      <c r="B19" s="24"/>
      <c r="C19" s="84"/>
      <c r="D19" s="25">
        <v>100</v>
      </c>
      <c r="E19" s="26">
        <v>59.1</v>
      </c>
      <c r="F19" s="27">
        <v>11.1</v>
      </c>
      <c r="G19" s="27">
        <v>29.1</v>
      </c>
      <c r="H19" s="27">
        <v>31.5</v>
      </c>
      <c r="I19" s="27">
        <v>11.4</v>
      </c>
      <c r="J19" s="27">
        <v>3.4</v>
      </c>
      <c r="K19" s="27">
        <v>11.8</v>
      </c>
      <c r="L19" s="27">
        <v>8.8000000000000007</v>
      </c>
      <c r="M19" s="27">
        <v>15.9</v>
      </c>
      <c r="N19" s="27">
        <v>10.5</v>
      </c>
      <c r="O19" s="27">
        <v>7.3</v>
      </c>
    </row>
    <row r="20" spans="2:15" ht="15" customHeight="1" x14ac:dyDescent="0.15">
      <c r="B20" s="24"/>
      <c r="C20" s="82" t="s">
        <v>412</v>
      </c>
      <c r="D20" s="14">
        <v>982</v>
      </c>
      <c r="E20" s="15">
        <v>580</v>
      </c>
      <c r="F20" s="16">
        <v>110</v>
      </c>
      <c r="G20" s="16">
        <v>258</v>
      </c>
      <c r="H20" s="16">
        <v>295</v>
      </c>
      <c r="I20" s="16">
        <v>149</v>
      </c>
      <c r="J20" s="16">
        <v>44</v>
      </c>
      <c r="K20" s="16">
        <v>96</v>
      </c>
      <c r="L20" s="16">
        <v>81</v>
      </c>
      <c r="M20" s="16">
        <v>181</v>
      </c>
      <c r="N20" s="16">
        <v>99</v>
      </c>
      <c r="O20" s="16">
        <v>82</v>
      </c>
    </row>
    <row r="21" spans="2:15" ht="15" customHeight="1" x14ac:dyDescent="0.15">
      <c r="B21" s="24"/>
      <c r="C21" s="84"/>
      <c r="D21" s="25">
        <v>100</v>
      </c>
      <c r="E21" s="26">
        <v>59.1</v>
      </c>
      <c r="F21" s="27">
        <v>11.2</v>
      </c>
      <c r="G21" s="27">
        <v>26.3</v>
      </c>
      <c r="H21" s="27">
        <v>30</v>
      </c>
      <c r="I21" s="27">
        <v>15.2</v>
      </c>
      <c r="J21" s="27">
        <v>4.5</v>
      </c>
      <c r="K21" s="27">
        <v>9.8000000000000007</v>
      </c>
      <c r="L21" s="27">
        <v>8.1999999999999993</v>
      </c>
      <c r="M21" s="27">
        <v>18.399999999999999</v>
      </c>
      <c r="N21" s="27">
        <v>10.1</v>
      </c>
      <c r="O21" s="27">
        <v>8.4</v>
      </c>
    </row>
    <row r="22" spans="2:15" ht="15" customHeight="1" x14ac:dyDescent="0.15">
      <c r="B22" s="24"/>
      <c r="C22" s="82" t="s">
        <v>413</v>
      </c>
      <c r="D22" s="14">
        <v>1915</v>
      </c>
      <c r="E22" s="15">
        <v>1128</v>
      </c>
      <c r="F22" s="16">
        <v>188</v>
      </c>
      <c r="G22" s="16">
        <v>495</v>
      </c>
      <c r="H22" s="16">
        <v>542</v>
      </c>
      <c r="I22" s="16">
        <v>228</v>
      </c>
      <c r="J22" s="16">
        <v>82</v>
      </c>
      <c r="K22" s="16">
        <v>202</v>
      </c>
      <c r="L22" s="16">
        <v>121</v>
      </c>
      <c r="M22" s="16">
        <v>385</v>
      </c>
      <c r="N22" s="16">
        <v>192</v>
      </c>
      <c r="O22" s="16">
        <v>133</v>
      </c>
    </row>
    <row r="23" spans="2:15" ht="15" customHeight="1" x14ac:dyDescent="0.15">
      <c r="B23" s="24"/>
      <c r="C23" s="84"/>
      <c r="D23" s="25">
        <v>100</v>
      </c>
      <c r="E23" s="26">
        <v>58.9</v>
      </c>
      <c r="F23" s="27">
        <v>9.8000000000000007</v>
      </c>
      <c r="G23" s="27">
        <v>25.8</v>
      </c>
      <c r="H23" s="27">
        <v>28.3</v>
      </c>
      <c r="I23" s="27">
        <v>11.9</v>
      </c>
      <c r="J23" s="27">
        <v>4.3</v>
      </c>
      <c r="K23" s="27">
        <v>10.5</v>
      </c>
      <c r="L23" s="27">
        <v>6.3</v>
      </c>
      <c r="M23" s="27">
        <v>20.100000000000001</v>
      </c>
      <c r="N23" s="27">
        <v>10</v>
      </c>
      <c r="O23" s="27">
        <v>6.9</v>
      </c>
    </row>
    <row r="24" spans="2:15" ht="15" customHeight="1" x14ac:dyDescent="0.15">
      <c r="B24" s="24"/>
      <c r="C24" s="82" t="s">
        <v>414</v>
      </c>
      <c r="D24" s="14">
        <v>2916</v>
      </c>
      <c r="E24" s="15">
        <v>1768</v>
      </c>
      <c r="F24" s="16">
        <v>294</v>
      </c>
      <c r="G24" s="16">
        <v>767</v>
      </c>
      <c r="H24" s="16">
        <v>945</v>
      </c>
      <c r="I24" s="16">
        <v>381</v>
      </c>
      <c r="J24" s="16">
        <v>143</v>
      </c>
      <c r="K24" s="16">
        <v>352</v>
      </c>
      <c r="L24" s="16">
        <v>159</v>
      </c>
      <c r="M24" s="16">
        <v>598</v>
      </c>
      <c r="N24" s="16">
        <v>286</v>
      </c>
      <c r="O24" s="16">
        <v>164</v>
      </c>
    </row>
    <row r="25" spans="2:15" ht="15" customHeight="1" x14ac:dyDescent="0.15">
      <c r="B25" s="24"/>
      <c r="C25" s="84"/>
      <c r="D25" s="25">
        <v>100</v>
      </c>
      <c r="E25" s="26">
        <v>60.6</v>
      </c>
      <c r="F25" s="27">
        <v>10.1</v>
      </c>
      <c r="G25" s="27">
        <v>26.3</v>
      </c>
      <c r="H25" s="27">
        <v>32.4</v>
      </c>
      <c r="I25" s="27">
        <v>13.1</v>
      </c>
      <c r="J25" s="27">
        <v>4.9000000000000004</v>
      </c>
      <c r="K25" s="27">
        <v>12.1</v>
      </c>
      <c r="L25" s="27">
        <v>5.5</v>
      </c>
      <c r="M25" s="27">
        <v>20.5</v>
      </c>
      <c r="N25" s="27">
        <v>9.8000000000000007</v>
      </c>
      <c r="O25" s="27">
        <v>5.6</v>
      </c>
    </row>
    <row r="26" spans="2:15" ht="15" customHeight="1" x14ac:dyDescent="0.15">
      <c r="B26" s="24"/>
      <c r="C26" s="82" t="s">
        <v>415</v>
      </c>
      <c r="D26" s="14">
        <v>3088</v>
      </c>
      <c r="E26" s="15">
        <v>2018</v>
      </c>
      <c r="F26" s="16">
        <v>327</v>
      </c>
      <c r="G26" s="16">
        <v>868</v>
      </c>
      <c r="H26" s="16">
        <v>1128</v>
      </c>
      <c r="I26" s="16">
        <v>366</v>
      </c>
      <c r="J26" s="16">
        <v>180</v>
      </c>
      <c r="K26" s="16">
        <v>353</v>
      </c>
      <c r="L26" s="16">
        <v>235</v>
      </c>
      <c r="M26" s="16">
        <v>664</v>
      </c>
      <c r="N26" s="16">
        <v>257</v>
      </c>
      <c r="O26" s="16">
        <v>149</v>
      </c>
    </row>
    <row r="27" spans="2:15" ht="15" customHeight="1" x14ac:dyDescent="0.15">
      <c r="B27" s="28"/>
      <c r="C27" s="85"/>
      <c r="D27" s="17">
        <v>100</v>
      </c>
      <c r="E27" s="18">
        <v>65.3</v>
      </c>
      <c r="F27" s="19">
        <v>10.6</v>
      </c>
      <c r="G27" s="19">
        <v>28.1</v>
      </c>
      <c r="H27" s="19">
        <v>36.5</v>
      </c>
      <c r="I27" s="19">
        <v>11.9</v>
      </c>
      <c r="J27" s="19">
        <v>5.8</v>
      </c>
      <c r="K27" s="19">
        <v>11.4</v>
      </c>
      <c r="L27" s="19">
        <v>7.6</v>
      </c>
      <c r="M27" s="19">
        <v>21.5</v>
      </c>
      <c r="N27" s="19">
        <v>8.3000000000000007</v>
      </c>
      <c r="O27" s="19">
        <v>4.8</v>
      </c>
    </row>
    <row r="28" spans="2:15" ht="15" customHeight="1" x14ac:dyDescent="0.15">
      <c r="B28" s="20" t="s">
        <v>61</v>
      </c>
      <c r="C28" s="82" t="s">
        <v>62</v>
      </c>
      <c r="D28" s="14">
        <v>3078</v>
      </c>
      <c r="E28" s="15">
        <v>1816</v>
      </c>
      <c r="F28" s="16">
        <v>232</v>
      </c>
      <c r="G28" s="16">
        <v>788</v>
      </c>
      <c r="H28" s="16">
        <v>723</v>
      </c>
      <c r="I28" s="16">
        <v>389</v>
      </c>
      <c r="J28" s="16">
        <v>169</v>
      </c>
      <c r="K28" s="16">
        <v>391</v>
      </c>
      <c r="L28" s="16">
        <v>125</v>
      </c>
      <c r="M28" s="16">
        <v>683</v>
      </c>
      <c r="N28" s="16">
        <v>349</v>
      </c>
      <c r="O28" s="16">
        <v>206</v>
      </c>
    </row>
    <row r="29" spans="2:15" ht="15" customHeight="1" x14ac:dyDescent="0.15">
      <c r="B29" s="24"/>
      <c r="C29" s="84"/>
      <c r="D29" s="25">
        <v>100</v>
      </c>
      <c r="E29" s="26">
        <v>59</v>
      </c>
      <c r="F29" s="27">
        <v>7.5</v>
      </c>
      <c r="G29" s="27">
        <v>25.6</v>
      </c>
      <c r="H29" s="27">
        <v>23.5</v>
      </c>
      <c r="I29" s="27">
        <v>12.6</v>
      </c>
      <c r="J29" s="27">
        <v>5.5</v>
      </c>
      <c r="K29" s="27">
        <v>12.7</v>
      </c>
      <c r="L29" s="27">
        <v>4.0999999999999996</v>
      </c>
      <c r="M29" s="27">
        <v>22.2</v>
      </c>
      <c r="N29" s="27">
        <v>11.3</v>
      </c>
      <c r="O29" s="27">
        <v>6.7</v>
      </c>
    </row>
    <row r="30" spans="2:15" ht="15" customHeight="1" x14ac:dyDescent="0.15">
      <c r="B30" s="24"/>
      <c r="C30" s="82" t="s">
        <v>63</v>
      </c>
      <c r="D30" s="14">
        <v>2628</v>
      </c>
      <c r="E30" s="15">
        <v>1670</v>
      </c>
      <c r="F30" s="16">
        <v>346</v>
      </c>
      <c r="G30" s="16">
        <v>772</v>
      </c>
      <c r="H30" s="16">
        <v>881</v>
      </c>
      <c r="I30" s="16">
        <v>348</v>
      </c>
      <c r="J30" s="16">
        <v>109</v>
      </c>
      <c r="K30" s="16">
        <v>159</v>
      </c>
      <c r="L30" s="16">
        <v>222</v>
      </c>
      <c r="M30" s="16">
        <v>517</v>
      </c>
      <c r="N30" s="16">
        <v>208</v>
      </c>
      <c r="O30" s="16">
        <v>154</v>
      </c>
    </row>
    <row r="31" spans="2:15" ht="15" customHeight="1" x14ac:dyDescent="0.15">
      <c r="B31" s="24"/>
      <c r="C31" s="84"/>
      <c r="D31" s="25">
        <v>100</v>
      </c>
      <c r="E31" s="26">
        <v>63.5</v>
      </c>
      <c r="F31" s="27">
        <v>13.2</v>
      </c>
      <c r="G31" s="27">
        <v>29.4</v>
      </c>
      <c r="H31" s="27">
        <v>33.5</v>
      </c>
      <c r="I31" s="27">
        <v>13.2</v>
      </c>
      <c r="J31" s="27">
        <v>4.0999999999999996</v>
      </c>
      <c r="K31" s="27">
        <v>6.1</v>
      </c>
      <c r="L31" s="27">
        <v>8.4</v>
      </c>
      <c r="M31" s="27">
        <v>19.7</v>
      </c>
      <c r="N31" s="27">
        <v>7.9</v>
      </c>
      <c r="O31" s="27">
        <v>5.9</v>
      </c>
    </row>
    <row r="32" spans="2:15" ht="15" customHeight="1" x14ac:dyDescent="0.15">
      <c r="B32" s="24"/>
      <c r="C32" s="83" t="s">
        <v>64</v>
      </c>
      <c r="D32" s="29">
        <v>206</v>
      </c>
      <c r="E32" s="30">
        <v>133</v>
      </c>
      <c r="F32" s="31">
        <v>18</v>
      </c>
      <c r="G32" s="31">
        <v>60</v>
      </c>
      <c r="H32" s="31">
        <v>61</v>
      </c>
      <c r="I32" s="31">
        <v>29</v>
      </c>
      <c r="J32" s="31">
        <v>8</v>
      </c>
      <c r="K32" s="31">
        <v>21</v>
      </c>
      <c r="L32" s="31">
        <v>14</v>
      </c>
      <c r="M32" s="31">
        <v>36</v>
      </c>
      <c r="N32" s="31">
        <v>19</v>
      </c>
      <c r="O32" s="31">
        <v>17</v>
      </c>
    </row>
    <row r="33" spans="2:15" ht="15" customHeight="1" x14ac:dyDescent="0.15">
      <c r="B33" s="24"/>
      <c r="C33" s="84"/>
      <c r="D33" s="25">
        <v>100</v>
      </c>
      <c r="E33" s="26">
        <v>64.599999999999994</v>
      </c>
      <c r="F33" s="27">
        <v>8.6999999999999993</v>
      </c>
      <c r="G33" s="27">
        <v>29.1</v>
      </c>
      <c r="H33" s="27">
        <v>29.6</v>
      </c>
      <c r="I33" s="27">
        <v>14.1</v>
      </c>
      <c r="J33" s="27">
        <v>3.9</v>
      </c>
      <c r="K33" s="27">
        <v>10.199999999999999</v>
      </c>
      <c r="L33" s="27">
        <v>6.8</v>
      </c>
      <c r="M33" s="27">
        <v>17.5</v>
      </c>
      <c r="N33" s="27">
        <v>9.1999999999999993</v>
      </c>
      <c r="O33" s="27">
        <v>8.3000000000000007</v>
      </c>
    </row>
    <row r="34" spans="2:15" ht="15" customHeight="1" x14ac:dyDescent="0.15">
      <c r="B34" s="24"/>
      <c r="C34" s="82" t="s">
        <v>65</v>
      </c>
      <c r="D34" s="14">
        <v>2391</v>
      </c>
      <c r="E34" s="15">
        <v>1490</v>
      </c>
      <c r="F34" s="16">
        <v>248</v>
      </c>
      <c r="G34" s="16">
        <v>609</v>
      </c>
      <c r="H34" s="16">
        <v>894</v>
      </c>
      <c r="I34" s="16">
        <v>273</v>
      </c>
      <c r="J34" s="16">
        <v>103</v>
      </c>
      <c r="K34" s="16">
        <v>341</v>
      </c>
      <c r="L34" s="16">
        <v>191</v>
      </c>
      <c r="M34" s="16">
        <v>440</v>
      </c>
      <c r="N34" s="16">
        <v>214</v>
      </c>
      <c r="O34" s="16">
        <v>109</v>
      </c>
    </row>
    <row r="35" spans="2:15" ht="15" customHeight="1" x14ac:dyDescent="0.15">
      <c r="B35" s="24"/>
      <c r="C35" s="84"/>
      <c r="D35" s="25">
        <v>100</v>
      </c>
      <c r="E35" s="26">
        <v>62.3</v>
      </c>
      <c r="F35" s="27">
        <v>10.4</v>
      </c>
      <c r="G35" s="27">
        <v>25.5</v>
      </c>
      <c r="H35" s="27">
        <v>37.4</v>
      </c>
      <c r="I35" s="27">
        <v>11.4</v>
      </c>
      <c r="J35" s="27">
        <v>4.3</v>
      </c>
      <c r="K35" s="27">
        <v>14.3</v>
      </c>
      <c r="L35" s="27">
        <v>8</v>
      </c>
      <c r="M35" s="27">
        <v>18.399999999999999</v>
      </c>
      <c r="N35" s="27">
        <v>9</v>
      </c>
      <c r="O35" s="27">
        <v>4.5999999999999996</v>
      </c>
    </row>
    <row r="36" spans="2:15" ht="15" customHeight="1" x14ac:dyDescent="0.15">
      <c r="B36" s="32"/>
      <c r="C36" s="82" t="s">
        <v>408</v>
      </c>
      <c r="D36" s="14">
        <v>1676</v>
      </c>
      <c r="E36" s="15">
        <v>1053</v>
      </c>
      <c r="F36" s="16">
        <v>183</v>
      </c>
      <c r="G36" s="16">
        <v>450</v>
      </c>
      <c r="H36" s="16">
        <v>642</v>
      </c>
      <c r="I36" s="16">
        <v>188</v>
      </c>
      <c r="J36" s="16">
        <v>84</v>
      </c>
      <c r="K36" s="16">
        <v>220</v>
      </c>
      <c r="L36" s="16">
        <v>144</v>
      </c>
      <c r="M36" s="16">
        <v>317</v>
      </c>
      <c r="N36" s="16">
        <v>174</v>
      </c>
      <c r="O36" s="16">
        <v>102</v>
      </c>
    </row>
    <row r="37" spans="2:15" ht="15" customHeight="1" x14ac:dyDescent="0.15">
      <c r="B37" s="33"/>
      <c r="C37" s="82"/>
      <c r="D37" s="34">
        <v>100</v>
      </c>
      <c r="E37" s="35">
        <v>62.8</v>
      </c>
      <c r="F37" s="36">
        <v>10.9</v>
      </c>
      <c r="G37" s="36">
        <v>26.8</v>
      </c>
      <c r="H37" s="36">
        <v>38.299999999999997</v>
      </c>
      <c r="I37" s="36">
        <v>11.2</v>
      </c>
      <c r="J37" s="36">
        <v>5</v>
      </c>
      <c r="K37" s="36">
        <v>13.1</v>
      </c>
      <c r="L37" s="36">
        <v>8.6</v>
      </c>
      <c r="M37" s="36">
        <v>18.899999999999999</v>
      </c>
      <c r="N37" s="36">
        <v>10.4</v>
      </c>
      <c r="O37" s="36">
        <v>6.1</v>
      </c>
    </row>
    <row r="38" spans="2:15" ht="15" customHeight="1" x14ac:dyDescent="0.15">
      <c r="B38" s="20" t="s">
        <v>66</v>
      </c>
      <c r="C38" s="88" t="s">
        <v>67</v>
      </c>
      <c r="D38" s="21">
        <v>434</v>
      </c>
      <c r="E38" s="22">
        <v>186</v>
      </c>
      <c r="F38" s="23">
        <v>44</v>
      </c>
      <c r="G38" s="23">
        <v>115</v>
      </c>
      <c r="H38" s="23">
        <v>86</v>
      </c>
      <c r="I38" s="23">
        <v>52</v>
      </c>
      <c r="J38" s="23">
        <v>14</v>
      </c>
      <c r="K38" s="23">
        <v>33</v>
      </c>
      <c r="L38" s="23">
        <v>12</v>
      </c>
      <c r="M38" s="23">
        <v>78</v>
      </c>
      <c r="N38" s="23">
        <v>63</v>
      </c>
      <c r="O38" s="23">
        <v>43</v>
      </c>
    </row>
    <row r="39" spans="2:15" ht="15" customHeight="1" x14ac:dyDescent="0.15">
      <c r="B39" s="24"/>
      <c r="C39" s="89"/>
      <c r="D39" s="25">
        <v>100</v>
      </c>
      <c r="E39" s="26">
        <v>42.9</v>
      </c>
      <c r="F39" s="27">
        <v>10.1</v>
      </c>
      <c r="G39" s="27">
        <v>26.5</v>
      </c>
      <c r="H39" s="27">
        <v>19.8</v>
      </c>
      <c r="I39" s="27">
        <v>12</v>
      </c>
      <c r="J39" s="27">
        <v>3.2</v>
      </c>
      <c r="K39" s="27">
        <v>7.6</v>
      </c>
      <c r="L39" s="27">
        <v>2.8</v>
      </c>
      <c r="M39" s="27">
        <v>18</v>
      </c>
      <c r="N39" s="27">
        <v>14.5</v>
      </c>
      <c r="O39" s="27">
        <v>9.9</v>
      </c>
    </row>
    <row r="40" spans="2:15" ht="15" customHeight="1" x14ac:dyDescent="0.15">
      <c r="B40" s="24"/>
      <c r="C40" s="90" t="s">
        <v>68</v>
      </c>
      <c r="D40" s="14">
        <v>547</v>
      </c>
      <c r="E40" s="15">
        <v>229</v>
      </c>
      <c r="F40" s="16">
        <v>39</v>
      </c>
      <c r="G40" s="16">
        <v>124</v>
      </c>
      <c r="H40" s="16">
        <v>87</v>
      </c>
      <c r="I40" s="16">
        <v>63</v>
      </c>
      <c r="J40" s="16">
        <v>17</v>
      </c>
      <c r="K40" s="16">
        <v>35</v>
      </c>
      <c r="L40" s="16">
        <v>22</v>
      </c>
      <c r="M40" s="16">
        <v>94</v>
      </c>
      <c r="N40" s="16">
        <v>65</v>
      </c>
      <c r="O40" s="16">
        <v>75</v>
      </c>
    </row>
    <row r="41" spans="2:15" ht="15" customHeight="1" x14ac:dyDescent="0.15">
      <c r="B41" s="24"/>
      <c r="C41" s="89"/>
      <c r="D41" s="25">
        <v>100</v>
      </c>
      <c r="E41" s="26">
        <v>41.9</v>
      </c>
      <c r="F41" s="27">
        <v>7.1</v>
      </c>
      <c r="G41" s="27">
        <v>22.7</v>
      </c>
      <c r="H41" s="27">
        <v>15.9</v>
      </c>
      <c r="I41" s="27">
        <v>11.5</v>
      </c>
      <c r="J41" s="27">
        <v>3.1</v>
      </c>
      <c r="K41" s="27">
        <v>6.4</v>
      </c>
      <c r="L41" s="27">
        <v>4</v>
      </c>
      <c r="M41" s="27">
        <v>17.2</v>
      </c>
      <c r="N41" s="27">
        <v>11.9</v>
      </c>
      <c r="O41" s="27">
        <v>13.7</v>
      </c>
    </row>
    <row r="42" spans="2:15" ht="15" customHeight="1" x14ac:dyDescent="0.15">
      <c r="B42" s="24"/>
      <c r="C42" s="86" t="s">
        <v>69</v>
      </c>
      <c r="D42" s="14">
        <v>8980</v>
      </c>
      <c r="E42" s="15">
        <v>5760</v>
      </c>
      <c r="F42" s="16">
        <v>946</v>
      </c>
      <c r="G42" s="16">
        <v>2435</v>
      </c>
      <c r="H42" s="16">
        <v>3040</v>
      </c>
      <c r="I42" s="16">
        <v>1114</v>
      </c>
      <c r="J42" s="16">
        <v>443</v>
      </c>
      <c r="K42" s="16">
        <v>1075</v>
      </c>
      <c r="L42" s="16">
        <v>660</v>
      </c>
      <c r="M42" s="16">
        <v>1823</v>
      </c>
      <c r="N42" s="16">
        <v>828</v>
      </c>
      <c r="O42" s="16">
        <v>459</v>
      </c>
    </row>
    <row r="43" spans="2:15" ht="15" customHeight="1" x14ac:dyDescent="0.15">
      <c r="B43" s="28"/>
      <c r="C43" s="91"/>
      <c r="D43" s="17">
        <v>100</v>
      </c>
      <c r="E43" s="18">
        <v>64.099999999999994</v>
      </c>
      <c r="F43" s="19">
        <v>10.5</v>
      </c>
      <c r="G43" s="19">
        <v>27.1</v>
      </c>
      <c r="H43" s="19">
        <v>33.9</v>
      </c>
      <c r="I43" s="19">
        <v>12.4</v>
      </c>
      <c r="J43" s="19">
        <v>4.9000000000000004</v>
      </c>
      <c r="K43" s="19">
        <v>12</v>
      </c>
      <c r="L43" s="19">
        <v>7.3</v>
      </c>
      <c r="M43" s="19">
        <v>20.3</v>
      </c>
      <c r="N43" s="19">
        <v>9.1999999999999993</v>
      </c>
      <c r="O43" s="19">
        <v>5.0999999999999996</v>
      </c>
    </row>
    <row r="44" spans="2:15" ht="15" customHeight="1" x14ac:dyDescent="0.15">
      <c r="B44" s="20" t="s">
        <v>70</v>
      </c>
      <c r="C44" s="88" t="s">
        <v>535</v>
      </c>
      <c r="D44" s="21">
        <v>385</v>
      </c>
      <c r="E44" s="22">
        <v>249</v>
      </c>
      <c r="F44" s="23">
        <v>49</v>
      </c>
      <c r="G44" s="23">
        <v>117</v>
      </c>
      <c r="H44" s="23">
        <v>147</v>
      </c>
      <c r="I44" s="23">
        <v>60</v>
      </c>
      <c r="J44" s="23">
        <v>20</v>
      </c>
      <c r="K44" s="23">
        <v>57</v>
      </c>
      <c r="L44" s="23">
        <v>24</v>
      </c>
      <c r="M44" s="23">
        <v>80</v>
      </c>
      <c r="N44" s="23">
        <v>31</v>
      </c>
      <c r="O44" s="23">
        <v>21</v>
      </c>
    </row>
    <row r="45" spans="2:15" ht="15" customHeight="1" x14ac:dyDescent="0.15">
      <c r="B45" s="24"/>
      <c r="C45" s="89"/>
      <c r="D45" s="25">
        <v>100</v>
      </c>
      <c r="E45" s="26">
        <v>64.7</v>
      </c>
      <c r="F45" s="27">
        <v>12.7</v>
      </c>
      <c r="G45" s="27">
        <v>30.4</v>
      </c>
      <c r="H45" s="27">
        <v>38.200000000000003</v>
      </c>
      <c r="I45" s="27">
        <v>15.6</v>
      </c>
      <c r="J45" s="27">
        <v>5.2</v>
      </c>
      <c r="K45" s="27">
        <v>14.8</v>
      </c>
      <c r="L45" s="27">
        <v>6.2</v>
      </c>
      <c r="M45" s="27">
        <v>20.8</v>
      </c>
      <c r="N45" s="27">
        <v>8.1</v>
      </c>
      <c r="O45" s="27">
        <v>5.5</v>
      </c>
    </row>
    <row r="46" spans="2:15" ht="15" customHeight="1" x14ac:dyDescent="0.15">
      <c r="B46" s="24"/>
      <c r="C46" s="86" t="s">
        <v>449</v>
      </c>
      <c r="D46" s="14">
        <v>5623</v>
      </c>
      <c r="E46" s="15">
        <v>3514</v>
      </c>
      <c r="F46" s="16">
        <v>564</v>
      </c>
      <c r="G46" s="16">
        <v>1570</v>
      </c>
      <c r="H46" s="16">
        <v>1901</v>
      </c>
      <c r="I46" s="16">
        <v>684</v>
      </c>
      <c r="J46" s="16">
        <v>269</v>
      </c>
      <c r="K46" s="16">
        <v>656</v>
      </c>
      <c r="L46" s="16">
        <v>382</v>
      </c>
      <c r="M46" s="16">
        <v>1150</v>
      </c>
      <c r="N46" s="16">
        <v>513</v>
      </c>
      <c r="O46" s="16">
        <v>282</v>
      </c>
    </row>
    <row r="47" spans="2:15" ht="15" customHeight="1" x14ac:dyDescent="0.15">
      <c r="B47" s="24"/>
      <c r="C47" s="89"/>
      <c r="D47" s="25">
        <v>100</v>
      </c>
      <c r="E47" s="26">
        <v>62.5</v>
      </c>
      <c r="F47" s="27">
        <v>10</v>
      </c>
      <c r="G47" s="27">
        <v>27.9</v>
      </c>
      <c r="H47" s="27">
        <v>33.799999999999997</v>
      </c>
      <c r="I47" s="27">
        <v>12.2</v>
      </c>
      <c r="J47" s="27">
        <v>4.8</v>
      </c>
      <c r="K47" s="27">
        <v>11.7</v>
      </c>
      <c r="L47" s="27">
        <v>6.8</v>
      </c>
      <c r="M47" s="27">
        <v>20.5</v>
      </c>
      <c r="N47" s="27">
        <v>9.1</v>
      </c>
      <c r="O47" s="27">
        <v>5</v>
      </c>
    </row>
    <row r="48" spans="2:15" ht="15" customHeight="1" x14ac:dyDescent="0.15">
      <c r="B48" s="24"/>
      <c r="C48" s="86" t="s">
        <v>592</v>
      </c>
      <c r="D48" s="14">
        <v>3044</v>
      </c>
      <c r="E48" s="15">
        <v>1802</v>
      </c>
      <c r="F48" s="16">
        <v>286</v>
      </c>
      <c r="G48" s="16">
        <v>759</v>
      </c>
      <c r="H48" s="16">
        <v>871</v>
      </c>
      <c r="I48" s="16">
        <v>361</v>
      </c>
      <c r="J48" s="16">
        <v>138</v>
      </c>
      <c r="K48" s="16">
        <v>305</v>
      </c>
      <c r="L48" s="16">
        <v>193</v>
      </c>
      <c r="M48" s="16">
        <v>574</v>
      </c>
      <c r="N48" s="16">
        <v>333</v>
      </c>
      <c r="O48" s="16">
        <v>227</v>
      </c>
    </row>
    <row r="49" spans="2:15" ht="15" customHeight="1" x14ac:dyDescent="0.15">
      <c r="B49" s="24"/>
      <c r="C49" s="89"/>
      <c r="D49" s="25">
        <v>100</v>
      </c>
      <c r="E49" s="26">
        <v>59.2</v>
      </c>
      <c r="F49" s="27">
        <v>9.4</v>
      </c>
      <c r="G49" s="27">
        <v>24.9</v>
      </c>
      <c r="H49" s="27">
        <v>28.6</v>
      </c>
      <c r="I49" s="27">
        <v>11.9</v>
      </c>
      <c r="J49" s="27">
        <v>4.5</v>
      </c>
      <c r="K49" s="27">
        <v>10</v>
      </c>
      <c r="L49" s="27">
        <v>6.3</v>
      </c>
      <c r="M49" s="27">
        <v>18.899999999999999</v>
      </c>
      <c r="N49" s="27">
        <v>10.9</v>
      </c>
      <c r="O49" s="27">
        <v>7.5</v>
      </c>
    </row>
    <row r="50" spans="2:15" ht="15" customHeight="1" x14ac:dyDescent="0.15">
      <c r="B50" s="24"/>
      <c r="C50" s="86" t="s">
        <v>469</v>
      </c>
      <c r="D50" s="14">
        <v>935</v>
      </c>
      <c r="E50" s="15">
        <v>608</v>
      </c>
      <c r="F50" s="16">
        <v>131</v>
      </c>
      <c r="G50" s="16">
        <v>229</v>
      </c>
      <c r="H50" s="16">
        <v>286</v>
      </c>
      <c r="I50" s="16">
        <v>131</v>
      </c>
      <c r="J50" s="16">
        <v>51</v>
      </c>
      <c r="K50" s="16">
        <v>122</v>
      </c>
      <c r="L50" s="16">
        <v>92</v>
      </c>
      <c r="M50" s="16">
        <v>195</v>
      </c>
      <c r="N50" s="16">
        <v>87</v>
      </c>
      <c r="O50" s="16">
        <v>60</v>
      </c>
    </row>
    <row r="51" spans="2:15" ht="15" customHeight="1" x14ac:dyDescent="0.15">
      <c r="B51" s="28"/>
      <c r="C51" s="91"/>
      <c r="D51" s="17">
        <v>100</v>
      </c>
      <c r="E51" s="18">
        <v>65</v>
      </c>
      <c r="F51" s="19">
        <v>14</v>
      </c>
      <c r="G51" s="19">
        <v>24.5</v>
      </c>
      <c r="H51" s="19">
        <v>30.6</v>
      </c>
      <c r="I51" s="19">
        <v>14</v>
      </c>
      <c r="J51" s="19">
        <v>5.5</v>
      </c>
      <c r="K51" s="19">
        <v>13</v>
      </c>
      <c r="L51" s="19">
        <v>9.8000000000000007</v>
      </c>
      <c r="M51" s="19">
        <v>20.9</v>
      </c>
      <c r="N51" s="19">
        <v>9.3000000000000007</v>
      </c>
      <c r="O51" s="19">
        <v>6.4</v>
      </c>
    </row>
    <row r="52" spans="2:15" ht="15" customHeight="1" x14ac:dyDescent="0.15">
      <c r="B52" s="20" t="s">
        <v>75</v>
      </c>
      <c r="C52" s="87" t="s">
        <v>76</v>
      </c>
      <c r="D52" s="21">
        <v>1771</v>
      </c>
      <c r="E52" s="22">
        <v>1072</v>
      </c>
      <c r="F52" s="23">
        <v>204</v>
      </c>
      <c r="G52" s="23">
        <v>490</v>
      </c>
      <c r="H52" s="23">
        <v>577</v>
      </c>
      <c r="I52" s="23">
        <v>239</v>
      </c>
      <c r="J52" s="23">
        <v>75</v>
      </c>
      <c r="K52" s="23">
        <v>152</v>
      </c>
      <c r="L52" s="23">
        <v>148</v>
      </c>
      <c r="M52" s="23">
        <v>326</v>
      </c>
      <c r="N52" s="23">
        <v>170</v>
      </c>
      <c r="O52" s="23">
        <v>105</v>
      </c>
    </row>
    <row r="53" spans="2:15" ht="15" customHeight="1" x14ac:dyDescent="0.15">
      <c r="B53" s="24"/>
      <c r="C53" s="84"/>
      <c r="D53" s="25">
        <v>100</v>
      </c>
      <c r="E53" s="26">
        <v>60.5</v>
      </c>
      <c r="F53" s="27">
        <v>11.5</v>
      </c>
      <c r="G53" s="27">
        <v>27.7</v>
      </c>
      <c r="H53" s="27">
        <v>32.6</v>
      </c>
      <c r="I53" s="27">
        <v>13.5</v>
      </c>
      <c r="J53" s="27">
        <v>4.2</v>
      </c>
      <c r="K53" s="27">
        <v>8.6</v>
      </c>
      <c r="L53" s="27">
        <v>8.4</v>
      </c>
      <c r="M53" s="27">
        <v>18.399999999999999</v>
      </c>
      <c r="N53" s="27">
        <v>9.6</v>
      </c>
      <c r="O53" s="27">
        <v>5.9</v>
      </c>
    </row>
    <row r="54" spans="2:15" ht="15" customHeight="1" x14ac:dyDescent="0.15">
      <c r="B54" s="24"/>
      <c r="C54" s="83" t="s">
        <v>77</v>
      </c>
      <c r="D54" s="29">
        <v>1374</v>
      </c>
      <c r="E54" s="30">
        <v>877</v>
      </c>
      <c r="F54" s="31">
        <v>128</v>
      </c>
      <c r="G54" s="31">
        <v>342</v>
      </c>
      <c r="H54" s="31">
        <v>465</v>
      </c>
      <c r="I54" s="31">
        <v>152</v>
      </c>
      <c r="J54" s="31">
        <v>55</v>
      </c>
      <c r="K54" s="31">
        <v>153</v>
      </c>
      <c r="L54" s="31">
        <v>80</v>
      </c>
      <c r="M54" s="31">
        <v>284</v>
      </c>
      <c r="N54" s="31">
        <v>122</v>
      </c>
      <c r="O54" s="31">
        <v>64</v>
      </c>
    </row>
    <row r="55" spans="2:15" ht="15" customHeight="1" x14ac:dyDescent="0.15">
      <c r="B55" s="24"/>
      <c r="C55" s="84"/>
      <c r="D55" s="25">
        <v>100</v>
      </c>
      <c r="E55" s="26">
        <v>63.8</v>
      </c>
      <c r="F55" s="27">
        <v>9.3000000000000007</v>
      </c>
      <c r="G55" s="27">
        <v>24.9</v>
      </c>
      <c r="H55" s="27">
        <v>33.799999999999997</v>
      </c>
      <c r="I55" s="27">
        <v>11.1</v>
      </c>
      <c r="J55" s="27">
        <v>4</v>
      </c>
      <c r="K55" s="27">
        <v>11.1</v>
      </c>
      <c r="L55" s="27">
        <v>5.8</v>
      </c>
      <c r="M55" s="27">
        <v>20.7</v>
      </c>
      <c r="N55" s="27">
        <v>8.9</v>
      </c>
      <c r="O55" s="27">
        <v>4.7</v>
      </c>
    </row>
    <row r="56" spans="2:15" ht="15" customHeight="1" x14ac:dyDescent="0.15">
      <c r="B56" s="24"/>
      <c r="C56" s="82" t="s">
        <v>78</v>
      </c>
      <c r="D56" s="14">
        <v>535</v>
      </c>
      <c r="E56" s="15">
        <v>340</v>
      </c>
      <c r="F56" s="16">
        <v>54</v>
      </c>
      <c r="G56" s="16">
        <v>114</v>
      </c>
      <c r="H56" s="16">
        <v>165</v>
      </c>
      <c r="I56" s="16">
        <v>51</v>
      </c>
      <c r="J56" s="16">
        <v>17</v>
      </c>
      <c r="K56" s="16">
        <v>66</v>
      </c>
      <c r="L56" s="16">
        <v>24</v>
      </c>
      <c r="M56" s="16">
        <v>110</v>
      </c>
      <c r="N56" s="16">
        <v>44</v>
      </c>
      <c r="O56" s="16">
        <v>27</v>
      </c>
    </row>
    <row r="57" spans="2:15" ht="15" customHeight="1" x14ac:dyDescent="0.15">
      <c r="B57" s="24"/>
      <c r="C57" s="84"/>
      <c r="D57" s="25">
        <v>100</v>
      </c>
      <c r="E57" s="26">
        <v>63.6</v>
      </c>
      <c r="F57" s="27">
        <v>10.1</v>
      </c>
      <c r="G57" s="27">
        <v>21.3</v>
      </c>
      <c r="H57" s="27">
        <v>30.8</v>
      </c>
      <c r="I57" s="27">
        <v>9.5</v>
      </c>
      <c r="J57" s="27">
        <v>3.2</v>
      </c>
      <c r="K57" s="27">
        <v>12.3</v>
      </c>
      <c r="L57" s="27">
        <v>4.5</v>
      </c>
      <c r="M57" s="27">
        <v>20.6</v>
      </c>
      <c r="N57" s="27">
        <v>8.1999999999999993</v>
      </c>
      <c r="O57" s="27">
        <v>5</v>
      </c>
    </row>
    <row r="58" spans="2:15" ht="15" customHeight="1" x14ac:dyDescent="0.15">
      <c r="B58" s="24"/>
      <c r="C58" s="82" t="s">
        <v>79</v>
      </c>
      <c r="D58" s="14">
        <v>927</v>
      </c>
      <c r="E58" s="15">
        <v>534</v>
      </c>
      <c r="F58" s="16">
        <v>78</v>
      </c>
      <c r="G58" s="16">
        <v>254</v>
      </c>
      <c r="H58" s="16">
        <v>275</v>
      </c>
      <c r="I58" s="16">
        <v>120</v>
      </c>
      <c r="J58" s="16">
        <v>44</v>
      </c>
      <c r="K58" s="16">
        <v>99</v>
      </c>
      <c r="L58" s="16">
        <v>72</v>
      </c>
      <c r="M58" s="16">
        <v>189</v>
      </c>
      <c r="N58" s="16">
        <v>79</v>
      </c>
      <c r="O58" s="16">
        <v>77</v>
      </c>
    </row>
    <row r="59" spans="2:15" ht="15" customHeight="1" x14ac:dyDescent="0.15">
      <c r="B59" s="24"/>
      <c r="C59" s="84"/>
      <c r="D59" s="25">
        <v>100</v>
      </c>
      <c r="E59" s="26">
        <v>57.6</v>
      </c>
      <c r="F59" s="27">
        <v>8.4</v>
      </c>
      <c r="G59" s="27">
        <v>27.4</v>
      </c>
      <c r="H59" s="27">
        <v>29.7</v>
      </c>
      <c r="I59" s="27">
        <v>12.9</v>
      </c>
      <c r="J59" s="27">
        <v>4.7</v>
      </c>
      <c r="K59" s="27">
        <v>10.7</v>
      </c>
      <c r="L59" s="27">
        <v>7.8</v>
      </c>
      <c r="M59" s="27">
        <v>20.399999999999999</v>
      </c>
      <c r="N59" s="27">
        <v>8.5</v>
      </c>
      <c r="O59" s="27">
        <v>8.3000000000000007</v>
      </c>
    </row>
    <row r="60" spans="2:15" ht="15" customHeight="1" x14ac:dyDescent="0.15">
      <c r="B60" s="24"/>
      <c r="C60" s="82" t="s">
        <v>80</v>
      </c>
      <c r="D60" s="14">
        <v>994</v>
      </c>
      <c r="E60" s="15">
        <v>573</v>
      </c>
      <c r="F60" s="16">
        <v>104</v>
      </c>
      <c r="G60" s="16">
        <v>253</v>
      </c>
      <c r="H60" s="16">
        <v>280</v>
      </c>
      <c r="I60" s="16">
        <v>154</v>
      </c>
      <c r="J60" s="16">
        <v>44</v>
      </c>
      <c r="K60" s="16">
        <v>77</v>
      </c>
      <c r="L60" s="16">
        <v>56</v>
      </c>
      <c r="M60" s="16">
        <v>204</v>
      </c>
      <c r="N60" s="16">
        <v>84</v>
      </c>
      <c r="O60" s="16">
        <v>100</v>
      </c>
    </row>
    <row r="61" spans="2:15" ht="15" customHeight="1" x14ac:dyDescent="0.15">
      <c r="B61" s="24"/>
      <c r="C61" s="84"/>
      <c r="D61" s="25">
        <v>100</v>
      </c>
      <c r="E61" s="26">
        <v>57.6</v>
      </c>
      <c r="F61" s="27">
        <v>10.5</v>
      </c>
      <c r="G61" s="27">
        <v>25.5</v>
      </c>
      <c r="H61" s="27">
        <v>28.2</v>
      </c>
      <c r="I61" s="27">
        <v>15.5</v>
      </c>
      <c r="J61" s="27">
        <v>4.4000000000000004</v>
      </c>
      <c r="K61" s="27">
        <v>7.7</v>
      </c>
      <c r="L61" s="27">
        <v>5.6</v>
      </c>
      <c r="M61" s="27">
        <v>20.5</v>
      </c>
      <c r="N61" s="27">
        <v>8.5</v>
      </c>
      <c r="O61" s="27">
        <v>10.1</v>
      </c>
    </row>
    <row r="62" spans="2:15" ht="15" customHeight="1" x14ac:dyDescent="0.15">
      <c r="B62" s="24"/>
      <c r="C62" s="82" t="s">
        <v>81</v>
      </c>
      <c r="D62" s="14">
        <v>915</v>
      </c>
      <c r="E62" s="15">
        <v>588</v>
      </c>
      <c r="F62" s="16">
        <v>78</v>
      </c>
      <c r="G62" s="16">
        <v>229</v>
      </c>
      <c r="H62" s="16">
        <v>342</v>
      </c>
      <c r="I62" s="16">
        <v>100</v>
      </c>
      <c r="J62" s="16">
        <v>48</v>
      </c>
      <c r="K62" s="16">
        <v>137</v>
      </c>
      <c r="L62" s="16">
        <v>55</v>
      </c>
      <c r="M62" s="16">
        <v>180</v>
      </c>
      <c r="N62" s="16">
        <v>100</v>
      </c>
      <c r="O62" s="16">
        <v>35</v>
      </c>
    </row>
    <row r="63" spans="2:15" ht="15" customHeight="1" x14ac:dyDescent="0.15">
      <c r="B63" s="24"/>
      <c r="C63" s="84"/>
      <c r="D63" s="25">
        <v>100</v>
      </c>
      <c r="E63" s="26">
        <v>64.3</v>
      </c>
      <c r="F63" s="27">
        <v>8.5</v>
      </c>
      <c r="G63" s="27">
        <v>25</v>
      </c>
      <c r="H63" s="27">
        <v>37.4</v>
      </c>
      <c r="I63" s="27">
        <v>10.9</v>
      </c>
      <c r="J63" s="27">
        <v>5.2</v>
      </c>
      <c r="K63" s="27">
        <v>15</v>
      </c>
      <c r="L63" s="27">
        <v>6</v>
      </c>
      <c r="M63" s="27">
        <v>19.7</v>
      </c>
      <c r="N63" s="27">
        <v>10.9</v>
      </c>
      <c r="O63" s="27">
        <v>3.8</v>
      </c>
    </row>
    <row r="64" spans="2:15" ht="15" customHeight="1" x14ac:dyDescent="0.15">
      <c r="B64" s="24"/>
      <c r="C64" s="82" t="s">
        <v>82</v>
      </c>
      <c r="D64" s="14">
        <v>1465</v>
      </c>
      <c r="E64" s="15">
        <v>862</v>
      </c>
      <c r="F64" s="16">
        <v>142</v>
      </c>
      <c r="G64" s="16">
        <v>403</v>
      </c>
      <c r="H64" s="16">
        <v>403</v>
      </c>
      <c r="I64" s="16">
        <v>163</v>
      </c>
      <c r="J64" s="16">
        <v>63</v>
      </c>
      <c r="K64" s="16">
        <v>129</v>
      </c>
      <c r="L64" s="16">
        <v>91</v>
      </c>
      <c r="M64" s="16">
        <v>285</v>
      </c>
      <c r="N64" s="16">
        <v>165</v>
      </c>
      <c r="O64" s="16">
        <v>94</v>
      </c>
    </row>
    <row r="65" spans="2:15" ht="15" customHeight="1" x14ac:dyDescent="0.15">
      <c r="B65" s="24"/>
      <c r="C65" s="84"/>
      <c r="D65" s="25">
        <v>100</v>
      </c>
      <c r="E65" s="26">
        <v>58.8</v>
      </c>
      <c r="F65" s="27">
        <v>9.6999999999999993</v>
      </c>
      <c r="G65" s="27">
        <v>27.5</v>
      </c>
      <c r="H65" s="27">
        <v>27.5</v>
      </c>
      <c r="I65" s="27">
        <v>11.1</v>
      </c>
      <c r="J65" s="27">
        <v>4.3</v>
      </c>
      <c r="K65" s="27">
        <v>8.8000000000000007</v>
      </c>
      <c r="L65" s="27">
        <v>6.2</v>
      </c>
      <c r="M65" s="27">
        <v>19.5</v>
      </c>
      <c r="N65" s="27">
        <v>11.3</v>
      </c>
      <c r="O65" s="27">
        <v>6.4</v>
      </c>
    </row>
    <row r="66" spans="2:15" ht="15" customHeight="1" x14ac:dyDescent="0.15">
      <c r="B66" s="24"/>
      <c r="C66" s="82" t="s">
        <v>83</v>
      </c>
      <c r="D66" s="14">
        <v>783</v>
      </c>
      <c r="E66" s="15">
        <v>506</v>
      </c>
      <c r="F66" s="16">
        <v>116</v>
      </c>
      <c r="G66" s="16">
        <v>231</v>
      </c>
      <c r="H66" s="16">
        <v>275</v>
      </c>
      <c r="I66" s="16">
        <v>95</v>
      </c>
      <c r="J66" s="16">
        <v>59</v>
      </c>
      <c r="K66" s="16">
        <v>115</v>
      </c>
      <c r="L66" s="16">
        <v>48</v>
      </c>
      <c r="M66" s="16">
        <v>148</v>
      </c>
      <c r="N66" s="16">
        <v>69</v>
      </c>
      <c r="O66" s="16">
        <v>52</v>
      </c>
    </row>
    <row r="67" spans="2:15" ht="15" customHeight="1" x14ac:dyDescent="0.15">
      <c r="B67" s="24"/>
      <c r="C67" s="84"/>
      <c r="D67" s="25">
        <v>100</v>
      </c>
      <c r="E67" s="26">
        <v>64.599999999999994</v>
      </c>
      <c r="F67" s="27">
        <v>14.8</v>
      </c>
      <c r="G67" s="27">
        <v>29.5</v>
      </c>
      <c r="H67" s="27">
        <v>35.1</v>
      </c>
      <c r="I67" s="27">
        <v>12.1</v>
      </c>
      <c r="J67" s="27">
        <v>7.5</v>
      </c>
      <c r="K67" s="27">
        <v>14.7</v>
      </c>
      <c r="L67" s="27">
        <v>6.1</v>
      </c>
      <c r="M67" s="27">
        <v>18.899999999999999</v>
      </c>
      <c r="N67" s="27">
        <v>8.8000000000000007</v>
      </c>
      <c r="O67" s="27">
        <v>6.6</v>
      </c>
    </row>
    <row r="68" spans="2:15" ht="15" customHeight="1" x14ac:dyDescent="0.15">
      <c r="B68" s="24"/>
      <c r="C68" s="82" t="s">
        <v>84</v>
      </c>
      <c r="D68" s="14">
        <v>1414</v>
      </c>
      <c r="E68" s="15">
        <v>931</v>
      </c>
      <c r="F68" s="16">
        <v>151</v>
      </c>
      <c r="G68" s="16">
        <v>414</v>
      </c>
      <c r="H68" s="16">
        <v>490</v>
      </c>
      <c r="I68" s="16">
        <v>187</v>
      </c>
      <c r="J68" s="16">
        <v>82</v>
      </c>
      <c r="K68" s="16">
        <v>233</v>
      </c>
      <c r="L68" s="16">
        <v>138</v>
      </c>
      <c r="M68" s="16">
        <v>310</v>
      </c>
      <c r="N68" s="16">
        <v>140</v>
      </c>
      <c r="O68" s="16">
        <v>55</v>
      </c>
    </row>
    <row r="69" spans="2:15" ht="15" customHeight="1" x14ac:dyDescent="0.15">
      <c r="B69" s="28"/>
      <c r="C69" s="85"/>
      <c r="D69" s="17">
        <v>100</v>
      </c>
      <c r="E69" s="18">
        <v>65.8</v>
      </c>
      <c r="F69" s="19">
        <v>10.7</v>
      </c>
      <c r="G69" s="19">
        <v>29.3</v>
      </c>
      <c r="H69" s="19">
        <v>34.700000000000003</v>
      </c>
      <c r="I69" s="19">
        <v>13.2</v>
      </c>
      <c r="J69" s="19">
        <v>5.8</v>
      </c>
      <c r="K69" s="19">
        <v>16.5</v>
      </c>
      <c r="L69" s="19">
        <v>9.8000000000000007</v>
      </c>
      <c r="M69" s="19">
        <v>21.9</v>
      </c>
      <c r="N69" s="19">
        <v>9.9</v>
      </c>
      <c r="O69" s="19">
        <v>3.9</v>
      </c>
    </row>
    <row r="70" spans="2:15" ht="15" customHeight="1" x14ac:dyDescent="0.15">
      <c r="B70" s="20" t="s">
        <v>85</v>
      </c>
      <c r="C70" s="88" t="s">
        <v>86</v>
      </c>
      <c r="D70" s="21">
        <v>1247</v>
      </c>
      <c r="E70" s="22">
        <v>582</v>
      </c>
      <c r="F70" s="23">
        <v>92</v>
      </c>
      <c r="G70" s="23">
        <v>335</v>
      </c>
      <c r="H70" s="23">
        <v>208</v>
      </c>
      <c r="I70" s="23">
        <v>151</v>
      </c>
      <c r="J70" s="23">
        <v>33</v>
      </c>
      <c r="K70" s="23">
        <v>58</v>
      </c>
      <c r="L70" s="23">
        <v>35</v>
      </c>
      <c r="M70" s="23">
        <v>234</v>
      </c>
      <c r="N70" s="23">
        <v>188</v>
      </c>
      <c r="O70" s="23">
        <v>126</v>
      </c>
    </row>
    <row r="71" spans="2:15" ht="15" customHeight="1" x14ac:dyDescent="0.15">
      <c r="B71" s="24"/>
      <c r="C71" s="89"/>
      <c r="D71" s="25">
        <v>100</v>
      </c>
      <c r="E71" s="26">
        <v>46.7</v>
      </c>
      <c r="F71" s="27">
        <v>7.4</v>
      </c>
      <c r="G71" s="27">
        <v>26.9</v>
      </c>
      <c r="H71" s="27">
        <v>16.7</v>
      </c>
      <c r="I71" s="27">
        <v>12.1</v>
      </c>
      <c r="J71" s="27">
        <v>2.6</v>
      </c>
      <c r="K71" s="27">
        <v>4.7</v>
      </c>
      <c r="L71" s="27">
        <v>2.8</v>
      </c>
      <c r="M71" s="27">
        <v>18.8</v>
      </c>
      <c r="N71" s="27">
        <v>15.1</v>
      </c>
      <c r="O71" s="27">
        <v>10.1</v>
      </c>
    </row>
    <row r="72" spans="2:15" ht="15" customHeight="1" x14ac:dyDescent="0.15">
      <c r="B72" s="24"/>
      <c r="C72" s="86" t="s">
        <v>87</v>
      </c>
      <c r="D72" s="14">
        <v>1608</v>
      </c>
      <c r="E72" s="15">
        <v>794</v>
      </c>
      <c r="F72" s="16">
        <v>98</v>
      </c>
      <c r="G72" s="16">
        <v>365</v>
      </c>
      <c r="H72" s="16">
        <v>318</v>
      </c>
      <c r="I72" s="16">
        <v>183</v>
      </c>
      <c r="J72" s="16">
        <v>65</v>
      </c>
      <c r="K72" s="16">
        <v>111</v>
      </c>
      <c r="L72" s="16">
        <v>61</v>
      </c>
      <c r="M72" s="16">
        <v>292</v>
      </c>
      <c r="N72" s="16">
        <v>234</v>
      </c>
      <c r="O72" s="16">
        <v>148</v>
      </c>
    </row>
    <row r="73" spans="2:15" ht="15" customHeight="1" x14ac:dyDescent="0.15">
      <c r="B73" s="24"/>
      <c r="C73" s="89"/>
      <c r="D73" s="25">
        <v>100</v>
      </c>
      <c r="E73" s="26">
        <v>49.4</v>
      </c>
      <c r="F73" s="27">
        <v>6.1</v>
      </c>
      <c r="G73" s="27">
        <v>22.7</v>
      </c>
      <c r="H73" s="27">
        <v>19.8</v>
      </c>
      <c r="I73" s="27">
        <v>11.4</v>
      </c>
      <c r="J73" s="27">
        <v>4</v>
      </c>
      <c r="K73" s="27">
        <v>6.9</v>
      </c>
      <c r="L73" s="27">
        <v>3.8</v>
      </c>
      <c r="M73" s="27">
        <v>18.2</v>
      </c>
      <c r="N73" s="27">
        <v>14.6</v>
      </c>
      <c r="O73" s="27">
        <v>9.1999999999999993</v>
      </c>
    </row>
    <row r="74" spans="2:15" ht="15" customHeight="1" x14ac:dyDescent="0.15">
      <c r="B74" s="24"/>
      <c r="C74" s="86" t="s">
        <v>88</v>
      </c>
      <c r="D74" s="14">
        <v>2722</v>
      </c>
      <c r="E74" s="15">
        <v>1732</v>
      </c>
      <c r="F74" s="16">
        <v>220</v>
      </c>
      <c r="G74" s="16">
        <v>719</v>
      </c>
      <c r="H74" s="16">
        <v>898</v>
      </c>
      <c r="I74" s="16">
        <v>353</v>
      </c>
      <c r="J74" s="16">
        <v>134</v>
      </c>
      <c r="K74" s="16">
        <v>333</v>
      </c>
      <c r="L74" s="16">
        <v>151</v>
      </c>
      <c r="M74" s="16">
        <v>547</v>
      </c>
      <c r="N74" s="16">
        <v>244</v>
      </c>
      <c r="O74" s="16">
        <v>126</v>
      </c>
    </row>
    <row r="75" spans="2:15" ht="15" customHeight="1" x14ac:dyDescent="0.15">
      <c r="B75" s="24"/>
      <c r="C75" s="89"/>
      <c r="D75" s="25">
        <v>100</v>
      </c>
      <c r="E75" s="26">
        <v>63.6</v>
      </c>
      <c r="F75" s="27">
        <v>8.1</v>
      </c>
      <c r="G75" s="27">
        <v>26.4</v>
      </c>
      <c r="H75" s="27">
        <v>33</v>
      </c>
      <c r="I75" s="27">
        <v>13</v>
      </c>
      <c r="J75" s="27">
        <v>4.9000000000000004</v>
      </c>
      <c r="K75" s="27">
        <v>12.2</v>
      </c>
      <c r="L75" s="27">
        <v>5.5</v>
      </c>
      <c r="M75" s="27">
        <v>20.100000000000001</v>
      </c>
      <c r="N75" s="27">
        <v>9</v>
      </c>
      <c r="O75" s="27">
        <v>4.5999999999999996</v>
      </c>
    </row>
    <row r="76" spans="2:15" ht="15" customHeight="1" x14ac:dyDescent="0.15">
      <c r="B76" s="24"/>
      <c r="C76" s="86" t="s">
        <v>89</v>
      </c>
      <c r="D76" s="14">
        <v>2122</v>
      </c>
      <c r="E76" s="15">
        <v>1431</v>
      </c>
      <c r="F76" s="16">
        <v>222</v>
      </c>
      <c r="G76" s="16">
        <v>578</v>
      </c>
      <c r="H76" s="16">
        <v>787</v>
      </c>
      <c r="I76" s="16">
        <v>246</v>
      </c>
      <c r="J76" s="16">
        <v>109</v>
      </c>
      <c r="K76" s="16">
        <v>303</v>
      </c>
      <c r="L76" s="16">
        <v>136</v>
      </c>
      <c r="M76" s="16">
        <v>441</v>
      </c>
      <c r="N76" s="16">
        <v>152</v>
      </c>
      <c r="O76" s="16">
        <v>92</v>
      </c>
    </row>
    <row r="77" spans="2:15" ht="15" customHeight="1" x14ac:dyDescent="0.15">
      <c r="B77" s="24"/>
      <c r="C77" s="89"/>
      <c r="D77" s="25">
        <v>100</v>
      </c>
      <c r="E77" s="26">
        <v>67.400000000000006</v>
      </c>
      <c r="F77" s="27">
        <v>10.5</v>
      </c>
      <c r="G77" s="27">
        <v>27.2</v>
      </c>
      <c r="H77" s="27">
        <v>37.1</v>
      </c>
      <c r="I77" s="27">
        <v>11.6</v>
      </c>
      <c r="J77" s="27">
        <v>5.0999999999999996</v>
      </c>
      <c r="K77" s="27">
        <v>14.3</v>
      </c>
      <c r="L77" s="27">
        <v>6.4</v>
      </c>
      <c r="M77" s="27">
        <v>20.8</v>
      </c>
      <c r="N77" s="27">
        <v>7.2</v>
      </c>
      <c r="O77" s="27">
        <v>4.3</v>
      </c>
    </row>
    <row r="78" spans="2:15" ht="15" customHeight="1" x14ac:dyDescent="0.15">
      <c r="B78" s="24"/>
      <c r="C78" s="86" t="s">
        <v>90</v>
      </c>
      <c r="D78" s="14">
        <v>1209</v>
      </c>
      <c r="E78" s="15">
        <v>859</v>
      </c>
      <c r="F78" s="16">
        <v>188</v>
      </c>
      <c r="G78" s="16">
        <v>356</v>
      </c>
      <c r="H78" s="16">
        <v>521</v>
      </c>
      <c r="I78" s="16">
        <v>156</v>
      </c>
      <c r="J78" s="16">
        <v>71</v>
      </c>
      <c r="K78" s="16">
        <v>183</v>
      </c>
      <c r="L78" s="16">
        <v>125</v>
      </c>
      <c r="M78" s="16">
        <v>256</v>
      </c>
      <c r="N78" s="16">
        <v>80</v>
      </c>
      <c r="O78" s="16">
        <v>56</v>
      </c>
    </row>
    <row r="79" spans="2:15" ht="15" customHeight="1" x14ac:dyDescent="0.15">
      <c r="B79" s="24"/>
      <c r="C79" s="89"/>
      <c r="D79" s="25">
        <v>100</v>
      </c>
      <c r="E79" s="26">
        <v>71.099999999999994</v>
      </c>
      <c r="F79" s="27">
        <v>15.6</v>
      </c>
      <c r="G79" s="27">
        <v>29.4</v>
      </c>
      <c r="H79" s="27">
        <v>43.1</v>
      </c>
      <c r="I79" s="27">
        <v>12.9</v>
      </c>
      <c r="J79" s="27">
        <v>5.9</v>
      </c>
      <c r="K79" s="27">
        <v>15.1</v>
      </c>
      <c r="L79" s="27">
        <v>10.3</v>
      </c>
      <c r="M79" s="27">
        <v>21.2</v>
      </c>
      <c r="N79" s="27">
        <v>6.6</v>
      </c>
      <c r="O79" s="27">
        <v>4.5999999999999996</v>
      </c>
    </row>
    <row r="80" spans="2:15" ht="15" customHeight="1" x14ac:dyDescent="0.15">
      <c r="B80" s="24"/>
      <c r="C80" s="86" t="s">
        <v>91</v>
      </c>
      <c r="D80" s="14">
        <v>739</v>
      </c>
      <c r="E80" s="15">
        <v>535</v>
      </c>
      <c r="F80" s="16">
        <v>142</v>
      </c>
      <c r="G80" s="16">
        <v>223</v>
      </c>
      <c r="H80" s="16">
        <v>325</v>
      </c>
      <c r="I80" s="16">
        <v>103</v>
      </c>
      <c r="J80" s="16">
        <v>43</v>
      </c>
      <c r="K80" s="16">
        <v>114</v>
      </c>
      <c r="L80" s="16">
        <v>107</v>
      </c>
      <c r="M80" s="16">
        <v>176</v>
      </c>
      <c r="N80" s="16">
        <v>36</v>
      </c>
      <c r="O80" s="16">
        <v>32</v>
      </c>
    </row>
    <row r="81" spans="2:15" ht="15" customHeight="1" x14ac:dyDescent="0.15">
      <c r="B81" s="24"/>
      <c r="C81" s="89"/>
      <c r="D81" s="25">
        <v>100</v>
      </c>
      <c r="E81" s="26">
        <v>72.400000000000006</v>
      </c>
      <c r="F81" s="27">
        <v>19.2</v>
      </c>
      <c r="G81" s="27">
        <v>30.2</v>
      </c>
      <c r="H81" s="27">
        <v>44</v>
      </c>
      <c r="I81" s="27">
        <v>13.9</v>
      </c>
      <c r="J81" s="27">
        <v>5.8</v>
      </c>
      <c r="K81" s="27">
        <v>15.4</v>
      </c>
      <c r="L81" s="27">
        <v>14.5</v>
      </c>
      <c r="M81" s="27">
        <v>23.8</v>
      </c>
      <c r="N81" s="27">
        <v>4.9000000000000004</v>
      </c>
      <c r="O81" s="27">
        <v>4.3</v>
      </c>
    </row>
    <row r="82" spans="2:15" ht="15" customHeight="1" x14ac:dyDescent="0.15">
      <c r="B82" s="24"/>
      <c r="C82" s="86" t="s">
        <v>92</v>
      </c>
      <c r="D82" s="14">
        <v>405</v>
      </c>
      <c r="E82" s="15">
        <v>281</v>
      </c>
      <c r="F82" s="16">
        <v>79</v>
      </c>
      <c r="G82" s="16">
        <v>127</v>
      </c>
      <c r="H82" s="16">
        <v>171</v>
      </c>
      <c r="I82" s="16">
        <v>50</v>
      </c>
      <c r="J82" s="16">
        <v>28</v>
      </c>
      <c r="K82" s="16">
        <v>45</v>
      </c>
      <c r="L82" s="16">
        <v>90</v>
      </c>
      <c r="M82" s="16">
        <v>73</v>
      </c>
      <c r="N82" s="16">
        <v>30</v>
      </c>
      <c r="O82" s="16">
        <v>17</v>
      </c>
    </row>
    <row r="83" spans="2:15" ht="15" customHeight="1" x14ac:dyDescent="0.15">
      <c r="B83" s="24"/>
      <c r="C83" s="86"/>
      <c r="D83" s="34">
        <v>100</v>
      </c>
      <c r="E83" s="35">
        <v>69.400000000000006</v>
      </c>
      <c r="F83" s="36">
        <v>19.5</v>
      </c>
      <c r="G83" s="36">
        <v>31.4</v>
      </c>
      <c r="H83" s="36">
        <v>42.2</v>
      </c>
      <c r="I83" s="36">
        <v>12.3</v>
      </c>
      <c r="J83" s="36">
        <v>6.9</v>
      </c>
      <c r="K83" s="36">
        <v>11.1</v>
      </c>
      <c r="L83" s="36">
        <v>22.2</v>
      </c>
      <c r="M83" s="36">
        <v>18</v>
      </c>
      <c r="N83" s="36">
        <v>7.4</v>
      </c>
      <c r="O83" s="36">
        <v>4.2</v>
      </c>
    </row>
    <row r="84" spans="2:15" ht="15" customHeight="1" x14ac:dyDescent="0.15">
      <c r="B84" s="20" t="s">
        <v>93</v>
      </c>
      <c r="C84" s="87" t="s">
        <v>94</v>
      </c>
      <c r="D84" s="21">
        <v>1868</v>
      </c>
      <c r="E84" s="22">
        <v>967</v>
      </c>
      <c r="F84" s="23">
        <v>136</v>
      </c>
      <c r="G84" s="23">
        <v>470</v>
      </c>
      <c r="H84" s="23">
        <v>360</v>
      </c>
      <c r="I84" s="23">
        <v>207</v>
      </c>
      <c r="J84" s="23">
        <v>66</v>
      </c>
      <c r="K84" s="23">
        <v>141</v>
      </c>
      <c r="L84" s="23">
        <v>112</v>
      </c>
      <c r="M84" s="23">
        <v>347</v>
      </c>
      <c r="N84" s="23">
        <v>239</v>
      </c>
      <c r="O84" s="23">
        <v>157</v>
      </c>
    </row>
    <row r="85" spans="2:15" ht="15" customHeight="1" x14ac:dyDescent="0.15">
      <c r="B85" s="24" t="s">
        <v>430</v>
      </c>
      <c r="C85" s="84"/>
      <c r="D85" s="25">
        <v>100</v>
      </c>
      <c r="E85" s="26">
        <v>51.8</v>
      </c>
      <c r="F85" s="27">
        <v>7.3</v>
      </c>
      <c r="G85" s="27">
        <v>25.2</v>
      </c>
      <c r="H85" s="27">
        <v>19.3</v>
      </c>
      <c r="I85" s="27">
        <v>11.1</v>
      </c>
      <c r="J85" s="27">
        <v>3.5</v>
      </c>
      <c r="K85" s="27">
        <v>7.5</v>
      </c>
      <c r="L85" s="27">
        <v>6</v>
      </c>
      <c r="M85" s="27">
        <v>18.600000000000001</v>
      </c>
      <c r="N85" s="27">
        <v>12.8</v>
      </c>
      <c r="O85" s="27">
        <v>8.4</v>
      </c>
    </row>
    <row r="86" spans="2:15" ht="15" customHeight="1" x14ac:dyDescent="0.15">
      <c r="B86" s="24" t="s">
        <v>572</v>
      </c>
      <c r="C86" s="82" t="s">
        <v>432</v>
      </c>
      <c r="D86" s="14">
        <v>2030</v>
      </c>
      <c r="E86" s="15">
        <v>1137</v>
      </c>
      <c r="F86" s="16">
        <v>155</v>
      </c>
      <c r="G86" s="16">
        <v>496</v>
      </c>
      <c r="H86" s="16">
        <v>528</v>
      </c>
      <c r="I86" s="16">
        <v>209</v>
      </c>
      <c r="J86" s="16">
        <v>95</v>
      </c>
      <c r="K86" s="16">
        <v>208</v>
      </c>
      <c r="L86" s="16">
        <v>103</v>
      </c>
      <c r="M86" s="16">
        <v>379</v>
      </c>
      <c r="N86" s="16">
        <v>256</v>
      </c>
      <c r="O86" s="16">
        <v>153</v>
      </c>
    </row>
    <row r="87" spans="2:15" ht="15" customHeight="1" x14ac:dyDescent="0.15">
      <c r="B87" s="24"/>
      <c r="C87" s="84"/>
      <c r="D87" s="25">
        <v>100</v>
      </c>
      <c r="E87" s="26">
        <v>56</v>
      </c>
      <c r="F87" s="27">
        <v>7.6</v>
      </c>
      <c r="G87" s="27">
        <v>24.4</v>
      </c>
      <c r="H87" s="27">
        <v>26</v>
      </c>
      <c r="I87" s="27">
        <v>10.3</v>
      </c>
      <c r="J87" s="27">
        <v>4.7</v>
      </c>
      <c r="K87" s="27">
        <v>10.199999999999999</v>
      </c>
      <c r="L87" s="27">
        <v>5.0999999999999996</v>
      </c>
      <c r="M87" s="27">
        <v>18.7</v>
      </c>
      <c r="N87" s="27">
        <v>12.6</v>
      </c>
      <c r="O87" s="27">
        <v>7.5</v>
      </c>
    </row>
    <row r="88" spans="2:15" ht="15" customHeight="1" x14ac:dyDescent="0.15">
      <c r="B88" s="24"/>
      <c r="C88" s="83" t="s">
        <v>487</v>
      </c>
      <c r="D88" s="29">
        <v>1470</v>
      </c>
      <c r="E88" s="30">
        <v>937</v>
      </c>
      <c r="F88" s="31">
        <v>139</v>
      </c>
      <c r="G88" s="31">
        <v>370</v>
      </c>
      <c r="H88" s="31">
        <v>481</v>
      </c>
      <c r="I88" s="31">
        <v>186</v>
      </c>
      <c r="J88" s="31">
        <v>61</v>
      </c>
      <c r="K88" s="31">
        <v>175</v>
      </c>
      <c r="L88" s="31">
        <v>84</v>
      </c>
      <c r="M88" s="31">
        <v>303</v>
      </c>
      <c r="N88" s="31">
        <v>128</v>
      </c>
      <c r="O88" s="31">
        <v>66</v>
      </c>
    </row>
    <row r="89" spans="2:15" ht="15" customHeight="1" x14ac:dyDescent="0.15">
      <c r="B89" s="24"/>
      <c r="C89" s="84"/>
      <c r="D89" s="25">
        <v>100</v>
      </c>
      <c r="E89" s="26">
        <v>63.7</v>
      </c>
      <c r="F89" s="27">
        <v>9.5</v>
      </c>
      <c r="G89" s="27">
        <v>25.2</v>
      </c>
      <c r="H89" s="27">
        <v>32.700000000000003</v>
      </c>
      <c r="I89" s="27">
        <v>12.7</v>
      </c>
      <c r="J89" s="27">
        <v>4.0999999999999996</v>
      </c>
      <c r="K89" s="27">
        <v>11.9</v>
      </c>
      <c r="L89" s="27">
        <v>5.7</v>
      </c>
      <c r="M89" s="27">
        <v>20.6</v>
      </c>
      <c r="N89" s="27">
        <v>8.6999999999999993</v>
      </c>
      <c r="O89" s="27">
        <v>4.5</v>
      </c>
    </row>
    <row r="90" spans="2:15" ht="15" customHeight="1" x14ac:dyDescent="0.15">
      <c r="B90" s="24"/>
      <c r="C90" s="82" t="s">
        <v>471</v>
      </c>
      <c r="D90" s="14">
        <v>2343</v>
      </c>
      <c r="E90" s="15">
        <v>1580</v>
      </c>
      <c r="F90" s="16">
        <v>233</v>
      </c>
      <c r="G90" s="16">
        <v>643</v>
      </c>
      <c r="H90" s="16">
        <v>927</v>
      </c>
      <c r="I90" s="16">
        <v>289</v>
      </c>
      <c r="J90" s="16">
        <v>109</v>
      </c>
      <c r="K90" s="16">
        <v>312</v>
      </c>
      <c r="L90" s="16">
        <v>158</v>
      </c>
      <c r="M90" s="16">
        <v>493</v>
      </c>
      <c r="N90" s="16">
        <v>163</v>
      </c>
      <c r="O90" s="16">
        <v>101</v>
      </c>
    </row>
    <row r="91" spans="2:15" ht="15" customHeight="1" x14ac:dyDescent="0.15">
      <c r="B91" s="24"/>
      <c r="C91" s="84"/>
      <c r="D91" s="25">
        <v>100</v>
      </c>
      <c r="E91" s="26">
        <v>67.400000000000006</v>
      </c>
      <c r="F91" s="27">
        <v>9.9</v>
      </c>
      <c r="G91" s="27">
        <v>27.4</v>
      </c>
      <c r="H91" s="27">
        <v>39.6</v>
      </c>
      <c r="I91" s="27">
        <v>12.3</v>
      </c>
      <c r="J91" s="27">
        <v>4.7</v>
      </c>
      <c r="K91" s="27">
        <v>13.3</v>
      </c>
      <c r="L91" s="27">
        <v>6.7</v>
      </c>
      <c r="M91" s="27">
        <v>21</v>
      </c>
      <c r="N91" s="27">
        <v>7</v>
      </c>
      <c r="O91" s="27">
        <v>4.3</v>
      </c>
    </row>
    <row r="92" spans="2:15" ht="15" customHeight="1" x14ac:dyDescent="0.15">
      <c r="B92" s="24"/>
      <c r="C92" s="82" t="s">
        <v>472</v>
      </c>
      <c r="D92" s="14">
        <v>1119</v>
      </c>
      <c r="E92" s="15">
        <v>820</v>
      </c>
      <c r="F92" s="16">
        <v>182</v>
      </c>
      <c r="G92" s="16">
        <v>339</v>
      </c>
      <c r="H92" s="16">
        <v>492</v>
      </c>
      <c r="I92" s="16">
        <v>170</v>
      </c>
      <c r="J92" s="16">
        <v>82</v>
      </c>
      <c r="K92" s="16">
        <v>179</v>
      </c>
      <c r="L92" s="16">
        <v>108</v>
      </c>
      <c r="M92" s="16">
        <v>240</v>
      </c>
      <c r="N92" s="16">
        <v>77</v>
      </c>
      <c r="O92" s="16">
        <v>45</v>
      </c>
    </row>
    <row r="93" spans="2:15" ht="15" customHeight="1" x14ac:dyDescent="0.15">
      <c r="B93" s="24"/>
      <c r="C93" s="84"/>
      <c r="D93" s="25">
        <v>100</v>
      </c>
      <c r="E93" s="26">
        <v>73.3</v>
      </c>
      <c r="F93" s="27">
        <v>16.3</v>
      </c>
      <c r="G93" s="27">
        <v>30.3</v>
      </c>
      <c r="H93" s="27">
        <v>44</v>
      </c>
      <c r="I93" s="27">
        <v>15.2</v>
      </c>
      <c r="J93" s="27">
        <v>7.3</v>
      </c>
      <c r="K93" s="27">
        <v>16</v>
      </c>
      <c r="L93" s="27">
        <v>9.6999999999999993</v>
      </c>
      <c r="M93" s="27">
        <v>21.4</v>
      </c>
      <c r="N93" s="27">
        <v>6.9</v>
      </c>
      <c r="O93" s="27">
        <v>4</v>
      </c>
    </row>
    <row r="94" spans="2:15" ht="15" customHeight="1" x14ac:dyDescent="0.15">
      <c r="B94" s="24"/>
      <c r="C94" s="82" t="s">
        <v>473</v>
      </c>
      <c r="D94" s="14">
        <v>253</v>
      </c>
      <c r="E94" s="15">
        <v>190</v>
      </c>
      <c r="F94" s="16">
        <v>41</v>
      </c>
      <c r="G94" s="16">
        <v>90</v>
      </c>
      <c r="H94" s="16">
        <v>119</v>
      </c>
      <c r="I94" s="16">
        <v>31</v>
      </c>
      <c r="J94" s="16">
        <v>18</v>
      </c>
      <c r="K94" s="16">
        <v>36</v>
      </c>
      <c r="L94" s="16">
        <v>31</v>
      </c>
      <c r="M94" s="16">
        <v>53</v>
      </c>
      <c r="N94" s="16">
        <v>10</v>
      </c>
      <c r="O94" s="16">
        <v>8</v>
      </c>
    </row>
    <row r="95" spans="2:15" ht="15" customHeight="1" x14ac:dyDescent="0.15">
      <c r="B95" s="24"/>
      <c r="C95" s="82"/>
      <c r="D95" s="34">
        <v>100</v>
      </c>
      <c r="E95" s="35">
        <v>75.099999999999994</v>
      </c>
      <c r="F95" s="36">
        <v>16.2</v>
      </c>
      <c r="G95" s="36">
        <v>35.6</v>
      </c>
      <c r="H95" s="36">
        <v>47</v>
      </c>
      <c r="I95" s="36">
        <v>12.3</v>
      </c>
      <c r="J95" s="36">
        <v>7.1</v>
      </c>
      <c r="K95" s="36">
        <v>14.2</v>
      </c>
      <c r="L95" s="36">
        <v>12.3</v>
      </c>
      <c r="M95" s="36">
        <v>20.9</v>
      </c>
      <c r="N95" s="36">
        <v>4</v>
      </c>
      <c r="O95" s="36">
        <v>3.2</v>
      </c>
    </row>
    <row r="96" spans="2:15" ht="15" customHeight="1" x14ac:dyDescent="0.15">
      <c r="B96" s="24"/>
      <c r="C96" s="83" t="s">
        <v>511</v>
      </c>
      <c r="D96" s="29">
        <v>271</v>
      </c>
      <c r="E96" s="30">
        <v>184</v>
      </c>
      <c r="F96" s="31">
        <v>62</v>
      </c>
      <c r="G96" s="31">
        <v>94</v>
      </c>
      <c r="H96" s="31">
        <v>117</v>
      </c>
      <c r="I96" s="31">
        <v>34</v>
      </c>
      <c r="J96" s="31">
        <v>19</v>
      </c>
      <c r="K96" s="31">
        <v>40</v>
      </c>
      <c r="L96" s="31">
        <v>44</v>
      </c>
      <c r="M96" s="31">
        <v>60</v>
      </c>
      <c r="N96" s="31">
        <v>15</v>
      </c>
      <c r="O96" s="31">
        <v>11</v>
      </c>
    </row>
    <row r="97" spans="2:15" ht="15" customHeight="1" x14ac:dyDescent="0.15">
      <c r="B97" s="24"/>
      <c r="C97" s="84"/>
      <c r="D97" s="25">
        <v>100</v>
      </c>
      <c r="E97" s="26">
        <v>67.900000000000006</v>
      </c>
      <c r="F97" s="27">
        <v>22.9</v>
      </c>
      <c r="G97" s="27">
        <v>34.700000000000003</v>
      </c>
      <c r="H97" s="27">
        <v>43.2</v>
      </c>
      <c r="I97" s="27">
        <v>12.5</v>
      </c>
      <c r="J97" s="27">
        <v>7</v>
      </c>
      <c r="K97" s="27">
        <v>14.8</v>
      </c>
      <c r="L97" s="27">
        <v>16.2</v>
      </c>
      <c r="M97" s="27">
        <v>22.1</v>
      </c>
      <c r="N97" s="27">
        <v>5.5</v>
      </c>
      <c r="O97" s="27">
        <v>4.0999999999999996</v>
      </c>
    </row>
    <row r="98" spans="2:15" ht="15" customHeight="1" x14ac:dyDescent="0.15">
      <c r="B98" s="24"/>
      <c r="C98" s="82" t="s">
        <v>448</v>
      </c>
      <c r="D98" s="14">
        <v>24</v>
      </c>
      <c r="E98" s="15">
        <v>15</v>
      </c>
      <c r="F98" s="16">
        <v>5</v>
      </c>
      <c r="G98" s="16">
        <v>6</v>
      </c>
      <c r="H98" s="16">
        <v>8</v>
      </c>
      <c r="I98" s="16">
        <v>6</v>
      </c>
      <c r="J98" s="16">
        <v>1</v>
      </c>
      <c r="K98" s="16">
        <v>3</v>
      </c>
      <c r="L98" s="16">
        <v>3</v>
      </c>
      <c r="M98" s="16">
        <v>3</v>
      </c>
      <c r="N98" s="16">
        <v>2</v>
      </c>
      <c r="O98" s="16">
        <v>1</v>
      </c>
    </row>
    <row r="99" spans="2:15" ht="15" customHeight="1" x14ac:dyDescent="0.15">
      <c r="B99" s="24"/>
      <c r="C99" s="84"/>
      <c r="D99" s="25">
        <v>100</v>
      </c>
      <c r="E99" s="26">
        <v>62.5</v>
      </c>
      <c r="F99" s="27">
        <v>20.8</v>
      </c>
      <c r="G99" s="27">
        <v>25</v>
      </c>
      <c r="H99" s="27">
        <v>33.299999999999997</v>
      </c>
      <c r="I99" s="27">
        <v>25</v>
      </c>
      <c r="J99" s="27">
        <v>4.2</v>
      </c>
      <c r="K99" s="27">
        <v>12.5</v>
      </c>
      <c r="L99" s="27">
        <v>12.5</v>
      </c>
      <c r="M99" s="27">
        <v>12.5</v>
      </c>
      <c r="N99" s="27">
        <v>8.3000000000000007</v>
      </c>
      <c r="O99" s="27">
        <v>4.2</v>
      </c>
    </row>
    <row r="100" spans="2:15" ht="15" customHeight="1" x14ac:dyDescent="0.15">
      <c r="B100" s="24"/>
      <c r="C100" s="82" t="s">
        <v>96</v>
      </c>
      <c r="D100" s="14">
        <v>42</v>
      </c>
      <c r="E100" s="15">
        <v>29</v>
      </c>
      <c r="F100" s="16">
        <v>6</v>
      </c>
      <c r="G100" s="16">
        <v>11</v>
      </c>
      <c r="H100" s="16">
        <v>16</v>
      </c>
      <c r="I100" s="16">
        <v>4</v>
      </c>
      <c r="J100" s="16">
        <v>6</v>
      </c>
      <c r="K100" s="16">
        <v>5</v>
      </c>
      <c r="L100" s="16">
        <v>7</v>
      </c>
      <c r="M100" s="16">
        <v>12</v>
      </c>
      <c r="N100" s="16">
        <v>4</v>
      </c>
      <c r="O100" s="16">
        <v>3</v>
      </c>
    </row>
    <row r="101" spans="2:15" ht="15" customHeight="1" x14ac:dyDescent="0.15">
      <c r="B101" s="28"/>
      <c r="C101" s="85"/>
      <c r="D101" s="17">
        <v>100</v>
      </c>
      <c r="E101" s="18">
        <v>69</v>
      </c>
      <c r="F101" s="19">
        <v>14.3</v>
      </c>
      <c r="G101" s="19">
        <v>26.2</v>
      </c>
      <c r="H101" s="19">
        <v>38.1</v>
      </c>
      <c r="I101" s="19">
        <v>9.5</v>
      </c>
      <c r="J101" s="19">
        <v>14.3</v>
      </c>
      <c r="K101" s="19">
        <v>11.9</v>
      </c>
      <c r="L101" s="19">
        <v>16.7</v>
      </c>
      <c r="M101" s="19">
        <v>28.6</v>
      </c>
      <c r="N101" s="19">
        <v>9.5</v>
      </c>
      <c r="O101" s="19">
        <v>7.1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422" priority="4372" rank="1"/>
  </conditionalFormatting>
  <conditionalFormatting sqref="E11:O11">
    <cfRule type="top10" dxfId="421" priority="4373" rank="1"/>
  </conditionalFormatting>
  <conditionalFormatting sqref="E13:O13">
    <cfRule type="top10" dxfId="420" priority="4374" rank="1"/>
  </conditionalFormatting>
  <conditionalFormatting sqref="E15:O15">
    <cfRule type="top10" dxfId="419" priority="4375" rank="1"/>
  </conditionalFormatting>
  <conditionalFormatting sqref="E17:O17">
    <cfRule type="top10" dxfId="418" priority="4376" rank="1"/>
  </conditionalFormatting>
  <conditionalFormatting sqref="E19:O19">
    <cfRule type="top10" dxfId="417" priority="4377" rank="1"/>
  </conditionalFormatting>
  <conditionalFormatting sqref="E21:O21">
    <cfRule type="top10" dxfId="416" priority="4378" rank="1"/>
  </conditionalFormatting>
  <conditionalFormatting sqref="E23:O23">
    <cfRule type="top10" dxfId="415" priority="4379" rank="1"/>
  </conditionalFormatting>
  <conditionalFormatting sqref="E25:O25">
    <cfRule type="top10" dxfId="414" priority="4380" rank="1"/>
  </conditionalFormatting>
  <conditionalFormatting sqref="E27:O27">
    <cfRule type="top10" dxfId="413" priority="4381" rank="1"/>
  </conditionalFormatting>
  <conditionalFormatting sqref="E29:O29">
    <cfRule type="top10" dxfId="412" priority="4382" rank="1"/>
  </conditionalFormatting>
  <conditionalFormatting sqref="E31:O31">
    <cfRule type="top10" dxfId="411" priority="4383" rank="1"/>
  </conditionalFormatting>
  <conditionalFormatting sqref="E33:O33">
    <cfRule type="top10" dxfId="410" priority="4384" rank="1"/>
  </conditionalFormatting>
  <conditionalFormatting sqref="E35:O35">
    <cfRule type="top10" dxfId="409" priority="4385" rank="1"/>
  </conditionalFormatting>
  <conditionalFormatting sqref="E37:O37">
    <cfRule type="top10" dxfId="408" priority="4386" rank="1"/>
  </conditionalFormatting>
  <conditionalFormatting sqref="E39:O39">
    <cfRule type="top10" dxfId="407" priority="4387" rank="1"/>
  </conditionalFormatting>
  <conditionalFormatting sqref="E41:O41">
    <cfRule type="top10" dxfId="406" priority="4388" rank="1"/>
  </conditionalFormatting>
  <conditionalFormatting sqref="E43:O43">
    <cfRule type="top10" dxfId="405" priority="4389" rank="1"/>
  </conditionalFormatting>
  <conditionalFormatting sqref="E45:O45">
    <cfRule type="top10" dxfId="404" priority="4390" rank="1"/>
  </conditionalFormatting>
  <conditionalFormatting sqref="E47:O47">
    <cfRule type="top10" dxfId="403" priority="4391" rank="1"/>
  </conditionalFormatting>
  <conditionalFormatting sqref="E49:O49">
    <cfRule type="top10" dxfId="402" priority="4392" rank="1"/>
  </conditionalFormatting>
  <conditionalFormatting sqref="E51:O51">
    <cfRule type="top10" dxfId="401" priority="4393" rank="1"/>
  </conditionalFormatting>
  <conditionalFormatting sqref="E53:O53">
    <cfRule type="top10" dxfId="400" priority="4394" rank="1"/>
  </conditionalFormatting>
  <conditionalFormatting sqref="E55:O55">
    <cfRule type="top10" dxfId="399" priority="4395" rank="1"/>
  </conditionalFormatting>
  <conditionalFormatting sqref="E57:O57">
    <cfRule type="top10" dxfId="398" priority="4396" rank="1"/>
  </conditionalFormatting>
  <conditionalFormatting sqref="E59:O59">
    <cfRule type="top10" dxfId="397" priority="4397" rank="1"/>
  </conditionalFormatting>
  <conditionalFormatting sqref="E61:O61">
    <cfRule type="top10" dxfId="396" priority="4398" rank="1"/>
  </conditionalFormatting>
  <conditionalFormatting sqref="E63:O63">
    <cfRule type="top10" dxfId="395" priority="4399" rank="1"/>
  </conditionalFormatting>
  <conditionalFormatting sqref="E65:O65">
    <cfRule type="top10" dxfId="394" priority="4400" rank="1"/>
  </conditionalFormatting>
  <conditionalFormatting sqref="E67:O67">
    <cfRule type="top10" dxfId="393" priority="4401" rank="1"/>
  </conditionalFormatting>
  <conditionalFormatting sqref="E69:O69">
    <cfRule type="top10" dxfId="392" priority="4402" rank="1"/>
  </conditionalFormatting>
  <conditionalFormatting sqref="E71:O71">
    <cfRule type="top10" dxfId="391" priority="4403" rank="1"/>
  </conditionalFormatting>
  <conditionalFormatting sqref="E73:O73">
    <cfRule type="top10" dxfId="390" priority="4404" rank="1"/>
  </conditionalFormatting>
  <conditionalFormatting sqref="E75:O75">
    <cfRule type="top10" dxfId="389" priority="4405" rank="1"/>
  </conditionalFormatting>
  <conditionalFormatting sqref="E77:O77">
    <cfRule type="top10" dxfId="388" priority="4406" rank="1"/>
  </conditionalFormatting>
  <conditionalFormatting sqref="E79:O79">
    <cfRule type="top10" dxfId="387" priority="4407" rank="1"/>
  </conditionalFormatting>
  <conditionalFormatting sqref="E81:O81">
    <cfRule type="top10" dxfId="386" priority="4408" rank="1"/>
  </conditionalFormatting>
  <conditionalFormatting sqref="E83:O83">
    <cfRule type="top10" dxfId="385" priority="4409" rank="1"/>
  </conditionalFormatting>
  <conditionalFormatting sqref="E85:O85">
    <cfRule type="top10" dxfId="384" priority="4410" rank="1"/>
  </conditionalFormatting>
  <conditionalFormatting sqref="E87:O87">
    <cfRule type="top10" dxfId="383" priority="4411" rank="1"/>
  </conditionalFormatting>
  <conditionalFormatting sqref="E89:O89">
    <cfRule type="top10" dxfId="382" priority="4412" rank="1"/>
  </conditionalFormatting>
  <conditionalFormatting sqref="E91:O91">
    <cfRule type="top10" dxfId="381" priority="4413" rank="1"/>
  </conditionalFormatting>
  <conditionalFormatting sqref="E93:O93">
    <cfRule type="top10" dxfId="380" priority="4414" rank="1"/>
  </conditionalFormatting>
  <conditionalFormatting sqref="E95:O95">
    <cfRule type="top10" dxfId="379" priority="4415" rank="1"/>
  </conditionalFormatting>
  <conditionalFormatting sqref="E97:O97">
    <cfRule type="top10" dxfId="378" priority="4416" rank="1"/>
  </conditionalFormatting>
  <conditionalFormatting sqref="E99:O99">
    <cfRule type="top10" dxfId="377" priority="4417" rank="1"/>
  </conditionalFormatting>
  <conditionalFormatting sqref="E101:O101">
    <cfRule type="top10" dxfId="376" priority="4418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8" width="8.625" style="1" customWidth="1"/>
    <col min="79" max="16384" width="6.125" style="1"/>
  </cols>
  <sheetData>
    <row r="2" spans="2:24" x14ac:dyDescent="0.15">
      <c r="B2" s="1" t="s">
        <v>884</v>
      </c>
    </row>
    <row r="3" spans="2:24" x14ac:dyDescent="0.15">
      <c r="B3" s="1" t="s">
        <v>869</v>
      </c>
    </row>
    <row r="4" spans="2:24" x14ac:dyDescent="0.15">
      <c r="B4" s="1" t="s">
        <v>722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  <c r="P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0"/>
      <c r="P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143</v>
      </c>
      <c r="F7" s="69" t="s">
        <v>144</v>
      </c>
      <c r="G7" s="69" t="s">
        <v>145</v>
      </c>
      <c r="H7" s="68" t="s">
        <v>870</v>
      </c>
      <c r="I7" s="69" t="s">
        <v>146</v>
      </c>
      <c r="J7" s="69" t="s">
        <v>704</v>
      </c>
      <c r="K7" s="69" t="s">
        <v>147</v>
      </c>
      <c r="L7" s="69" t="s">
        <v>54</v>
      </c>
      <c r="M7" s="69" t="s">
        <v>148</v>
      </c>
      <c r="N7" s="69" t="s">
        <v>4</v>
      </c>
      <c r="O7" s="69" t="s">
        <v>115</v>
      </c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1540</v>
      </c>
      <c r="E8" s="15">
        <v>258</v>
      </c>
      <c r="F8" s="16">
        <v>23</v>
      </c>
      <c r="G8" s="16">
        <v>75</v>
      </c>
      <c r="H8" s="16">
        <v>185</v>
      </c>
      <c r="I8" s="16">
        <v>238</v>
      </c>
      <c r="J8" s="16">
        <v>255</v>
      </c>
      <c r="K8" s="16">
        <v>152</v>
      </c>
      <c r="L8" s="16">
        <v>61</v>
      </c>
      <c r="M8" s="16">
        <v>185</v>
      </c>
      <c r="N8" s="16">
        <v>186</v>
      </c>
      <c r="O8" s="16">
        <v>430</v>
      </c>
    </row>
    <row r="9" spans="2:24" ht="15" customHeight="1" x14ac:dyDescent="0.15">
      <c r="B9" s="93"/>
      <c r="C9" s="91"/>
      <c r="D9" s="17">
        <v>100</v>
      </c>
      <c r="E9" s="18">
        <v>16.8</v>
      </c>
      <c r="F9" s="19">
        <v>1.5</v>
      </c>
      <c r="G9" s="19">
        <v>4.9000000000000004</v>
      </c>
      <c r="H9" s="19">
        <v>12</v>
      </c>
      <c r="I9" s="19">
        <v>15.5</v>
      </c>
      <c r="J9" s="19">
        <v>16.600000000000001</v>
      </c>
      <c r="K9" s="19">
        <v>9.9</v>
      </c>
      <c r="L9" s="19">
        <v>4</v>
      </c>
      <c r="M9" s="19">
        <v>12</v>
      </c>
      <c r="N9" s="19">
        <v>12.1</v>
      </c>
      <c r="O9" s="19">
        <v>27.9</v>
      </c>
    </row>
    <row r="10" spans="2:24" ht="15" customHeight="1" x14ac:dyDescent="0.15">
      <c r="B10" s="20" t="s">
        <v>57</v>
      </c>
      <c r="C10" s="88" t="s">
        <v>58</v>
      </c>
      <c r="D10" s="21">
        <v>510</v>
      </c>
      <c r="E10" s="22">
        <v>83</v>
      </c>
      <c r="F10" s="23">
        <v>10</v>
      </c>
      <c r="G10" s="23">
        <v>30</v>
      </c>
      <c r="H10" s="23">
        <v>59</v>
      </c>
      <c r="I10" s="23">
        <v>94</v>
      </c>
      <c r="J10" s="23">
        <v>84</v>
      </c>
      <c r="K10" s="23">
        <v>50</v>
      </c>
      <c r="L10" s="23">
        <v>25</v>
      </c>
      <c r="M10" s="23">
        <v>61</v>
      </c>
      <c r="N10" s="23">
        <v>64</v>
      </c>
      <c r="O10" s="23">
        <v>136</v>
      </c>
    </row>
    <row r="11" spans="2:24" ht="15" customHeight="1" x14ac:dyDescent="0.15">
      <c r="B11" s="24"/>
      <c r="C11" s="89"/>
      <c r="D11" s="25">
        <v>100</v>
      </c>
      <c r="E11" s="26">
        <v>16.3</v>
      </c>
      <c r="F11" s="27">
        <v>2</v>
      </c>
      <c r="G11" s="27">
        <v>5.9</v>
      </c>
      <c r="H11" s="27">
        <v>11.6</v>
      </c>
      <c r="I11" s="27">
        <v>18.399999999999999</v>
      </c>
      <c r="J11" s="27">
        <v>16.5</v>
      </c>
      <c r="K11" s="27">
        <v>9.8000000000000007</v>
      </c>
      <c r="L11" s="27">
        <v>4.9000000000000004</v>
      </c>
      <c r="M11" s="27">
        <v>12</v>
      </c>
      <c r="N11" s="27">
        <v>12.5</v>
      </c>
      <c r="O11" s="27">
        <v>26.7</v>
      </c>
    </row>
    <row r="12" spans="2:24" ht="15" customHeight="1" x14ac:dyDescent="0.15">
      <c r="B12" s="24"/>
      <c r="C12" s="86" t="s">
        <v>59</v>
      </c>
      <c r="D12" s="14">
        <v>1019</v>
      </c>
      <c r="E12" s="15">
        <v>175</v>
      </c>
      <c r="F12" s="16">
        <v>13</v>
      </c>
      <c r="G12" s="16">
        <v>45</v>
      </c>
      <c r="H12" s="16">
        <v>125</v>
      </c>
      <c r="I12" s="16">
        <v>142</v>
      </c>
      <c r="J12" s="16">
        <v>171</v>
      </c>
      <c r="K12" s="16">
        <v>100</v>
      </c>
      <c r="L12" s="16">
        <v>35</v>
      </c>
      <c r="M12" s="16">
        <v>122</v>
      </c>
      <c r="N12" s="16">
        <v>120</v>
      </c>
      <c r="O12" s="16">
        <v>290</v>
      </c>
    </row>
    <row r="13" spans="2:24" ht="15" customHeight="1" x14ac:dyDescent="0.15">
      <c r="B13" s="28"/>
      <c r="C13" s="91"/>
      <c r="D13" s="17">
        <v>100</v>
      </c>
      <c r="E13" s="18">
        <v>17.2</v>
      </c>
      <c r="F13" s="19">
        <v>1.3</v>
      </c>
      <c r="G13" s="19">
        <v>4.4000000000000004</v>
      </c>
      <c r="H13" s="19">
        <v>12.3</v>
      </c>
      <c r="I13" s="19">
        <v>13.9</v>
      </c>
      <c r="J13" s="19">
        <v>16.8</v>
      </c>
      <c r="K13" s="19">
        <v>9.8000000000000007</v>
      </c>
      <c r="L13" s="19">
        <v>3.4</v>
      </c>
      <c r="M13" s="19">
        <v>12</v>
      </c>
      <c r="N13" s="19">
        <v>11.8</v>
      </c>
      <c r="O13" s="19">
        <v>28.5</v>
      </c>
    </row>
    <row r="14" spans="2:24" ht="15" customHeight="1" x14ac:dyDescent="0.15">
      <c r="B14" s="20" t="s">
        <v>60</v>
      </c>
      <c r="C14" s="87" t="s">
        <v>409</v>
      </c>
      <c r="D14" s="21">
        <v>45</v>
      </c>
      <c r="E14" s="22">
        <v>9</v>
      </c>
      <c r="F14" s="23">
        <v>0</v>
      </c>
      <c r="G14" s="23">
        <v>5</v>
      </c>
      <c r="H14" s="23">
        <v>8</v>
      </c>
      <c r="I14" s="23">
        <v>8</v>
      </c>
      <c r="J14" s="23">
        <v>6</v>
      </c>
      <c r="K14" s="23">
        <v>3</v>
      </c>
      <c r="L14" s="23">
        <v>2</v>
      </c>
      <c r="M14" s="23">
        <v>7</v>
      </c>
      <c r="N14" s="23">
        <v>4</v>
      </c>
      <c r="O14" s="23">
        <v>9</v>
      </c>
    </row>
    <row r="15" spans="2:24" ht="15" customHeight="1" x14ac:dyDescent="0.15">
      <c r="B15" s="24"/>
      <c r="C15" s="84"/>
      <c r="D15" s="25">
        <v>100</v>
      </c>
      <c r="E15" s="26">
        <v>20</v>
      </c>
      <c r="F15" s="27">
        <v>0</v>
      </c>
      <c r="G15" s="27">
        <v>11.1</v>
      </c>
      <c r="H15" s="27">
        <v>17.8</v>
      </c>
      <c r="I15" s="27">
        <v>17.8</v>
      </c>
      <c r="J15" s="27">
        <v>13.3</v>
      </c>
      <c r="K15" s="27">
        <v>6.7</v>
      </c>
      <c r="L15" s="27">
        <v>4.4000000000000004</v>
      </c>
      <c r="M15" s="27">
        <v>15.6</v>
      </c>
      <c r="N15" s="27">
        <v>8.9</v>
      </c>
      <c r="O15" s="27">
        <v>20</v>
      </c>
    </row>
    <row r="16" spans="2:24" ht="15" customHeight="1" x14ac:dyDescent="0.15">
      <c r="B16" s="24"/>
      <c r="C16" s="83" t="s">
        <v>410</v>
      </c>
      <c r="D16" s="29">
        <v>74</v>
      </c>
      <c r="E16" s="30">
        <v>15</v>
      </c>
      <c r="F16" s="31">
        <v>3</v>
      </c>
      <c r="G16" s="31">
        <v>6</v>
      </c>
      <c r="H16" s="31">
        <v>8</v>
      </c>
      <c r="I16" s="31">
        <v>18</v>
      </c>
      <c r="J16" s="31">
        <v>10</v>
      </c>
      <c r="K16" s="31">
        <v>8</v>
      </c>
      <c r="L16" s="31">
        <v>3</v>
      </c>
      <c r="M16" s="31">
        <v>8</v>
      </c>
      <c r="N16" s="31">
        <v>8</v>
      </c>
      <c r="O16" s="31">
        <v>21</v>
      </c>
    </row>
    <row r="17" spans="2:15" ht="15" customHeight="1" x14ac:dyDescent="0.15">
      <c r="B17" s="24"/>
      <c r="C17" s="84"/>
      <c r="D17" s="25">
        <v>100</v>
      </c>
      <c r="E17" s="26">
        <v>20.3</v>
      </c>
      <c r="F17" s="27">
        <v>4.0999999999999996</v>
      </c>
      <c r="G17" s="27">
        <v>8.1</v>
      </c>
      <c r="H17" s="27">
        <v>10.8</v>
      </c>
      <c r="I17" s="27">
        <v>24.3</v>
      </c>
      <c r="J17" s="27">
        <v>13.5</v>
      </c>
      <c r="K17" s="27">
        <v>10.8</v>
      </c>
      <c r="L17" s="27">
        <v>4.0999999999999996</v>
      </c>
      <c r="M17" s="27">
        <v>10.8</v>
      </c>
      <c r="N17" s="27">
        <v>10.8</v>
      </c>
      <c r="O17" s="27">
        <v>28.4</v>
      </c>
    </row>
    <row r="18" spans="2:15" ht="15" customHeight="1" x14ac:dyDescent="0.15">
      <c r="B18" s="24"/>
      <c r="C18" s="82" t="s">
        <v>411</v>
      </c>
      <c r="D18" s="14">
        <v>96</v>
      </c>
      <c r="E18" s="15">
        <v>16</v>
      </c>
      <c r="F18" s="16">
        <v>1</v>
      </c>
      <c r="G18" s="16">
        <v>4</v>
      </c>
      <c r="H18" s="16">
        <v>11</v>
      </c>
      <c r="I18" s="16">
        <v>24</v>
      </c>
      <c r="J18" s="16">
        <v>12</v>
      </c>
      <c r="K18" s="16">
        <v>9</v>
      </c>
      <c r="L18" s="16">
        <v>3</v>
      </c>
      <c r="M18" s="16">
        <v>8</v>
      </c>
      <c r="N18" s="16">
        <v>16</v>
      </c>
      <c r="O18" s="16">
        <v>28</v>
      </c>
    </row>
    <row r="19" spans="2:15" ht="15" customHeight="1" x14ac:dyDescent="0.15">
      <c r="B19" s="24"/>
      <c r="C19" s="84"/>
      <c r="D19" s="25">
        <v>100</v>
      </c>
      <c r="E19" s="26">
        <v>16.7</v>
      </c>
      <c r="F19" s="27">
        <v>1</v>
      </c>
      <c r="G19" s="27">
        <v>4.2</v>
      </c>
      <c r="H19" s="27">
        <v>11.5</v>
      </c>
      <c r="I19" s="27">
        <v>25</v>
      </c>
      <c r="J19" s="27">
        <v>12.5</v>
      </c>
      <c r="K19" s="27">
        <v>9.4</v>
      </c>
      <c r="L19" s="27">
        <v>3.1</v>
      </c>
      <c r="M19" s="27">
        <v>8.3000000000000007</v>
      </c>
      <c r="N19" s="27">
        <v>16.7</v>
      </c>
      <c r="O19" s="27">
        <v>29.2</v>
      </c>
    </row>
    <row r="20" spans="2:15" ht="15" customHeight="1" x14ac:dyDescent="0.15">
      <c r="B20" s="24"/>
      <c r="C20" s="82" t="s">
        <v>412</v>
      </c>
      <c r="D20" s="14">
        <v>155</v>
      </c>
      <c r="E20" s="15">
        <v>25</v>
      </c>
      <c r="F20" s="16">
        <v>4</v>
      </c>
      <c r="G20" s="16">
        <v>13</v>
      </c>
      <c r="H20" s="16">
        <v>23</v>
      </c>
      <c r="I20" s="16">
        <v>24</v>
      </c>
      <c r="J20" s="16">
        <v>28</v>
      </c>
      <c r="K20" s="16">
        <v>15</v>
      </c>
      <c r="L20" s="16">
        <v>11</v>
      </c>
      <c r="M20" s="16">
        <v>17</v>
      </c>
      <c r="N20" s="16">
        <v>15</v>
      </c>
      <c r="O20" s="16">
        <v>48</v>
      </c>
    </row>
    <row r="21" spans="2:15" ht="15" customHeight="1" x14ac:dyDescent="0.15">
      <c r="B21" s="24"/>
      <c r="C21" s="84"/>
      <c r="D21" s="25">
        <v>100</v>
      </c>
      <c r="E21" s="26">
        <v>16.100000000000001</v>
      </c>
      <c r="F21" s="27">
        <v>2.6</v>
      </c>
      <c r="G21" s="27">
        <v>8.4</v>
      </c>
      <c r="H21" s="27">
        <v>14.8</v>
      </c>
      <c r="I21" s="27">
        <v>15.5</v>
      </c>
      <c r="J21" s="27">
        <v>18.100000000000001</v>
      </c>
      <c r="K21" s="27">
        <v>9.6999999999999993</v>
      </c>
      <c r="L21" s="27">
        <v>7.1</v>
      </c>
      <c r="M21" s="27">
        <v>11</v>
      </c>
      <c r="N21" s="27">
        <v>9.6999999999999993</v>
      </c>
      <c r="O21" s="27">
        <v>31</v>
      </c>
    </row>
    <row r="22" spans="2:15" ht="15" customHeight="1" x14ac:dyDescent="0.15">
      <c r="B22" s="24"/>
      <c r="C22" s="82" t="s">
        <v>413</v>
      </c>
      <c r="D22" s="14">
        <v>310</v>
      </c>
      <c r="E22" s="15">
        <v>53</v>
      </c>
      <c r="F22" s="16">
        <v>3</v>
      </c>
      <c r="G22" s="16">
        <v>12</v>
      </c>
      <c r="H22" s="16">
        <v>34</v>
      </c>
      <c r="I22" s="16">
        <v>40</v>
      </c>
      <c r="J22" s="16">
        <v>53</v>
      </c>
      <c r="K22" s="16">
        <v>30</v>
      </c>
      <c r="L22" s="16">
        <v>11</v>
      </c>
      <c r="M22" s="16">
        <v>42</v>
      </c>
      <c r="N22" s="16">
        <v>30</v>
      </c>
      <c r="O22" s="16">
        <v>92</v>
      </c>
    </row>
    <row r="23" spans="2:15" ht="15" customHeight="1" x14ac:dyDescent="0.15">
      <c r="B23" s="24"/>
      <c r="C23" s="84"/>
      <c r="D23" s="25">
        <v>100</v>
      </c>
      <c r="E23" s="26">
        <v>17.100000000000001</v>
      </c>
      <c r="F23" s="27">
        <v>1</v>
      </c>
      <c r="G23" s="27">
        <v>3.9</v>
      </c>
      <c r="H23" s="27">
        <v>11</v>
      </c>
      <c r="I23" s="27">
        <v>12.9</v>
      </c>
      <c r="J23" s="27">
        <v>17.100000000000001</v>
      </c>
      <c r="K23" s="27">
        <v>9.6999999999999993</v>
      </c>
      <c r="L23" s="27">
        <v>3.5</v>
      </c>
      <c r="M23" s="27">
        <v>13.5</v>
      </c>
      <c r="N23" s="27">
        <v>9.6999999999999993</v>
      </c>
      <c r="O23" s="27">
        <v>29.7</v>
      </c>
    </row>
    <row r="24" spans="2:15" ht="15" customHeight="1" x14ac:dyDescent="0.15">
      <c r="B24" s="24"/>
      <c r="C24" s="82" t="s">
        <v>414</v>
      </c>
      <c r="D24" s="14">
        <v>444</v>
      </c>
      <c r="E24" s="15">
        <v>58</v>
      </c>
      <c r="F24" s="16">
        <v>5</v>
      </c>
      <c r="G24" s="16">
        <v>18</v>
      </c>
      <c r="H24" s="16">
        <v>48</v>
      </c>
      <c r="I24" s="16">
        <v>64</v>
      </c>
      <c r="J24" s="16">
        <v>91</v>
      </c>
      <c r="K24" s="16">
        <v>51</v>
      </c>
      <c r="L24" s="16">
        <v>15</v>
      </c>
      <c r="M24" s="16">
        <v>58</v>
      </c>
      <c r="N24" s="16">
        <v>60</v>
      </c>
      <c r="O24" s="16">
        <v>115</v>
      </c>
    </row>
    <row r="25" spans="2:15" ht="15" customHeight="1" x14ac:dyDescent="0.15">
      <c r="B25" s="24"/>
      <c r="C25" s="84"/>
      <c r="D25" s="25">
        <v>100</v>
      </c>
      <c r="E25" s="26">
        <v>13.1</v>
      </c>
      <c r="F25" s="27">
        <v>1.1000000000000001</v>
      </c>
      <c r="G25" s="27">
        <v>4.0999999999999996</v>
      </c>
      <c r="H25" s="27">
        <v>10.8</v>
      </c>
      <c r="I25" s="27">
        <v>14.4</v>
      </c>
      <c r="J25" s="27">
        <v>20.5</v>
      </c>
      <c r="K25" s="27">
        <v>11.5</v>
      </c>
      <c r="L25" s="27">
        <v>3.4</v>
      </c>
      <c r="M25" s="27">
        <v>13.1</v>
      </c>
      <c r="N25" s="27">
        <v>13.5</v>
      </c>
      <c r="O25" s="27">
        <v>25.9</v>
      </c>
    </row>
    <row r="26" spans="2:15" ht="15" customHeight="1" x14ac:dyDescent="0.15">
      <c r="B26" s="24"/>
      <c r="C26" s="82" t="s">
        <v>415</v>
      </c>
      <c r="D26" s="14">
        <v>392</v>
      </c>
      <c r="E26" s="15">
        <v>79</v>
      </c>
      <c r="F26" s="16">
        <v>6</v>
      </c>
      <c r="G26" s="16">
        <v>17</v>
      </c>
      <c r="H26" s="16">
        <v>51</v>
      </c>
      <c r="I26" s="16">
        <v>55</v>
      </c>
      <c r="J26" s="16">
        <v>52</v>
      </c>
      <c r="K26" s="16">
        <v>34</v>
      </c>
      <c r="L26" s="16">
        <v>14</v>
      </c>
      <c r="M26" s="16">
        <v>43</v>
      </c>
      <c r="N26" s="16">
        <v>50</v>
      </c>
      <c r="O26" s="16">
        <v>110</v>
      </c>
    </row>
    <row r="27" spans="2:15" ht="15" customHeight="1" x14ac:dyDescent="0.15">
      <c r="B27" s="28"/>
      <c r="C27" s="85"/>
      <c r="D27" s="17">
        <v>100</v>
      </c>
      <c r="E27" s="18">
        <v>20.2</v>
      </c>
      <c r="F27" s="19">
        <v>1.5</v>
      </c>
      <c r="G27" s="19">
        <v>4.3</v>
      </c>
      <c r="H27" s="19">
        <v>13</v>
      </c>
      <c r="I27" s="19">
        <v>14</v>
      </c>
      <c r="J27" s="19">
        <v>13.3</v>
      </c>
      <c r="K27" s="19">
        <v>8.6999999999999993</v>
      </c>
      <c r="L27" s="19">
        <v>3.6</v>
      </c>
      <c r="M27" s="19">
        <v>11</v>
      </c>
      <c r="N27" s="19">
        <v>12.8</v>
      </c>
      <c r="O27" s="19">
        <v>28.1</v>
      </c>
    </row>
    <row r="28" spans="2:15" ht="15" customHeight="1" x14ac:dyDescent="0.15">
      <c r="B28" s="20" t="s">
        <v>61</v>
      </c>
      <c r="C28" s="82" t="s">
        <v>62</v>
      </c>
      <c r="D28" s="14">
        <v>447</v>
      </c>
      <c r="E28" s="15">
        <v>80</v>
      </c>
      <c r="F28" s="16">
        <v>6</v>
      </c>
      <c r="G28" s="16">
        <v>23</v>
      </c>
      <c r="H28" s="16">
        <v>45</v>
      </c>
      <c r="I28" s="16">
        <v>50</v>
      </c>
      <c r="J28" s="16">
        <v>87</v>
      </c>
      <c r="K28" s="16">
        <v>33</v>
      </c>
      <c r="L28" s="16">
        <v>17</v>
      </c>
      <c r="M28" s="16">
        <v>53</v>
      </c>
      <c r="N28" s="16">
        <v>63</v>
      </c>
      <c r="O28" s="16">
        <v>121</v>
      </c>
    </row>
    <row r="29" spans="2:15" ht="15" customHeight="1" x14ac:dyDescent="0.15">
      <c r="B29" s="24"/>
      <c r="C29" s="84"/>
      <c r="D29" s="25">
        <v>100</v>
      </c>
      <c r="E29" s="26">
        <v>17.899999999999999</v>
      </c>
      <c r="F29" s="27">
        <v>1.3</v>
      </c>
      <c r="G29" s="27">
        <v>5.0999999999999996</v>
      </c>
      <c r="H29" s="27">
        <v>10.1</v>
      </c>
      <c r="I29" s="27">
        <v>11.2</v>
      </c>
      <c r="J29" s="27">
        <v>19.5</v>
      </c>
      <c r="K29" s="27">
        <v>7.4</v>
      </c>
      <c r="L29" s="27">
        <v>3.8</v>
      </c>
      <c r="M29" s="27">
        <v>11.9</v>
      </c>
      <c r="N29" s="27">
        <v>14.1</v>
      </c>
      <c r="O29" s="27">
        <v>27.1</v>
      </c>
    </row>
    <row r="30" spans="2:15" ht="15" customHeight="1" x14ac:dyDescent="0.15">
      <c r="B30" s="24"/>
      <c r="C30" s="82" t="s">
        <v>63</v>
      </c>
      <c r="D30" s="14">
        <v>404</v>
      </c>
      <c r="E30" s="15">
        <v>57</v>
      </c>
      <c r="F30" s="16">
        <v>9</v>
      </c>
      <c r="G30" s="16">
        <v>21</v>
      </c>
      <c r="H30" s="16">
        <v>52</v>
      </c>
      <c r="I30" s="16">
        <v>60</v>
      </c>
      <c r="J30" s="16">
        <v>66</v>
      </c>
      <c r="K30" s="16">
        <v>46</v>
      </c>
      <c r="L30" s="16">
        <v>20</v>
      </c>
      <c r="M30" s="16">
        <v>53</v>
      </c>
      <c r="N30" s="16">
        <v>43</v>
      </c>
      <c r="O30" s="16">
        <v>119</v>
      </c>
    </row>
    <row r="31" spans="2:15" ht="15" customHeight="1" x14ac:dyDescent="0.15">
      <c r="B31" s="24"/>
      <c r="C31" s="84"/>
      <c r="D31" s="25">
        <v>100</v>
      </c>
      <c r="E31" s="26">
        <v>14.1</v>
      </c>
      <c r="F31" s="27">
        <v>2.2000000000000002</v>
      </c>
      <c r="G31" s="27">
        <v>5.2</v>
      </c>
      <c r="H31" s="27">
        <v>12.9</v>
      </c>
      <c r="I31" s="27">
        <v>14.9</v>
      </c>
      <c r="J31" s="27">
        <v>16.3</v>
      </c>
      <c r="K31" s="27">
        <v>11.4</v>
      </c>
      <c r="L31" s="27">
        <v>5</v>
      </c>
      <c r="M31" s="27">
        <v>13.1</v>
      </c>
      <c r="N31" s="27">
        <v>10.6</v>
      </c>
      <c r="O31" s="27">
        <v>29.5</v>
      </c>
    </row>
    <row r="32" spans="2:15" ht="15" customHeight="1" x14ac:dyDescent="0.15">
      <c r="B32" s="24"/>
      <c r="C32" s="83" t="s">
        <v>64</v>
      </c>
      <c r="D32" s="29">
        <v>39</v>
      </c>
      <c r="E32" s="30">
        <v>8</v>
      </c>
      <c r="F32" s="31">
        <v>0</v>
      </c>
      <c r="G32" s="31">
        <v>2</v>
      </c>
      <c r="H32" s="31">
        <v>4</v>
      </c>
      <c r="I32" s="31">
        <v>8</v>
      </c>
      <c r="J32" s="31">
        <v>6</v>
      </c>
      <c r="K32" s="31">
        <v>3</v>
      </c>
      <c r="L32" s="31">
        <v>0</v>
      </c>
      <c r="M32" s="31">
        <v>6</v>
      </c>
      <c r="N32" s="31">
        <v>5</v>
      </c>
      <c r="O32" s="31">
        <v>8</v>
      </c>
    </row>
    <row r="33" spans="2:15" ht="15" customHeight="1" x14ac:dyDescent="0.15">
      <c r="B33" s="24"/>
      <c r="C33" s="84"/>
      <c r="D33" s="25">
        <v>100</v>
      </c>
      <c r="E33" s="26">
        <v>20.5</v>
      </c>
      <c r="F33" s="27">
        <v>0</v>
      </c>
      <c r="G33" s="27">
        <v>5.0999999999999996</v>
      </c>
      <c r="H33" s="27">
        <v>10.3</v>
      </c>
      <c r="I33" s="27">
        <v>20.5</v>
      </c>
      <c r="J33" s="27">
        <v>15.4</v>
      </c>
      <c r="K33" s="27">
        <v>7.7</v>
      </c>
      <c r="L33" s="27">
        <v>0</v>
      </c>
      <c r="M33" s="27">
        <v>15.4</v>
      </c>
      <c r="N33" s="27">
        <v>12.8</v>
      </c>
      <c r="O33" s="27">
        <v>20.5</v>
      </c>
    </row>
    <row r="34" spans="2:15" ht="15" customHeight="1" x14ac:dyDescent="0.15">
      <c r="B34" s="24"/>
      <c r="C34" s="82" t="s">
        <v>65</v>
      </c>
      <c r="D34" s="14">
        <v>365</v>
      </c>
      <c r="E34" s="15">
        <v>71</v>
      </c>
      <c r="F34" s="16">
        <v>4</v>
      </c>
      <c r="G34" s="16">
        <v>15</v>
      </c>
      <c r="H34" s="16">
        <v>44</v>
      </c>
      <c r="I34" s="16">
        <v>66</v>
      </c>
      <c r="J34" s="16">
        <v>63</v>
      </c>
      <c r="K34" s="16">
        <v>41</v>
      </c>
      <c r="L34" s="16">
        <v>16</v>
      </c>
      <c r="M34" s="16">
        <v>40</v>
      </c>
      <c r="N34" s="16">
        <v>48</v>
      </c>
      <c r="O34" s="16">
        <v>92</v>
      </c>
    </row>
    <row r="35" spans="2:15" ht="15" customHeight="1" x14ac:dyDescent="0.15">
      <c r="B35" s="24"/>
      <c r="C35" s="84"/>
      <c r="D35" s="25">
        <v>100</v>
      </c>
      <c r="E35" s="26">
        <v>19.5</v>
      </c>
      <c r="F35" s="27">
        <v>1.1000000000000001</v>
      </c>
      <c r="G35" s="27">
        <v>4.0999999999999996</v>
      </c>
      <c r="H35" s="27">
        <v>12.1</v>
      </c>
      <c r="I35" s="27">
        <v>18.100000000000001</v>
      </c>
      <c r="J35" s="27">
        <v>17.3</v>
      </c>
      <c r="K35" s="27">
        <v>11.2</v>
      </c>
      <c r="L35" s="27">
        <v>4.4000000000000004</v>
      </c>
      <c r="M35" s="27">
        <v>11</v>
      </c>
      <c r="N35" s="27">
        <v>13.2</v>
      </c>
      <c r="O35" s="27">
        <v>25.2</v>
      </c>
    </row>
    <row r="36" spans="2:15" ht="15" customHeight="1" x14ac:dyDescent="0.15">
      <c r="B36" s="32"/>
      <c r="C36" s="82" t="s">
        <v>408</v>
      </c>
      <c r="D36" s="14">
        <v>247</v>
      </c>
      <c r="E36" s="15">
        <v>37</v>
      </c>
      <c r="F36" s="16">
        <v>3</v>
      </c>
      <c r="G36" s="16">
        <v>11</v>
      </c>
      <c r="H36" s="16">
        <v>36</v>
      </c>
      <c r="I36" s="16">
        <v>51</v>
      </c>
      <c r="J36" s="16">
        <v>30</v>
      </c>
      <c r="K36" s="16">
        <v>29</v>
      </c>
      <c r="L36" s="16">
        <v>6</v>
      </c>
      <c r="M36" s="16">
        <v>29</v>
      </c>
      <c r="N36" s="16">
        <v>24</v>
      </c>
      <c r="O36" s="16">
        <v>73</v>
      </c>
    </row>
    <row r="37" spans="2:15" ht="15" customHeight="1" x14ac:dyDescent="0.15">
      <c r="B37" s="33"/>
      <c r="C37" s="82"/>
      <c r="D37" s="34">
        <v>100</v>
      </c>
      <c r="E37" s="35">
        <v>15</v>
      </c>
      <c r="F37" s="36">
        <v>1.2</v>
      </c>
      <c r="G37" s="36">
        <v>4.5</v>
      </c>
      <c r="H37" s="36">
        <v>14.6</v>
      </c>
      <c r="I37" s="36">
        <v>20.6</v>
      </c>
      <c r="J37" s="36">
        <v>12.1</v>
      </c>
      <c r="K37" s="36">
        <v>11.7</v>
      </c>
      <c r="L37" s="36">
        <v>2.4</v>
      </c>
      <c r="M37" s="36">
        <v>11.7</v>
      </c>
      <c r="N37" s="36">
        <v>9.6999999999999993</v>
      </c>
      <c r="O37" s="36">
        <v>29.6</v>
      </c>
    </row>
    <row r="38" spans="2:15" ht="15" customHeight="1" x14ac:dyDescent="0.15">
      <c r="B38" s="20" t="s">
        <v>66</v>
      </c>
      <c r="C38" s="88" t="s">
        <v>67</v>
      </c>
      <c r="D38" s="21">
        <v>74</v>
      </c>
      <c r="E38" s="22">
        <v>7</v>
      </c>
      <c r="F38" s="23">
        <v>2</v>
      </c>
      <c r="G38" s="23">
        <v>2</v>
      </c>
      <c r="H38" s="23">
        <v>5</v>
      </c>
      <c r="I38" s="23">
        <v>6</v>
      </c>
      <c r="J38" s="23">
        <v>8</v>
      </c>
      <c r="K38" s="23">
        <v>4</v>
      </c>
      <c r="L38" s="23">
        <v>4</v>
      </c>
      <c r="M38" s="23">
        <v>18</v>
      </c>
      <c r="N38" s="23">
        <v>4</v>
      </c>
      <c r="O38" s="23">
        <v>28</v>
      </c>
    </row>
    <row r="39" spans="2:15" ht="15" customHeight="1" x14ac:dyDescent="0.15">
      <c r="B39" s="24"/>
      <c r="C39" s="89"/>
      <c r="D39" s="25">
        <v>100</v>
      </c>
      <c r="E39" s="26">
        <v>9.5</v>
      </c>
      <c r="F39" s="27">
        <v>2.7</v>
      </c>
      <c r="G39" s="27">
        <v>2.7</v>
      </c>
      <c r="H39" s="27">
        <v>6.8</v>
      </c>
      <c r="I39" s="27">
        <v>8.1</v>
      </c>
      <c r="J39" s="27">
        <v>10.8</v>
      </c>
      <c r="K39" s="27">
        <v>5.4</v>
      </c>
      <c r="L39" s="27">
        <v>5.4</v>
      </c>
      <c r="M39" s="27">
        <v>24.3</v>
      </c>
      <c r="N39" s="27">
        <v>5.4</v>
      </c>
      <c r="O39" s="27">
        <v>37.799999999999997</v>
      </c>
    </row>
    <row r="40" spans="2:15" ht="15" customHeight="1" x14ac:dyDescent="0.15">
      <c r="B40" s="24"/>
      <c r="C40" s="90" t="s">
        <v>68</v>
      </c>
      <c r="D40" s="14">
        <v>141</v>
      </c>
      <c r="E40" s="15">
        <v>25</v>
      </c>
      <c r="F40" s="16">
        <v>4</v>
      </c>
      <c r="G40" s="16">
        <v>9</v>
      </c>
      <c r="H40" s="16">
        <v>15</v>
      </c>
      <c r="I40" s="16">
        <v>15</v>
      </c>
      <c r="J40" s="16">
        <v>27</v>
      </c>
      <c r="K40" s="16">
        <v>12</v>
      </c>
      <c r="L40" s="16">
        <v>13</v>
      </c>
      <c r="M40" s="16">
        <v>26</v>
      </c>
      <c r="N40" s="16">
        <v>6</v>
      </c>
      <c r="O40" s="16">
        <v>40</v>
      </c>
    </row>
    <row r="41" spans="2:15" ht="15" customHeight="1" x14ac:dyDescent="0.15">
      <c r="B41" s="24"/>
      <c r="C41" s="89"/>
      <c r="D41" s="25">
        <v>100</v>
      </c>
      <c r="E41" s="26">
        <v>17.7</v>
      </c>
      <c r="F41" s="27">
        <v>2.8</v>
      </c>
      <c r="G41" s="27">
        <v>6.4</v>
      </c>
      <c r="H41" s="27">
        <v>10.6</v>
      </c>
      <c r="I41" s="27">
        <v>10.6</v>
      </c>
      <c r="J41" s="27">
        <v>19.100000000000001</v>
      </c>
      <c r="K41" s="27">
        <v>8.5</v>
      </c>
      <c r="L41" s="27">
        <v>9.1999999999999993</v>
      </c>
      <c r="M41" s="27">
        <v>18.399999999999999</v>
      </c>
      <c r="N41" s="27">
        <v>4.3</v>
      </c>
      <c r="O41" s="27">
        <v>28.4</v>
      </c>
    </row>
    <row r="42" spans="2:15" ht="15" customHeight="1" x14ac:dyDescent="0.15">
      <c r="B42" s="24"/>
      <c r="C42" s="86" t="s">
        <v>69</v>
      </c>
      <c r="D42" s="14">
        <v>1292</v>
      </c>
      <c r="E42" s="15">
        <v>222</v>
      </c>
      <c r="F42" s="16">
        <v>16</v>
      </c>
      <c r="G42" s="16">
        <v>63</v>
      </c>
      <c r="H42" s="16">
        <v>161</v>
      </c>
      <c r="I42" s="16">
        <v>215</v>
      </c>
      <c r="J42" s="16">
        <v>217</v>
      </c>
      <c r="K42" s="16">
        <v>133</v>
      </c>
      <c r="L42" s="16">
        <v>40</v>
      </c>
      <c r="M42" s="16">
        <v>138</v>
      </c>
      <c r="N42" s="16">
        <v>175</v>
      </c>
      <c r="O42" s="16">
        <v>347</v>
      </c>
    </row>
    <row r="43" spans="2:15" ht="15" customHeight="1" x14ac:dyDescent="0.15">
      <c r="B43" s="28"/>
      <c r="C43" s="91"/>
      <c r="D43" s="17">
        <v>100</v>
      </c>
      <c r="E43" s="18">
        <v>17.2</v>
      </c>
      <c r="F43" s="19">
        <v>1.2</v>
      </c>
      <c r="G43" s="19">
        <v>4.9000000000000004</v>
      </c>
      <c r="H43" s="19">
        <v>12.5</v>
      </c>
      <c r="I43" s="19">
        <v>16.600000000000001</v>
      </c>
      <c r="J43" s="19">
        <v>16.8</v>
      </c>
      <c r="K43" s="19">
        <v>10.3</v>
      </c>
      <c r="L43" s="19">
        <v>3.1</v>
      </c>
      <c r="M43" s="19">
        <v>10.7</v>
      </c>
      <c r="N43" s="19">
        <v>13.5</v>
      </c>
      <c r="O43" s="19">
        <v>26.9</v>
      </c>
    </row>
    <row r="44" spans="2:15" ht="15" customHeight="1" x14ac:dyDescent="0.15">
      <c r="B44" s="20" t="s">
        <v>70</v>
      </c>
      <c r="C44" s="88" t="s">
        <v>426</v>
      </c>
      <c r="D44" s="21">
        <v>21</v>
      </c>
      <c r="E44" s="22">
        <v>2</v>
      </c>
      <c r="F44" s="23">
        <v>0</v>
      </c>
      <c r="G44" s="23">
        <v>0</v>
      </c>
      <c r="H44" s="23">
        <v>2</v>
      </c>
      <c r="I44" s="23">
        <v>2</v>
      </c>
      <c r="J44" s="23">
        <v>2</v>
      </c>
      <c r="K44" s="23">
        <v>1</v>
      </c>
      <c r="L44" s="23">
        <v>0</v>
      </c>
      <c r="M44" s="23">
        <v>7</v>
      </c>
      <c r="N44" s="23">
        <v>1</v>
      </c>
      <c r="O44" s="23">
        <v>6</v>
      </c>
    </row>
    <row r="45" spans="2:15" ht="15" customHeight="1" x14ac:dyDescent="0.15">
      <c r="B45" s="24"/>
      <c r="C45" s="89"/>
      <c r="D45" s="25">
        <v>100</v>
      </c>
      <c r="E45" s="26">
        <v>9.5</v>
      </c>
      <c r="F45" s="27">
        <v>0</v>
      </c>
      <c r="G45" s="27">
        <v>0</v>
      </c>
      <c r="H45" s="27">
        <v>9.5</v>
      </c>
      <c r="I45" s="27">
        <v>9.5</v>
      </c>
      <c r="J45" s="27">
        <v>9.5</v>
      </c>
      <c r="K45" s="27">
        <v>4.8</v>
      </c>
      <c r="L45" s="27">
        <v>0</v>
      </c>
      <c r="M45" s="27">
        <v>33.299999999999997</v>
      </c>
      <c r="N45" s="27">
        <v>4.8</v>
      </c>
      <c r="O45" s="27">
        <v>28.6</v>
      </c>
    </row>
    <row r="46" spans="2:15" ht="15" customHeight="1" x14ac:dyDescent="0.15">
      <c r="B46" s="24"/>
      <c r="C46" s="86" t="s">
        <v>480</v>
      </c>
      <c r="D46" s="14">
        <v>658</v>
      </c>
      <c r="E46" s="15">
        <v>109</v>
      </c>
      <c r="F46" s="16">
        <v>8</v>
      </c>
      <c r="G46" s="16">
        <v>27</v>
      </c>
      <c r="H46" s="16">
        <v>58</v>
      </c>
      <c r="I46" s="16">
        <v>77</v>
      </c>
      <c r="J46" s="16">
        <v>115</v>
      </c>
      <c r="K46" s="16">
        <v>50</v>
      </c>
      <c r="L46" s="16">
        <v>26</v>
      </c>
      <c r="M46" s="16">
        <v>89</v>
      </c>
      <c r="N46" s="16">
        <v>85</v>
      </c>
      <c r="O46" s="16">
        <v>191</v>
      </c>
    </row>
    <row r="47" spans="2:15" ht="15" customHeight="1" x14ac:dyDescent="0.15">
      <c r="B47" s="24"/>
      <c r="C47" s="89"/>
      <c r="D47" s="25">
        <v>100</v>
      </c>
      <c r="E47" s="26">
        <v>16.600000000000001</v>
      </c>
      <c r="F47" s="27">
        <v>1.2</v>
      </c>
      <c r="G47" s="27">
        <v>4.0999999999999996</v>
      </c>
      <c r="H47" s="27">
        <v>8.8000000000000007</v>
      </c>
      <c r="I47" s="27">
        <v>11.7</v>
      </c>
      <c r="J47" s="27">
        <v>17.5</v>
      </c>
      <c r="K47" s="27">
        <v>7.6</v>
      </c>
      <c r="L47" s="27">
        <v>4</v>
      </c>
      <c r="M47" s="27">
        <v>13.5</v>
      </c>
      <c r="N47" s="27">
        <v>12.9</v>
      </c>
      <c r="O47" s="27">
        <v>29</v>
      </c>
    </row>
    <row r="48" spans="2:15" ht="15" customHeight="1" x14ac:dyDescent="0.15">
      <c r="B48" s="24"/>
      <c r="C48" s="86" t="s">
        <v>439</v>
      </c>
      <c r="D48" s="14">
        <v>615</v>
      </c>
      <c r="E48" s="15">
        <v>103</v>
      </c>
      <c r="F48" s="16">
        <v>10</v>
      </c>
      <c r="G48" s="16">
        <v>38</v>
      </c>
      <c r="H48" s="16">
        <v>83</v>
      </c>
      <c r="I48" s="16">
        <v>113</v>
      </c>
      <c r="J48" s="16">
        <v>102</v>
      </c>
      <c r="K48" s="16">
        <v>80</v>
      </c>
      <c r="L48" s="16">
        <v>23</v>
      </c>
      <c r="M48" s="16">
        <v>63</v>
      </c>
      <c r="N48" s="16">
        <v>72</v>
      </c>
      <c r="O48" s="16">
        <v>167</v>
      </c>
    </row>
    <row r="49" spans="2:15" ht="15" customHeight="1" x14ac:dyDescent="0.15">
      <c r="B49" s="24"/>
      <c r="C49" s="89"/>
      <c r="D49" s="25">
        <v>100</v>
      </c>
      <c r="E49" s="26">
        <v>16.7</v>
      </c>
      <c r="F49" s="27">
        <v>1.6</v>
      </c>
      <c r="G49" s="27">
        <v>6.2</v>
      </c>
      <c r="H49" s="27">
        <v>13.5</v>
      </c>
      <c r="I49" s="27">
        <v>18.399999999999999</v>
      </c>
      <c r="J49" s="27">
        <v>16.600000000000001</v>
      </c>
      <c r="K49" s="27">
        <v>13</v>
      </c>
      <c r="L49" s="27">
        <v>3.7</v>
      </c>
      <c r="M49" s="27">
        <v>10.199999999999999</v>
      </c>
      <c r="N49" s="27">
        <v>11.7</v>
      </c>
      <c r="O49" s="27">
        <v>27.2</v>
      </c>
    </row>
    <row r="50" spans="2:15" ht="15" customHeight="1" x14ac:dyDescent="0.15">
      <c r="B50" s="24"/>
      <c r="C50" s="86" t="s">
        <v>429</v>
      </c>
      <c r="D50" s="14">
        <v>217</v>
      </c>
      <c r="E50" s="15">
        <v>41</v>
      </c>
      <c r="F50" s="16">
        <v>5</v>
      </c>
      <c r="G50" s="16">
        <v>10</v>
      </c>
      <c r="H50" s="16">
        <v>39</v>
      </c>
      <c r="I50" s="16">
        <v>43</v>
      </c>
      <c r="J50" s="16">
        <v>34</v>
      </c>
      <c r="K50" s="16">
        <v>19</v>
      </c>
      <c r="L50" s="16">
        <v>11</v>
      </c>
      <c r="M50" s="16">
        <v>21</v>
      </c>
      <c r="N50" s="16">
        <v>28</v>
      </c>
      <c r="O50" s="16">
        <v>52</v>
      </c>
    </row>
    <row r="51" spans="2:15" ht="15" customHeight="1" x14ac:dyDescent="0.15">
      <c r="B51" s="28"/>
      <c r="C51" s="91"/>
      <c r="D51" s="17">
        <v>100</v>
      </c>
      <c r="E51" s="18">
        <v>18.899999999999999</v>
      </c>
      <c r="F51" s="19">
        <v>2.2999999999999998</v>
      </c>
      <c r="G51" s="19">
        <v>4.5999999999999996</v>
      </c>
      <c r="H51" s="19">
        <v>18</v>
      </c>
      <c r="I51" s="19">
        <v>19.8</v>
      </c>
      <c r="J51" s="19">
        <v>15.7</v>
      </c>
      <c r="K51" s="19">
        <v>8.8000000000000007</v>
      </c>
      <c r="L51" s="19">
        <v>5.0999999999999996</v>
      </c>
      <c r="M51" s="19">
        <v>9.6999999999999993</v>
      </c>
      <c r="N51" s="19">
        <v>12.9</v>
      </c>
      <c r="O51" s="19">
        <v>24</v>
      </c>
    </row>
    <row r="52" spans="2:15" ht="15" customHeight="1" x14ac:dyDescent="0.15">
      <c r="B52" s="20" t="s">
        <v>75</v>
      </c>
      <c r="C52" s="87" t="s">
        <v>76</v>
      </c>
      <c r="D52" s="21">
        <v>283</v>
      </c>
      <c r="E52" s="22">
        <v>40</v>
      </c>
      <c r="F52" s="23">
        <v>3</v>
      </c>
      <c r="G52" s="23">
        <v>17</v>
      </c>
      <c r="H52" s="23">
        <v>39</v>
      </c>
      <c r="I52" s="23">
        <v>40</v>
      </c>
      <c r="J52" s="23">
        <v>35</v>
      </c>
      <c r="K52" s="23">
        <v>29</v>
      </c>
      <c r="L52" s="23">
        <v>20</v>
      </c>
      <c r="M52" s="23">
        <v>35</v>
      </c>
      <c r="N52" s="23">
        <v>35</v>
      </c>
      <c r="O52" s="23">
        <v>73</v>
      </c>
    </row>
    <row r="53" spans="2:15" ht="15" customHeight="1" x14ac:dyDescent="0.15">
      <c r="B53" s="24"/>
      <c r="C53" s="84"/>
      <c r="D53" s="25">
        <v>100</v>
      </c>
      <c r="E53" s="26">
        <v>14.1</v>
      </c>
      <c r="F53" s="27">
        <v>1.1000000000000001</v>
      </c>
      <c r="G53" s="27">
        <v>6</v>
      </c>
      <c r="H53" s="27">
        <v>13.8</v>
      </c>
      <c r="I53" s="27">
        <v>14.1</v>
      </c>
      <c r="J53" s="27">
        <v>12.4</v>
      </c>
      <c r="K53" s="27">
        <v>10.199999999999999</v>
      </c>
      <c r="L53" s="27">
        <v>7.1</v>
      </c>
      <c r="M53" s="27">
        <v>12.4</v>
      </c>
      <c r="N53" s="27">
        <v>12.4</v>
      </c>
      <c r="O53" s="27">
        <v>25.8</v>
      </c>
    </row>
    <row r="54" spans="2:15" ht="15" customHeight="1" x14ac:dyDescent="0.15">
      <c r="B54" s="24"/>
      <c r="C54" s="83" t="s">
        <v>77</v>
      </c>
      <c r="D54" s="29">
        <v>178</v>
      </c>
      <c r="E54" s="30">
        <v>30</v>
      </c>
      <c r="F54" s="31">
        <v>3</v>
      </c>
      <c r="G54" s="31">
        <v>5</v>
      </c>
      <c r="H54" s="31">
        <v>19</v>
      </c>
      <c r="I54" s="31">
        <v>27</v>
      </c>
      <c r="J54" s="31">
        <v>23</v>
      </c>
      <c r="K54" s="31">
        <v>17</v>
      </c>
      <c r="L54" s="31">
        <v>3</v>
      </c>
      <c r="M54" s="31">
        <v>26</v>
      </c>
      <c r="N54" s="31">
        <v>25</v>
      </c>
      <c r="O54" s="31">
        <v>47</v>
      </c>
    </row>
    <row r="55" spans="2:15" ht="15" customHeight="1" x14ac:dyDescent="0.15">
      <c r="B55" s="24"/>
      <c r="C55" s="84"/>
      <c r="D55" s="25">
        <v>100</v>
      </c>
      <c r="E55" s="26">
        <v>16.899999999999999</v>
      </c>
      <c r="F55" s="27">
        <v>1.7</v>
      </c>
      <c r="G55" s="27">
        <v>2.8</v>
      </c>
      <c r="H55" s="27">
        <v>10.7</v>
      </c>
      <c r="I55" s="27">
        <v>15.2</v>
      </c>
      <c r="J55" s="27">
        <v>12.9</v>
      </c>
      <c r="K55" s="27">
        <v>9.6</v>
      </c>
      <c r="L55" s="27">
        <v>1.7</v>
      </c>
      <c r="M55" s="27">
        <v>14.6</v>
      </c>
      <c r="N55" s="27">
        <v>14</v>
      </c>
      <c r="O55" s="27">
        <v>26.4</v>
      </c>
    </row>
    <row r="56" spans="2:15" ht="15" customHeight="1" x14ac:dyDescent="0.15">
      <c r="B56" s="24"/>
      <c r="C56" s="82" t="s">
        <v>78</v>
      </c>
      <c r="D56" s="14">
        <v>83</v>
      </c>
      <c r="E56" s="15">
        <v>14</v>
      </c>
      <c r="F56" s="16">
        <v>0</v>
      </c>
      <c r="G56" s="16">
        <v>5</v>
      </c>
      <c r="H56" s="16">
        <v>18</v>
      </c>
      <c r="I56" s="16">
        <v>20</v>
      </c>
      <c r="J56" s="16">
        <v>13</v>
      </c>
      <c r="K56" s="16">
        <v>8</v>
      </c>
      <c r="L56" s="16">
        <v>3</v>
      </c>
      <c r="M56" s="16">
        <v>12</v>
      </c>
      <c r="N56" s="16">
        <v>7</v>
      </c>
      <c r="O56" s="16">
        <v>20</v>
      </c>
    </row>
    <row r="57" spans="2:15" ht="15" customHeight="1" x14ac:dyDescent="0.15">
      <c r="B57" s="24"/>
      <c r="C57" s="84"/>
      <c r="D57" s="25">
        <v>100</v>
      </c>
      <c r="E57" s="26">
        <v>16.899999999999999</v>
      </c>
      <c r="F57" s="27">
        <v>0</v>
      </c>
      <c r="G57" s="27">
        <v>6</v>
      </c>
      <c r="H57" s="27">
        <v>21.7</v>
      </c>
      <c r="I57" s="27">
        <v>24.1</v>
      </c>
      <c r="J57" s="27">
        <v>15.7</v>
      </c>
      <c r="K57" s="27">
        <v>9.6</v>
      </c>
      <c r="L57" s="27">
        <v>3.6</v>
      </c>
      <c r="M57" s="27">
        <v>14.5</v>
      </c>
      <c r="N57" s="27">
        <v>8.4</v>
      </c>
      <c r="O57" s="27">
        <v>24.1</v>
      </c>
    </row>
    <row r="58" spans="2:15" ht="15" customHeight="1" x14ac:dyDescent="0.15">
      <c r="B58" s="24"/>
      <c r="C58" s="82" t="s">
        <v>79</v>
      </c>
      <c r="D58" s="14">
        <v>106</v>
      </c>
      <c r="E58" s="15">
        <v>10</v>
      </c>
      <c r="F58" s="16">
        <v>2</v>
      </c>
      <c r="G58" s="16">
        <v>6</v>
      </c>
      <c r="H58" s="16">
        <v>15</v>
      </c>
      <c r="I58" s="16">
        <v>12</v>
      </c>
      <c r="J58" s="16">
        <v>11</v>
      </c>
      <c r="K58" s="16">
        <v>11</v>
      </c>
      <c r="L58" s="16">
        <v>2</v>
      </c>
      <c r="M58" s="16">
        <v>10</v>
      </c>
      <c r="N58" s="16">
        <v>4</v>
      </c>
      <c r="O58" s="16">
        <v>56</v>
      </c>
    </row>
    <row r="59" spans="2:15" ht="15" customHeight="1" x14ac:dyDescent="0.15">
      <c r="B59" s="24"/>
      <c r="C59" s="84"/>
      <c r="D59" s="25">
        <v>100</v>
      </c>
      <c r="E59" s="26">
        <v>9.4</v>
      </c>
      <c r="F59" s="27">
        <v>1.9</v>
      </c>
      <c r="G59" s="27">
        <v>5.7</v>
      </c>
      <c r="H59" s="27">
        <v>14.2</v>
      </c>
      <c r="I59" s="27">
        <v>11.3</v>
      </c>
      <c r="J59" s="27">
        <v>10.4</v>
      </c>
      <c r="K59" s="27">
        <v>10.4</v>
      </c>
      <c r="L59" s="27">
        <v>1.9</v>
      </c>
      <c r="M59" s="27">
        <v>9.4</v>
      </c>
      <c r="N59" s="27">
        <v>3.8</v>
      </c>
      <c r="O59" s="27">
        <v>52.8</v>
      </c>
    </row>
    <row r="60" spans="2:15" ht="15" customHeight="1" x14ac:dyDescent="0.15">
      <c r="B60" s="24"/>
      <c r="C60" s="82" t="s">
        <v>80</v>
      </c>
      <c r="D60" s="14">
        <v>223</v>
      </c>
      <c r="E60" s="15">
        <v>37</v>
      </c>
      <c r="F60" s="16">
        <v>3</v>
      </c>
      <c r="G60" s="16">
        <v>14</v>
      </c>
      <c r="H60" s="16">
        <v>27</v>
      </c>
      <c r="I60" s="16">
        <v>34</v>
      </c>
      <c r="J60" s="16">
        <v>40</v>
      </c>
      <c r="K60" s="16">
        <v>22</v>
      </c>
      <c r="L60" s="16">
        <v>8</v>
      </c>
      <c r="M60" s="16">
        <v>22</v>
      </c>
      <c r="N60" s="16">
        <v>23</v>
      </c>
      <c r="O60" s="16">
        <v>66</v>
      </c>
    </row>
    <row r="61" spans="2:15" ht="15" customHeight="1" x14ac:dyDescent="0.15">
      <c r="B61" s="24"/>
      <c r="C61" s="84"/>
      <c r="D61" s="25">
        <v>100</v>
      </c>
      <c r="E61" s="26">
        <v>16.600000000000001</v>
      </c>
      <c r="F61" s="27">
        <v>1.3</v>
      </c>
      <c r="G61" s="27">
        <v>6.3</v>
      </c>
      <c r="H61" s="27">
        <v>12.1</v>
      </c>
      <c r="I61" s="27">
        <v>15.2</v>
      </c>
      <c r="J61" s="27">
        <v>17.899999999999999</v>
      </c>
      <c r="K61" s="27">
        <v>9.9</v>
      </c>
      <c r="L61" s="27">
        <v>3.6</v>
      </c>
      <c r="M61" s="27">
        <v>9.9</v>
      </c>
      <c r="N61" s="27">
        <v>10.3</v>
      </c>
      <c r="O61" s="27">
        <v>29.6</v>
      </c>
    </row>
    <row r="62" spans="2:15" ht="15" customHeight="1" x14ac:dyDescent="0.15">
      <c r="B62" s="24"/>
      <c r="C62" s="82" t="s">
        <v>81</v>
      </c>
      <c r="D62" s="14">
        <v>87</v>
      </c>
      <c r="E62" s="15">
        <v>14</v>
      </c>
      <c r="F62" s="16">
        <v>0</v>
      </c>
      <c r="G62" s="16">
        <v>0</v>
      </c>
      <c r="H62" s="16">
        <v>3</v>
      </c>
      <c r="I62" s="16">
        <v>9</v>
      </c>
      <c r="J62" s="16">
        <v>15</v>
      </c>
      <c r="K62" s="16">
        <v>7</v>
      </c>
      <c r="L62" s="16">
        <v>1</v>
      </c>
      <c r="M62" s="16">
        <v>16</v>
      </c>
      <c r="N62" s="16">
        <v>15</v>
      </c>
      <c r="O62" s="16">
        <v>22</v>
      </c>
    </row>
    <row r="63" spans="2:15" ht="15" customHeight="1" x14ac:dyDescent="0.15">
      <c r="B63" s="24"/>
      <c r="C63" s="84"/>
      <c r="D63" s="25">
        <v>100</v>
      </c>
      <c r="E63" s="26">
        <v>16.100000000000001</v>
      </c>
      <c r="F63" s="27">
        <v>0</v>
      </c>
      <c r="G63" s="27">
        <v>0</v>
      </c>
      <c r="H63" s="27">
        <v>3.4</v>
      </c>
      <c r="I63" s="27">
        <v>10.3</v>
      </c>
      <c r="J63" s="27">
        <v>17.2</v>
      </c>
      <c r="K63" s="27">
        <v>8</v>
      </c>
      <c r="L63" s="27">
        <v>1.1000000000000001</v>
      </c>
      <c r="M63" s="27">
        <v>18.399999999999999</v>
      </c>
      <c r="N63" s="27">
        <v>17.2</v>
      </c>
      <c r="O63" s="27">
        <v>25.3</v>
      </c>
    </row>
    <row r="64" spans="2:15" ht="15" customHeight="1" x14ac:dyDescent="0.15">
      <c r="B64" s="24"/>
      <c r="C64" s="82" t="s">
        <v>82</v>
      </c>
      <c r="D64" s="14">
        <v>231</v>
      </c>
      <c r="E64" s="15">
        <v>42</v>
      </c>
      <c r="F64" s="16">
        <v>5</v>
      </c>
      <c r="G64" s="16">
        <v>5</v>
      </c>
      <c r="H64" s="16">
        <v>24</v>
      </c>
      <c r="I64" s="16">
        <v>37</v>
      </c>
      <c r="J64" s="16">
        <v>46</v>
      </c>
      <c r="K64" s="16">
        <v>24</v>
      </c>
      <c r="L64" s="16">
        <v>6</v>
      </c>
      <c r="M64" s="16">
        <v>25</v>
      </c>
      <c r="N64" s="16">
        <v>27</v>
      </c>
      <c r="O64" s="16">
        <v>59</v>
      </c>
    </row>
    <row r="65" spans="2:15" ht="15" customHeight="1" x14ac:dyDescent="0.15">
      <c r="B65" s="24"/>
      <c r="C65" s="84"/>
      <c r="D65" s="25">
        <v>100</v>
      </c>
      <c r="E65" s="26">
        <v>18.2</v>
      </c>
      <c r="F65" s="27">
        <v>2.2000000000000002</v>
      </c>
      <c r="G65" s="27">
        <v>2.2000000000000002</v>
      </c>
      <c r="H65" s="27">
        <v>10.4</v>
      </c>
      <c r="I65" s="27">
        <v>16</v>
      </c>
      <c r="J65" s="27">
        <v>19.899999999999999</v>
      </c>
      <c r="K65" s="27">
        <v>10.4</v>
      </c>
      <c r="L65" s="27">
        <v>2.6</v>
      </c>
      <c r="M65" s="27">
        <v>10.8</v>
      </c>
      <c r="N65" s="27">
        <v>11.7</v>
      </c>
      <c r="O65" s="27">
        <v>25.5</v>
      </c>
    </row>
    <row r="66" spans="2:15" ht="15" customHeight="1" x14ac:dyDescent="0.15">
      <c r="B66" s="24"/>
      <c r="C66" s="82" t="s">
        <v>83</v>
      </c>
      <c r="D66" s="14">
        <v>128</v>
      </c>
      <c r="E66" s="15">
        <v>27</v>
      </c>
      <c r="F66" s="16">
        <v>3</v>
      </c>
      <c r="G66" s="16">
        <v>10</v>
      </c>
      <c r="H66" s="16">
        <v>14</v>
      </c>
      <c r="I66" s="16">
        <v>27</v>
      </c>
      <c r="J66" s="16">
        <v>21</v>
      </c>
      <c r="K66" s="16">
        <v>9</v>
      </c>
      <c r="L66" s="16">
        <v>5</v>
      </c>
      <c r="M66" s="16">
        <v>17</v>
      </c>
      <c r="N66" s="16">
        <v>14</v>
      </c>
      <c r="O66" s="16">
        <v>37</v>
      </c>
    </row>
    <row r="67" spans="2:15" ht="15" customHeight="1" x14ac:dyDescent="0.15">
      <c r="B67" s="24"/>
      <c r="C67" s="84"/>
      <c r="D67" s="25">
        <v>100</v>
      </c>
      <c r="E67" s="26">
        <v>21.1</v>
      </c>
      <c r="F67" s="27">
        <v>2.2999999999999998</v>
      </c>
      <c r="G67" s="27">
        <v>7.8</v>
      </c>
      <c r="H67" s="27">
        <v>10.9</v>
      </c>
      <c r="I67" s="27">
        <v>21.1</v>
      </c>
      <c r="J67" s="27">
        <v>16.399999999999999</v>
      </c>
      <c r="K67" s="27">
        <v>7</v>
      </c>
      <c r="L67" s="27">
        <v>3.9</v>
      </c>
      <c r="M67" s="27">
        <v>13.3</v>
      </c>
      <c r="N67" s="27">
        <v>10.9</v>
      </c>
      <c r="O67" s="27">
        <v>28.9</v>
      </c>
    </row>
    <row r="68" spans="2:15" ht="15" customHeight="1" x14ac:dyDescent="0.15">
      <c r="B68" s="24"/>
      <c r="C68" s="82" t="s">
        <v>84</v>
      </c>
      <c r="D68" s="14">
        <v>221</v>
      </c>
      <c r="E68" s="15">
        <v>44</v>
      </c>
      <c r="F68" s="16">
        <v>4</v>
      </c>
      <c r="G68" s="16">
        <v>13</v>
      </c>
      <c r="H68" s="16">
        <v>26</v>
      </c>
      <c r="I68" s="16">
        <v>32</v>
      </c>
      <c r="J68" s="16">
        <v>51</v>
      </c>
      <c r="K68" s="16">
        <v>25</v>
      </c>
      <c r="L68" s="16">
        <v>13</v>
      </c>
      <c r="M68" s="16">
        <v>22</v>
      </c>
      <c r="N68" s="16">
        <v>36</v>
      </c>
      <c r="O68" s="16">
        <v>50</v>
      </c>
    </row>
    <row r="69" spans="2:15" ht="15" customHeight="1" x14ac:dyDescent="0.15">
      <c r="B69" s="28"/>
      <c r="C69" s="85"/>
      <c r="D69" s="17">
        <v>100</v>
      </c>
      <c r="E69" s="18">
        <v>19.899999999999999</v>
      </c>
      <c r="F69" s="19">
        <v>1.8</v>
      </c>
      <c r="G69" s="19">
        <v>5.9</v>
      </c>
      <c r="H69" s="19">
        <v>11.8</v>
      </c>
      <c r="I69" s="19">
        <v>14.5</v>
      </c>
      <c r="J69" s="19">
        <v>23.1</v>
      </c>
      <c r="K69" s="19">
        <v>11.3</v>
      </c>
      <c r="L69" s="19">
        <v>5.9</v>
      </c>
      <c r="M69" s="19">
        <v>10</v>
      </c>
      <c r="N69" s="19">
        <v>16.3</v>
      </c>
      <c r="O69" s="19">
        <v>22.6</v>
      </c>
    </row>
    <row r="70" spans="2:15" ht="15" customHeight="1" x14ac:dyDescent="0.15">
      <c r="B70" s="20" t="s">
        <v>85</v>
      </c>
      <c r="C70" s="88" t="s">
        <v>86</v>
      </c>
      <c r="D70" s="21">
        <v>275</v>
      </c>
      <c r="E70" s="22">
        <v>64</v>
      </c>
      <c r="F70" s="23">
        <v>5</v>
      </c>
      <c r="G70" s="23">
        <v>9</v>
      </c>
      <c r="H70" s="23">
        <v>29</v>
      </c>
      <c r="I70" s="23">
        <v>18</v>
      </c>
      <c r="J70" s="23">
        <v>60</v>
      </c>
      <c r="K70" s="23">
        <v>23</v>
      </c>
      <c r="L70" s="23">
        <v>17</v>
      </c>
      <c r="M70" s="23">
        <v>39</v>
      </c>
      <c r="N70" s="23">
        <v>23</v>
      </c>
      <c r="O70" s="23">
        <v>77</v>
      </c>
    </row>
    <row r="71" spans="2:15" ht="15" customHeight="1" x14ac:dyDescent="0.15">
      <c r="B71" s="24"/>
      <c r="C71" s="89"/>
      <c r="D71" s="25">
        <v>100</v>
      </c>
      <c r="E71" s="26">
        <v>23.3</v>
      </c>
      <c r="F71" s="27">
        <v>1.8</v>
      </c>
      <c r="G71" s="27">
        <v>3.3</v>
      </c>
      <c r="H71" s="27">
        <v>10.5</v>
      </c>
      <c r="I71" s="27">
        <v>6.5</v>
      </c>
      <c r="J71" s="27">
        <v>21.8</v>
      </c>
      <c r="K71" s="27">
        <v>8.4</v>
      </c>
      <c r="L71" s="27">
        <v>6.2</v>
      </c>
      <c r="M71" s="27">
        <v>14.2</v>
      </c>
      <c r="N71" s="27">
        <v>8.4</v>
      </c>
      <c r="O71" s="27">
        <v>28</v>
      </c>
    </row>
    <row r="72" spans="2:15" ht="15" customHeight="1" x14ac:dyDescent="0.15">
      <c r="B72" s="24"/>
      <c r="C72" s="86" t="s">
        <v>87</v>
      </c>
      <c r="D72" s="14">
        <v>276</v>
      </c>
      <c r="E72" s="15">
        <v>61</v>
      </c>
      <c r="F72" s="16">
        <v>6</v>
      </c>
      <c r="G72" s="16">
        <v>10</v>
      </c>
      <c r="H72" s="16">
        <v>29</v>
      </c>
      <c r="I72" s="16">
        <v>31</v>
      </c>
      <c r="J72" s="16">
        <v>57</v>
      </c>
      <c r="K72" s="16">
        <v>29</v>
      </c>
      <c r="L72" s="16">
        <v>13</v>
      </c>
      <c r="M72" s="16">
        <v>37</v>
      </c>
      <c r="N72" s="16">
        <v>26</v>
      </c>
      <c r="O72" s="16">
        <v>67</v>
      </c>
    </row>
    <row r="73" spans="2:15" ht="15" customHeight="1" x14ac:dyDescent="0.15">
      <c r="B73" s="24"/>
      <c r="C73" s="89"/>
      <c r="D73" s="25">
        <v>100</v>
      </c>
      <c r="E73" s="26">
        <v>22.1</v>
      </c>
      <c r="F73" s="27">
        <v>2.2000000000000002</v>
      </c>
      <c r="G73" s="27">
        <v>3.6</v>
      </c>
      <c r="H73" s="27">
        <v>10.5</v>
      </c>
      <c r="I73" s="27">
        <v>11.2</v>
      </c>
      <c r="J73" s="27">
        <v>20.7</v>
      </c>
      <c r="K73" s="27">
        <v>10.5</v>
      </c>
      <c r="L73" s="27">
        <v>4.7</v>
      </c>
      <c r="M73" s="27">
        <v>13.4</v>
      </c>
      <c r="N73" s="27">
        <v>9.4</v>
      </c>
      <c r="O73" s="27">
        <v>24.3</v>
      </c>
    </row>
    <row r="74" spans="2:15" ht="15" customHeight="1" x14ac:dyDescent="0.15">
      <c r="B74" s="24"/>
      <c r="C74" s="86" t="s">
        <v>88</v>
      </c>
      <c r="D74" s="14">
        <v>344</v>
      </c>
      <c r="E74" s="15">
        <v>42</v>
      </c>
      <c r="F74" s="16">
        <v>4</v>
      </c>
      <c r="G74" s="16">
        <v>22</v>
      </c>
      <c r="H74" s="16">
        <v>47</v>
      </c>
      <c r="I74" s="16">
        <v>57</v>
      </c>
      <c r="J74" s="16">
        <v>54</v>
      </c>
      <c r="K74" s="16">
        <v>35</v>
      </c>
      <c r="L74" s="16">
        <v>9</v>
      </c>
      <c r="M74" s="16">
        <v>54</v>
      </c>
      <c r="N74" s="16">
        <v>38</v>
      </c>
      <c r="O74" s="16">
        <v>89</v>
      </c>
    </row>
    <row r="75" spans="2:15" ht="15" customHeight="1" x14ac:dyDescent="0.15">
      <c r="B75" s="24"/>
      <c r="C75" s="89"/>
      <c r="D75" s="25">
        <v>100</v>
      </c>
      <c r="E75" s="26">
        <v>12.2</v>
      </c>
      <c r="F75" s="27">
        <v>1.2</v>
      </c>
      <c r="G75" s="27">
        <v>6.4</v>
      </c>
      <c r="H75" s="27">
        <v>13.7</v>
      </c>
      <c r="I75" s="27">
        <v>16.600000000000001</v>
      </c>
      <c r="J75" s="27">
        <v>15.7</v>
      </c>
      <c r="K75" s="27">
        <v>10.199999999999999</v>
      </c>
      <c r="L75" s="27">
        <v>2.6</v>
      </c>
      <c r="M75" s="27">
        <v>15.7</v>
      </c>
      <c r="N75" s="27">
        <v>11</v>
      </c>
      <c r="O75" s="27">
        <v>25.9</v>
      </c>
    </row>
    <row r="76" spans="2:15" ht="15" customHeight="1" x14ac:dyDescent="0.15">
      <c r="B76" s="24"/>
      <c r="C76" s="86" t="s">
        <v>89</v>
      </c>
      <c r="D76" s="14">
        <v>271</v>
      </c>
      <c r="E76" s="15">
        <v>45</v>
      </c>
      <c r="F76" s="16">
        <v>4</v>
      </c>
      <c r="G76" s="16">
        <v>11</v>
      </c>
      <c r="H76" s="16">
        <v>29</v>
      </c>
      <c r="I76" s="16">
        <v>46</v>
      </c>
      <c r="J76" s="16">
        <v>41</v>
      </c>
      <c r="K76" s="16">
        <v>31</v>
      </c>
      <c r="L76" s="16">
        <v>5</v>
      </c>
      <c r="M76" s="16">
        <v>23</v>
      </c>
      <c r="N76" s="16">
        <v>53</v>
      </c>
      <c r="O76" s="16">
        <v>75</v>
      </c>
    </row>
    <row r="77" spans="2:15" ht="15" customHeight="1" x14ac:dyDescent="0.15">
      <c r="B77" s="24"/>
      <c r="C77" s="89"/>
      <c r="D77" s="25">
        <v>100</v>
      </c>
      <c r="E77" s="26">
        <v>16.600000000000001</v>
      </c>
      <c r="F77" s="27">
        <v>1.5</v>
      </c>
      <c r="G77" s="27">
        <v>4.0999999999999996</v>
      </c>
      <c r="H77" s="27">
        <v>10.7</v>
      </c>
      <c r="I77" s="27">
        <v>17</v>
      </c>
      <c r="J77" s="27">
        <v>15.1</v>
      </c>
      <c r="K77" s="27">
        <v>11.4</v>
      </c>
      <c r="L77" s="27">
        <v>1.8</v>
      </c>
      <c r="M77" s="27">
        <v>8.5</v>
      </c>
      <c r="N77" s="27">
        <v>19.600000000000001</v>
      </c>
      <c r="O77" s="27">
        <v>27.7</v>
      </c>
    </row>
    <row r="78" spans="2:15" ht="15" customHeight="1" x14ac:dyDescent="0.15">
      <c r="B78" s="24"/>
      <c r="C78" s="86" t="s">
        <v>90</v>
      </c>
      <c r="D78" s="14">
        <v>185</v>
      </c>
      <c r="E78" s="15">
        <v>26</v>
      </c>
      <c r="F78" s="16">
        <v>1</v>
      </c>
      <c r="G78" s="16">
        <v>10</v>
      </c>
      <c r="H78" s="16">
        <v>30</v>
      </c>
      <c r="I78" s="16">
        <v>38</v>
      </c>
      <c r="J78" s="16">
        <v>25</v>
      </c>
      <c r="K78" s="16">
        <v>15</v>
      </c>
      <c r="L78" s="16">
        <v>6</v>
      </c>
      <c r="M78" s="16">
        <v>15</v>
      </c>
      <c r="N78" s="16">
        <v>21</v>
      </c>
      <c r="O78" s="16">
        <v>61</v>
      </c>
    </row>
    <row r="79" spans="2:15" ht="15" customHeight="1" x14ac:dyDescent="0.15">
      <c r="B79" s="24"/>
      <c r="C79" s="89"/>
      <c r="D79" s="25">
        <v>100</v>
      </c>
      <c r="E79" s="26">
        <v>14.1</v>
      </c>
      <c r="F79" s="27">
        <v>0.5</v>
      </c>
      <c r="G79" s="27">
        <v>5.4</v>
      </c>
      <c r="H79" s="27">
        <v>16.2</v>
      </c>
      <c r="I79" s="27">
        <v>20.5</v>
      </c>
      <c r="J79" s="27">
        <v>13.5</v>
      </c>
      <c r="K79" s="27">
        <v>8.1</v>
      </c>
      <c r="L79" s="27">
        <v>3.2</v>
      </c>
      <c r="M79" s="27">
        <v>8.1</v>
      </c>
      <c r="N79" s="27">
        <v>11.4</v>
      </c>
      <c r="O79" s="27">
        <v>33</v>
      </c>
    </row>
    <row r="80" spans="2:15" ht="15" customHeight="1" x14ac:dyDescent="0.15">
      <c r="B80" s="24"/>
      <c r="C80" s="86" t="s">
        <v>91</v>
      </c>
      <c r="D80" s="14">
        <v>98</v>
      </c>
      <c r="E80" s="15">
        <v>9</v>
      </c>
      <c r="F80" s="16">
        <v>1</v>
      </c>
      <c r="G80" s="16">
        <v>5</v>
      </c>
      <c r="H80" s="16">
        <v>11</v>
      </c>
      <c r="I80" s="16">
        <v>23</v>
      </c>
      <c r="J80" s="16">
        <v>10</v>
      </c>
      <c r="K80" s="16">
        <v>8</v>
      </c>
      <c r="L80" s="16">
        <v>1</v>
      </c>
      <c r="M80" s="16">
        <v>7</v>
      </c>
      <c r="N80" s="16">
        <v>12</v>
      </c>
      <c r="O80" s="16">
        <v>34</v>
      </c>
    </row>
    <row r="81" spans="2:15" ht="15" customHeight="1" x14ac:dyDescent="0.15">
      <c r="B81" s="24"/>
      <c r="C81" s="89"/>
      <c r="D81" s="25">
        <v>100</v>
      </c>
      <c r="E81" s="26">
        <v>9.1999999999999993</v>
      </c>
      <c r="F81" s="27">
        <v>1</v>
      </c>
      <c r="G81" s="27">
        <v>5.0999999999999996</v>
      </c>
      <c r="H81" s="27">
        <v>11.2</v>
      </c>
      <c r="I81" s="27">
        <v>23.5</v>
      </c>
      <c r="J81" s="27">
        <v>10.199999999999999</v>
      </c>
      <c r="K81" s="27">
        <v>8.1999999999999993</v>
      </c>
      <c r="L81" s="27">
        <v>1</v>
      </c>
      <c r="M81" s="27">
        <v>7.1</v>
      </c>
      <c r="N81" s="27">
        <v>12.2</v>
      </c>
      <c r="O81" s="27">
        <v>34.700000000000003</v>
      </c>
    </row>
    <row r="82" spans="2:15" ht="15" customHeight="1" x14ac:dyDescent="0.15">
      <c r="B82" s="24"/>
      <c r="C82" s="86" t="s">
        <v>92</v>
      </c>
      <c r="D82" s="14">
        <v>65</v>
      </c>
      <c r="E82" s="15">
        <v>9</v>
      </c>
      <c r="F82" s="16">
        <v>1</v>
      </c>
      <c r="G82" s="16">
        <v>7</v>
      </c>
      <c r="H82" s="16">
        <v>9</v>
      </c>
      <c r="I82" s="16">
        <v>19</v>
      </c>
      <c r="J82" s="16">
        <v>5</v>
      </c>
      <c r="K82" s="16">
        <v>6</v>
      </c>
      <c r="L82" s="16">
        <v>5</v>
      </c>
      <c r="M82" s="16">
        <v>7</v>
      </c>
      <c r="N82" s="16">
        <v>9</v>
      </c>
      <c r="O82" s="16">
        <v>20</v>
      </c>
    </row>
    <row r="83" spans="2:15" ht="15" customHeight="1" x14ac:dyDescent="0.15">
      <c r="B83" s="24"/>
      <c r="C83" s="86"/>
      <c r="D83" s="34">
        <v>100</v>
      </c>
      <c r="E83" s="35">
        <v>13.8</v>
      </c>
      <c r="F83" s="36">
        <v>1.5</v>
      </c>
      <c r="G83" s="36">
        <v>10.8</v>
      </c>
      <c r="H83" s="36">
        <v>13.8</v>
      </c>
      <c r="I83" s="36">
        <v>29.2</v>
      </c>
      <c r="J83" s="36">
        <v>7.7</v>
      </c>
      <c r="K83" s="36">
        <v>9.1999999999999993</v>
      </c>
      <c r="L83" s="36">
        <v>7.7</v>
      </c>
      <c r="M83" s="36">
        <v>10.8</v>
      </c>
      <c r="N83" s="36">
        <v>13.8</v>
      </c>
      <c r="O83" s="36">
        <v>30.8</v>
      </c>
    </row>
    <row r="84" spans="2:15" ht="15" customHeight="1" x14ac:dyDescent="0.15">
      <c r="B84" s="20" t="s">
        <v>93</v>
      </c>
      <c r="C84" s="87" t="s">
        <v>94</v>
      </c>
      <c r="D84" s="21">
        <v>326</v>
      </c>
      <c r="E84" s="22">
        <v>59</v>
      </c>
      <c r="F84" s="23">
        <v>6</v>
      </c>
      <c r="G84" s="23">
        <v>13</v>
      </c>
      <c r="H84" s="23">
        <v>34</v>
      </c>
      <c r="I84" s="23">
        <v>34</v>
      </c>
      <c r="J84" s="23">
        <v>63</v>
      </c>
      <c r="K84" s="23">
        <v>25</v>
      </c>
      <c r="L84" s="23">
        <v>12</v>
      </c>
      <c r="M84" s="23">
        <v>44</v>
      </c>
      <c r="N84" s="23">
        <v>31</v>
      </c>
      <c r="O84" s="23">
        <v>101</v>
      </c>
    </row>
    <row r="85" spans="2:15" ht="15" customHeight="1" x14ac:dyDescent="0.15">
      <c r="B85" s="24" t="s">
        <v>430</v>
      </c>
      <c r="C85" s="84"/>
      <c r="D85" s="25">
        <v>100</v>
      </c>
      <c r="E85" s="26">
        <v>18.100000000000001</v>
      </c>
      <c r="F85" s="27">
        <v>1.8</v>
      </c>
      <c r="G85" s="27">
        <v>4</v>
      </c>
      <c r="H85" s="27">
        <v>10.4</v>
      </c>
      <c r="I85" s="27">
        <v>10.4</v>
      </c>
      <c r="J85" s="27">
        <v>19.3</v>
      </c>
      <c r="K85" s="27">
        <v>7.7</v>
      </c>
      <c r="L85" s="27">
        <v>3.7</v>
      </c>
      <c r="M85" s="27">
        <v>13.5</v>
      </c>
      <c r="N85" s="27">
        <v>9.5</v>
      </c>
      <c r="O85" s="27">
        <v>31</v>
      </c>
    </row>
    <row r="86" spans="2:15" ht="15" customHeight="1" x14ac:dyDescent="0.15">
      <c r="B86" s="24" t="s">
        <v>431</v>
      </c>
      <c r="C86" s="82" t="s">
        <v>499</v>
      </c>
      <c r="D86" s="14">
        <v>320</v>
      </c>
      <c r="E86" s="15">
        <v>72</v>
      </c>
      <c r="F86" s="16">
        <v>4</v>
      </c>
      <c r="G86" s="16">
        <v>12</v>
      </c>
      <c r="H86" s="16">
        <v>41</v>
      </c>
      <c r="I86" s="16">
        <v>44</v>
      </c>
      <c r="J86" s="16">
        <v>69</v>
      </c>
      <c r="K86" s="16">
        <v>31</v>
      </c>
      <c r="L86" s="16">
        <v>11</v>
      </c>
      <c r="M86" s="16">
        <v>37</v>
      </c>
      <c r="N86" s="16">
        <v>42</v>
      </c>
      <c r="O86" s="16">
        <v>77</v>
      </c>
    </row>
    <row r="87" spans="2:15" ht="15" customHeight="1" x14ac:dyDescent="0.15">
      <c r="B87" s="24"/>
      <c r="C87" s="84"/>
      <c r="D87" s="25">
        <v>100</v>
      </c>
      <c r="E87" s="26">
        <v>22.5</v>
      </c>
      <c r="F87" s="27">
        <v>1.3</v>
      </c>
      <c r="G87" s="27">
        <v>3.8</v>
      </c>
      <c r="H87" s="27">
        <v>12.8</v>
      </c>
      <c r="I87" s="27">
        <v>13.8</v>
      </c>
      <c r="J87" s="27">
        <v>21.6</v>
      </c>
      <c r="K87" s="27">
        <v>9.6999999999999993</v>
      </c>
      <c r="L87" s="27">
        <v>3.4</v>
      </c>
      <c r="M87" s="27">
        <v>11.6</v>
      </c>
      <c r="N87" s="27">
        <v>13.1</v>
      </c>
      <c r="O87" s="27">
        <v>24.1</v>
      </c>
    </row>
    <row r="88" spans="2:15" ht="15" customHeight="1" x14ac:dyDescent="0.15">
      <c r="B88" s="24"/>
      <c r="C88" s="83" t="s">
        <v>444</v>
      </c>
      <c r="D88" s="29">
        <v>203</v>
      </c>
      <c r="E88" s="30">
        <v>27</v>
      </c>
      <c r="F88" s="31">
        <v>1</v>
      </c>
      <c r="G88" s="31">
        <v>18</v>
      </c>
      <c r="H88" s="31">
        <v>23</v>
      </c>
      <c r="I88" s="31">
        <v>25</v>
      </c>
      <c r="J88" s="31">
        <v>34</v>
      </c>
      <c r="K88" s="31">
        <v>25</v>
      </c>
      <c r="L88" s="31">
        <v>5</v>
      </c>
      <c r="M88" s="31">
        <v>23</v>
      </c>
      <c r="N88" s="31">
        <v>17</v>
      </c>
      <c r="O88" s="31">
        <v>66</v>
      </c>
    </row>
    <row r="89" spans="2:15" ht="15" customHeight="1" x14ac:dyDescent="0.15">
      <c r="B89" s="24"/>
      <c r="C89" s="84"/>
      <c r="D89" s="25">
        <v>100</v>
      </c>
      <c r="E89" s="26">
        <v>13.3</v>
      </c>
      <c r="F89" s="27">
        <v>0.5</v>
      </c>
      <c r="G89" s="27">
        <v>8.9</v>
      </c>
      <c r="H89" s="27">
        <v>11.3</v>
      </c>
      <c r="I89" s="27">
        <v>12.3</v>
      </c>
      <c r="J89" s="27">
        <v>16.7</v>
      </c>
      <c r="K89" s="27">
        <v>12.3</v>
      </c>
      <c r="L89" s="27">
        <v>2.5</v>
      </c>
      <c r="M89" s="27">
        <v>11.3</v>
      </c>
      <c r="N89" s="27">
        <v>8.4</v>
      </c>
      <c r="O89" s="27">
        <v>32.5</v>
      </c>
    </row>
    <row r="90" spans="2:15" ht="15" customHeight="1" x14ac:dyDescent="0.15">
      <c r="B90" s="24"/>
      <c r="C90" s="82" t="s">
        <v>445</v>
      </c>
      <c r="D90" s="14">
        <v>297</v>
      </c>
      <c r="E90" s="15">
        <v>39</v>
      </c>
      <c r="F90" s="16">
        <v>6</v>
      </c>
      <c r="G90" s="16">
        <v>10</v>
      </c>
      <c r="H90" s="16">
        <v>36</v>
      </c>
      <c r="I90" s="16">
        <v>58</v>
      </c>
      <c r="J90" s="16">
        <v>43</v>
      </c>
      <c r="K90" s="16">
        <v>28</v>
      </c>
      <c r="L90" s="16">
        <v>11</v>
      </c>
      <c r="M90" s="16">
        <v>38</v>
      </c>
      <c r="N90" s="16">
        <v>46</v>
      </c>
      <c r="O90" s="16">
        <v>80</v>
      </c>
    </row>
    <row r="91" spans="2:15" ht="15" customHeight="1" x14ac:dyDescent="0.15">
      <c r="B91" s="24"/>
      <c r="C91" s="84"/>
      <c r="D91" s="25">
        <v>100</v>
      </c>
      <c r="E91" s="26">
        <v>13.1</v>
      </c>
      <c r="F91" s="27">
        <v>2</v>
      </c>
      <c r="G91" s="27">
        <v>3.4</v>
      </c>
      <c r="H91" s="27">
        <v>12.1</v>
      </c>
      <c r="I91" s="27">
        <v>19.5</v>
      </c>
      <c r="J91" s="27">
        <v>14.5</v>
      </c>
      <c r="K91" s="27">
        <v>9.4</v>
      </c>
      <c r="L91" s="27">
        <v>3.7</v>
      </c>
      <c r="M91" s="27">
        <v>12.8</v>
      </c>
      <c r="N91" s="27">
        <v>15.5</v>
      </c>
      <c r="O91" s="27">
        <v>26.9</v>
      </c>
    </row>
    <row r="92" spans="2:15" ht="15" customHeight="1" x14ac:dyDescent="0.15">
      <c r="B92" s="24"/>
      <c r="C92" s="82" t="s">
        <v>488</v>
      </c>
      <c r="D92" s="14">
        <v>135</v>
      </c>
      <c r="E92" s="15">
        <v>28</v>
      </c>
      <c r="F92" s="16">
        <v>2</v>
      </c>
      <c r="G92" s="16">
        <v>3</v>
      </c>
      <c r="H92" s="16">
        <v>18</v>
      </c>
      <c r="I92" s="16">
        <v>32</v>
      </c>
      <c r="J92" s="16">
        <v>19</v>
      </c>
      <c r="K92" s="16">
        <v>14</v>
      </c>
      <c r="L92" s="16">
        <v>3</v>
      </c>
      <c r="M92" s="16">
        <v>11</v>
      </c>
      <c r="N92" s="16">
        <v>20</v>
      </c>
      <c r="O92" s="16">
        <v>33</v>
      </c>
    </row>
    <row r="93" spans="2:15" ht="15" customHeight="1" x14ac:dyDescent="0.15">
      <c r="B93" s="24"/>
      <c r="C93" s="84"/>
      <c r="D93" s="25">
        <v>100</v>
      </c>
      <c r="E93" s="26">
        <v>20.7</v>
      </c>
      <c r="F93" s="27">
        <v>1.5</v>
      </c>
      <c r="G93" s="27">
        <v>2.2000000000000002</v>
      </c>
      <c r="H93" s="27">
        <v>13.3</v>
      </c>
      <c r="I93" s="27">
        <v>23.7</v>
      </c>
      <c r="J93" s="27">
        <v>14.1</v>
      </c>
      <c r="K93" s="27">
        <v>10.4</v>
      </c>
      <c r="L93" s="27">
        <v>2.2000000000000002</v>
      </c>
      <c r="M93" s="27">
        <v>8.1</v>
      </c>
      <c r="N93" s="27">
        <v>14.8</v>
      </c>
      <c r="O93" s="27">
        <v>24.4</v>
      </c>
    </row>
    <row r="94" spans="2:15" ht="15" customHeight="1" x14ac:dyDescent="0.15">
      <c r="B94" s="24"/>
      <c r="C94" s="82" t="s">
        <v>473</v>
      </c>
      <c r="D94" s="14">
        <v>40</v>
      </c>
      <c r="E94" s="15">
        <v>3</v>
      </c>
      <c r="F94" s="16">
        <v>1</v>
      </c>
      <c r="G94" s="16">
        <v>4</v>
      </c>
      <c r="H94" s="16">
        <v>2</v>
      </c>
      <c r="I94" s="16">
        <v>6</v>
      </c>
      <c r="J94" s="16">
        <v>6</v>
      </c>
      <c r="K94" s="16">
        <v>5</v>
      </c>
      <c r="L94" s="16">
        <v>0</v>
      </c>
      <c r="M94" s="16">
        <v>5</v>
      </c>
      <c r="N94" s="16">
        <v>6</v>
      </c>
      <c r="O94" s="16">
        <v>14</v>
      </c>
    </row>
    <row r="95" spans="2:15" ht="15" customHeight="1" x14ac:dyDescent="0.15">
      <c r="B95" s="24"/>
      <c r="C95" s="82"/>
      <c r="D95" s="34">
        <v>100</v>
      </c>
      <c r="E95" s="35">
        <v>7.5</v>
      </c>
      <c r="F95" s="36">
        <v>2.5</v>
      </c>
      <c r="G95" s="36">
        <v>10</v>
      </c>
      <c r="H95" s="36">
        <v>5</v>
      </c>
      <c r="I95" s="36">
        <v>15</v>
      </c>
      <c r="J95" s="36">
        <v>15</v>
      </c>
      <c r="K95" s="36">
        <v>12.5</v>
      </c>
      <c r="L95" s="36">
        <v>0</v>
      </c>
      <c r="M95" s="36">
        <v>12.5</v>
      </c>
      <c r="N95" s="36">
        <v>15</v>
      </c>
      <c r="O95" s="36">
        <v>35</v>
      </c>
    </row>
    <row r="96" spans="2:15" ht="15" customHeight="1" x14ac:dyDescent="0.15">
      <c r="B96" s="24"/>
      <c r="C96" s="83" t="s">
        <v>490</v>
      </c>
      <c r="D96" s="29">
        <v>36</v>
      </c>
      <c r="E96" s="30">
        <v>6</v>
      </c>
      <c r="F96" s="31">
        <v>0</v>
      </c>
      <c r="G96" s="31">
        <v>1</v>
      </c>
      <c r="H96" s="31">
        <v>2</v>
      </c>
      <c r="I96" s="31">
        <v>9</v>
      </c>
      <c r="J96" s="31">
        <v>5</v>
      </c>
      <c r="K96" s="31">
        <v>2</v>
      </c>
      <c r="L96" s="31">
        <v>1</v>
      </c>
      <c r="M96" s="31">
        <v>2</v>
      </c>
      <c r="N96" s="31">
        <v>3</v>
      </c>
      <c r="O96" s="31">
        <v>16</v>
      </c>
    </row>
    <row r="97" spans="2:15" ht="15" customHeight="1" x14ac:dyDescent="0.15">
      <c r="B97" s="24"/>
      <c r="C97" s="84"/>
      <c r="D97" s="25">
        <v>100</v>
      </c>
      <c r="E97" s="26">
        <v>16.7</v>
      </c>
      <c r="F97" s="27">
        <v>0</v>
      </c>
      <c r="G97" s="27">
        <v>2.8</v>
      </c>
      <c r="H97" s="27">
        <v>5.6</v>
      </c>
      <c r="I97" s="27">
        <v>25</v>
      </c>
      <c r="J97" s="27">
        <v>13.9</v>
      </c>
      <c r="K97" s="27">
        <v>5.6</v>
      </c>
      <c r="L97" s="27">
        <v>2.8</v>
      </c>
      <c r="M97" s="27">
        <v>5.6</v>
      </c>
      <c r="N97" s="27">
        <v>8.3000000000000007</v>
      </c>
      <c r="O97" s="27">
        <v>44.4</v>
      </c>
    </row>
    <row r="98" spans="2:15" ht="15" customHeight="1" x14ac:dyDescent="0.15">
      <c r="B98" s="24"/>
      <c r="C98" s="82" t="s">
        <v>563</v>
      </c>
      <c r="D98" s="14">
        <v>5</v>
      </c>
      <c r="E98" s="15">
        <v>0</v>
      </c>
      <c r="F98" s="16">
        <v>0</v>
      </c>
      <c r="G98" s="16">
        <v>0</v>
      </c>
      <c r="H98" s="16">
        <v>1</v>
      </c>
      <c r="I98" s="16">
        <v>1</v>
      </c>
      <c r="J98" s="16">
        <v>1</v>
      </c>
      <c r="K98" s="16">
        <v>0</v>
      </c>
      <c r="L98" s="16">
        <v>0</v>
      </c>
      <c r="M98" s="16">
        <v>2</v>
      </c>
      <c r="N98" s="16">
        <v>1</v>
      </c>
      <c r="O98" s="16">
        <v>1</v>
      </c>
    </row>
    <row r="99" spans="2:15" ht="15" customHeight="1" x14ac:dyDescent="0.15">
      <c r="B99" s="24"/>
      <c r="C99" s="84"/>
      <c r="D99" s="25">
        <v>100</v>
      </c>
      <c r="E99" s="26">
        <v>0</v>
      </c>
      <c r="F99" s="27">
        <v>0</v>
      </c>
      <c r="G99" s="27">
        <v>0</v>
      </c>
      <c r="H99" s="27">
        <v>20</v>
      </c>
      <c r="I99" s="27">
        <v>20</v>
      </c>
      <c r="J99" s="27">
        <v>20</v>
      </c>
      <c r="K99" s="27">
        <v>0</v>
      </c>
      <c r="L99" s="27">
        <v>0</v>
      </c>
      <c r="M99" s="27">
        <v>40</v>
      </c>
      <c r="N99" s="27">
        <v>20</v>
      </c>
      <c r="O99" s="27">
        <v>20</v>
      </c>
    </row>
    <row r="100" spans="2:15" ht="15" customHeight="1" x14ac:dyDescent="0.15">
      <c r="B100" s="24"/>
      <c r="C100" s="82" t="s">
        <v>96</v>
      </c>
      <c r="D100" s="14">
        <v>4</v>
      </c>
      <c r="E100" s="15">
        <v>2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2</v>
      </c>
      <c r="L100" s="16">
        <v>0</v>
      </c>
      <c r="M100" s="16">
        <v>0</v>
      </c>
      <c r="N100" s="16">
        <v>0</v>
      </c>
      <c r="O100" s="16">
        <v>0</v>
      </c>
    </row>
    <row r="101" spans="2:15" ht="15" customHeight="1" x14ac:dyDescent="0.15">
      <c r="B101" s="28"/>
      <c r="C101" s="85"/>
      <c r="D101" s="17">
        <v>100</v>
      </c>
      <c r="E101" s="18">
        <v>50</v>
      </c>
      <c r="F101" s="19">
        <v>0</v>
      </c>
      <c r="G101" s="19">
        <v>0</v>
      </c>
      <c r="H101" s="19">
        <v>0</v>
      </c>
      <c r="I101" s="19">
        <v>25</v>
      </c>
      <c r="J101" s="19">
        <v>0</v>
      </c>
      <c r="K101" s="19">
        <v>50</v>
      </c>
      <c r="L101" s="19">
        <v>0</v>
      </c>
      <c r="M101" s="19">
        <v>0</v>
      </c>
      <c r="N101" s="19">
        <v>0</v>
      </c>
      <c r="O101" s="19">
        <v>0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O9">
    <cfRule type="top10" dxfId="375" priority="4419" rank="1"/>
  </conditionalFormatting>
  <conditionalFormatting sqref="E11:O11">
    <cfRule type="top10" dxfId="374" priority="4420" rank="1"/>
  </conditionalFormatting>
  <conditionalFormatting sqref="E13:O13">
    <cfRule type="top10" dxfId="373" priority="4421" rank="1"/>
  </conditionalFormatting>
  <conditionalFormatting sqref="E15:O15">
    <cfRule type="top10" dxfId="372" priority="4422" rank="1"/>
  </conditionalFormatting>
  <conditionalFormatting sqref="E17:O17">
    <cfRule type="top10" dxfId="371" priority="4423" rank="1"/>
  </conditionalFormatting>
  <conditionalFormatting sqref="E19:O19">
    <cfRule type="top10" dxfId="370" priority="4424" rank="1"/>
  </conditionalFormatting>
  <conditionalFormatting sqref="E21:O21">
    <cfRule type="top10" dxfId="369" priority="4425" rank="1"/>
  </conditionalFormatting>
  <conditionalFormatting sqref="E23:O23">
    <cfRule type="top10" dxfId="368" priority="4426" rank="1"/>
  </conditionalFormatting>
  <conditionalFormatting sqref="E25:O25">
    <cfRule type="top10" dxfId="367" priority="4427" rank="1"/>
  </conditionalFormatting>
  <conditionalFormatting sqref="E27:O27">
    <cfRule type="top10" dxfId="366" priority="4428" rank="1"/>
  </conditionalFormatting>
  <conditionalFormatting sqref="E29:O29">
    <cfRule type="top10" dxfId="365" priority="4429" rank="1"/>
  </conditionalFormatting>
  <conditionalFormatting sqref="E31:O31">
    <cfRule type="top10" dxfId="364" priority="4430" rank="1"/>
  </conditionalFormatting>
  <conditionalFormatting sqref="E33:O33">
    <cfRule type="top10" dxfId="363" priority="4431" rank="1"/>
  </conditionalFormatting>
  <conditionalFormatting sqref="E35:O35">
    <cfRule type="top10" dxfId="362" priority="4432" rank="1"/>
  </conditionalFormatting>
  <conditionalFormatting sqref="E37:O37">
    <cfRule type="top10" dxfId="361" priority="4433" rank="1"/>
  </conditionalFormatting>
  <conditionalFormatting sqref="E39:O39">
    <cfRule type="top10" dxfId="360" priority="4434" rank="1"/>
  </conditionalFormatting>
  <conditionalFormatting sqref="E41:O41">
    <cfRule type="top10" dxfId="359" priority="4435" rank="1"/>
  </conditionalFormatting>
  <conditionalFormatting sqref="E43:O43">
    <cfRule type="top10" dxfId="358" priority="4436" rank="1"/>
  </conditionalFormatting>
  <conditionalFormatting sqref="E45:O45">
    <cfRule type="top10" dxfId="357" priority="4437" rank="1"/>
  </conditionalFormatting>
  <conditionalFormatting sqref="E47:O47">
    <cfRule type="top10" dxfId="356" priority="4438" rank="1"/>
  </conditionalFormatting>
  <conditionalFormatting sqref="E49:O49">
    <cfRule type="top10" dxfId="355" priority="4439" rank="1"/>
  </conditionalFormatting>
  <conditionalFormatting sqref="E51:O51">
    <cfRule type="top10" dxfId="354" priority="4440" rank="1"/>
  </conditionalFormatting>
  <conditionalFormatting sqref="E53:O53">
    <cfRule type="top10" dxfId="353" priority="4441" rank="1"/>
  </conditionalFormatting>
  <conditionalFormatting sqref="E55:O55">
    <cfRule type="top10" dxfId="352" priority="4442" rank="1"/>
  </conditionalFormatting>
  <conditionalFormatting sqref="E57:O57">
    <cfRule type="top10" dxfId="351" priority="4443" rank="1"/>
  </conditionalFormatting>
  <conditionalFormatting sqref="E59:O59">
    <cfRule type="top10" dxfId="350" priority="4444" rank="1"/>
  </conditionalFormatting>
  <conditionalFormatting sqref="E61:O61">
    <cfRule type="top10" dxfId="349" priority="4445" rank="1"/>
  </conditionalFormatting>
  <conditionalFormatting sqref="E63:O63">
    <cfRule type="top10" dxfId="348" priority="4446" rank="1"/>
  </conditionalFormatting>
  <conditionalFormatting sqref="E65:O65">
    <cfRule type="top10" dxfId="347" priority="4447" rank="1"/>
  </conditionalFormatting>
  <conditionalFormatting sqref="E67:O67">
    <cfRule type="top10" dxfId="346" priority="4448" rank="1"/>
  </conditionalFormatting>
  <conditionalFormatting sqref="E69:O69">
    <cfRule type="top10" dxfId="345" priority="4449" rank="1"/>
  </conditionalFormatting>
  <conditionalFormatting sqref="E71:O71">
    <cfRule type="top10" dxfId="344" priority="4450" rank="1"/>
  </conditionalFormatting>
  <conditionalFormatting sqref="E73:O73">
    <cfRule type="top10" dxfId="343" priority="4451" rank="1"/>
  </conditionalFormatting>
  <conditionalFormatting sqref="E75:O75">
    <cfRule type="top10" dxfId="342" priority="4452" rank="1"/>
  </conditionalFormatting>
  <conditionalFormatting sqref="E77:O77">
    <cfRule type="top10" dxfId="341" priority="4453" rank="1"/>
  </conditionalFormatting>
  <conditionalFormatting sqref="E79:O79">
    <cfRule type="top10" dxfId="340" priority="4454" rank="1"/>
  </conditionalFormatting>
  <conditionalFormatting sqref="E81:O81">
    <cfRule type="top10" dxfId="339" priority="4455" rank="1"/>
  </conditionalFormatting>
  <conditionalFormatting sqref="E83:O83">
    <cfRule type="top10" dxfId="338" priority="4456" rank="1"/>
  </conditionalFormatting>
  <conditionalFormatting sqref="E85:O85">
    <cfRule type="top10" dxfId="337" priority="4457" rank="1"/>
  </conditionalFormatting>
  <conditionalFormatting sqref="E87:O87">
    <cfRule type="top10" dxfId="336" priority="4458" rank="1"/>
  </conditionalFormatting>
  <conditionalFormatting sqref="E89:O89">
    <cfRule type="top10" dxfId="335" priority="4459" rank="1"/>
  </conditionalFormatting>
  <conditionalFormatting sqref="E91:O91">
    <cfRule type="top10" dxfId="334" priority="4460" rank="1"/>
  </conditionalFormatting>
  <conditionalFormatting sqref="E93:O93">
    <cfRule type="top10" dxfId="333" priority="4461" rank="1"/>
  </conditionalFormatting>
  <conditionalFormatting sqref="E95:O95">
    <cfRule type="top10" dxfId="332" priority="4462" rank="1"/>
  </conditionalFormatting>
  <conditionalFormatting sqref="E97:O97">
    <cfRule type="top10" dxfId="331" priority="4463" rank="1"/>
  </conditionalFormatting>
  <conditionalFormatting sqref="E99:O99">
    <cfRule type="top10" dxfId="330" priority="4464" rank="1"/>
  </conditionalFormatting>
  <conditionalFormatting sqref="E101:O101">
    <cfRule type="top10" dxfId="329" priority="4465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01"/>
  <sheetViews>
    <sheetView showGridLines="0" zoomScaleNormal="100" workbookViewId="0"/>
  </sheetViews>
  <sheetFormatPr defaultColWidth="6.125" defaultRowHeight="12" x14ac:dyDescent="0.15"/>
  <cols>
    <col min="1" max="2" width="5.625" style="1" customWidth="1"/>
    <col min="3" max="3" width="12.625" style="1" customWidth="1"/>
    <col min="4" max="77" width="8.625" style="1" customWidth="1"/>
    <col min="78" max="16384" width="6.125" style="1"/>
  </cols>
  <sheetData>
    <row r="2" spans="2:24" x14ac:dyDescent="0.15">
      <c r="B2" s="1" t="s">
        <v>884</v>
      </c>
    </row>
    <row r="3" spans="2:24" x14ac:dyDescent="0.15">
      <c r="B3" s="1" t="s">
        <v>871</v>
      </c>
    </row>
    <row r="4" spans="2:24" x14ac:dyDescent="0.15">
      <c r="B4" s="1" t="s">
        <v>700</v>
      </c>
    </row>
    <row r="5" spans="2:24" x14ac:dyDescent="0.15">
      <c r="B5" s="3"/>
      <c r="C5" s="3"/>
      <c r="D5" s="3"/>
      <c r="E5" s="3"/>
      <c r="F5" s="3"/>
      <c r="G5" s="3"/>
      <c r="H5" s="37"/>
      <c r="I5" s="37"/>
      <c r="J5" s="37"/>
      <c r="K5" s="37"/>
      <c r="L5" s="37"/>
      <c r="M5" s="3"/>
      <c r="N5" s="3"/>
      <c r="O5" s="37"/>
    </row>
    <row r="6" spans="2:24" ht="3.75" customHeight="1" x14ac:dyDescent="0.15">
      <c r="B6" s="6"/>
      <c r="C6" s="38"/>
      <c r="D6" s="8"/>
      <c r="E6" s="39"/>
      <c r="F6" s="6"/>
      <c r="G6" s="6"/>
      <c r="H6" s="40"/>
      <c r="I6" s="40"/>
      <c r="J6" s="40"/>
      <c r="K6" s="40"/>
      <c r="L6" s="40"/>
      <c r="M6" s="40"/>
      <c r="N6" s="40"/>
      <c r="O6" s="41"/>
    </row>
    <row r="7" spans="2:24" s="10" customFormat="1" ht="117" customHeight="1" thickBot="1" x14ac:dyDescent="0.2">
      <c r="B7" s="11"/>
      <c r="C7" s="12" t="s">
        <v>56</v>
      </c>
      <c r="D7" s="42" t="s">
        <v>112</v>
      </c>
      <c r="E7" s="68" t="s">
        <v>138</v>
      </c>
      <c r="F7" s="69" t="s">
        <v>139</v>
      </c>
      <c r="G7" s="69" t="s">
        <v>140</v>
      </c>
      <c r="H7" s="68" t="s">
        <v>872</v>
      </c>
      <c r="I7" s="69" t="s">
        <v>141</v>
      </c>
      <c r="J7" s="69" t="s">
        <v>723</v>
      </c>
      <c r="K7" s="69" t="s">
        <v>873</v>
      </c>
      <c r="L7" s="69" t="s">
        <v>874</v>
      </c>
      <c r="M7" s="69" t="s">
        <v>142</v>
      </c>
      <c r="N7" s="69" t="s">
        <v>115</v>
      </c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ht="15" customHeight="1" thickTop="1" x14ac:dyDescent="0.15">
      <c r="B8" s="92" t="s">
        <v>116</v>
      </c>
      <c r="C8" s="86"/>
      <c r="D8" s="14">
        <v>15922</v>
      </c>
      <c r="E8" s="15">
        <v>1435</v>
      </c>
      <c r="F8" s="16">
        <v>4220</v>
      </c>
      <c r="G8" s="16">
        <v>3140</v>
      </c>
      <c r="H8" s="16">
        <v>1641</v>
      </c>
      <c r="I8" s="16">
        <v>4070</v>
      </c>
      <c r="J8" s="16">
        <v>1125</v>
      </c>
      <c r="K8" s="16">
        <v>3485</v>
      </c>
      <c r="L8" s="16">
        <v>1096</v>
      </c>
      <c r="M8" s="16">
        <v>2270</v>
      </c>
      <c r="N8" s="16">
        <v>5202</v>
      </c>
    </row>
    <row r="9" spans="2:24" ht="15" customHeight="1" x14ac:dyDescent="0.15">
      <c r="B9" s="93"/>
      <c r="C9" s="91"/>
      <c r="D9" s="17">
        <v>100</v>
      </c>
      <c r="E9" s="18">
        <v>9</v>
      </c>
      <c r="F9" s="19">
        <v>26.5</v>
      </c>
      <c r="G9" s="19">
        <v>19.7</v>
      </c>
      <c r="H9" s="19">
        <v>10.3</v>
      </c>
      <c r="I9" s="19">
        <v>25.6</v>
      </c>
      <c r="J9" s="19">
        <v>7.1</v>
      </c>
      <c r="K9" s="19">
        <v>21.9</v>
      </c>
      <c r="L9" s="19">
        <v>6.9</v>
      </c>
      <c r="M9" s="19">
        <v>14.3</v>
      </c>
      <c r="N9" s="19">
        <v>32.700000000000003</v>
      </c>
    </row>
    <row r="10" spans="2:24" ht="15" customHeight="1" x14ac:dyDescent="0.15">
      <c r="B10" s="20" t="s">
        <v>57</v>
      </c>
      <c r="C10" s="88" t="s">
        <v>58</v>
      </c>
      <c r="D10" s="21">
        <v>4945</v>
      </c>
      <c r="E10" s="22">
        <v>486</v>
      </c>
      <c r="F10" s="23">
        <v>1289</v>
      </c>
      <c r="G10" s="23">
        <v>1080</v>
      </c>
      <c r="H10" s="23">
        <v>526</v>
      </c>
      <c r="I10" s="23">
        <v>1382</v>
      </c>
      <c r="J10" s="23">
        <v>329</v>
      </c>
      <c r="K10" s="23">
        <v>1188</v>
      </c>
      <c r="L10" s="23">
        <v>409</v>
      </c>
      <c r="M10" s="23">
        <v>625</v>
      </c>
      <c r="N10" s="23">
        <v>1559</v>
      </c>
    </row>
    <row r="11" spans="2:24" ht="15" customHeight="1" x14ac:dyDescent="0.15">
      <c r="B11" s="24"/>
      <c r="C11" s="89"/>
      <c r="D11" s="25">
        <v>100</v>
      </c>
      <c r="E11" s="26">
        <v>9.8000000000000007</v>
      </c>
      <c r="F11" s="27">
        <v>26.1</v>
      </c>
      <c r="G11" s="27">
        <v>21.8</v>
      </c>
      <c r="H11" s="27">
        <v>10.6</v>
      </c>
      <c r="I11" s="27">
        <v>27.9</v>
      </c>
      <c r="J11" s="27">
        <v>6.7</v>
      </c>
      <c r="K11" s="27">
        <v>24</v>
      </c>
      <c r="L11" s="27">
        <v>8.3000000000000007</v>
      </c>
      <c r="M11" s="27">
        <v>12.6</v>
      </c>
      <c r="N11" s="27">
        <v>31.5</v>
      </c>
    </row>
    <row r="12" spans="2:24" ht="15" customHeight="1" x14ac:dyDescent="0.15">
      <c r="B12" s="24"/>
      <c r="C12" s="86" t="s">
        <v>59</v>
      </c>
      <c r="D12" s="14">
        <v>10842</v>
      </c>
      <c r="E12" s="15">
        <v>941</v>
      </c>
      <c r="F12" s="16">
        <v>2902</v>
      </c>
      <c r="G12" s="16">
        <v>2039</v>
      </c>
      <c r="H12" s="16">
        <v>1105</v>
      </c>
      <c r="I12" s="16">
        <v>2654</v>
      </c>
      <c r="J12" s="16">
        <v>789</v>
      </c>
      <c r="K12" s="16">
        <v>2266</v>
      </c>
      <c r="L12" s="16">
        <v>681</v>
      </c>
      <c r="M12" s="16">
        <v>1630</v>
      </c>
      <c r="N12" s="16">
        <v>3586</v>
      </c>
    </row>
    <row r="13" spans="2:24" ht="15" customHeight="1" x14ac:dyDescent="0.15">
      <c r="B13" s="28"/>
      <c r="C13" s="91"/>
      <c r="D13" s="17">
        <v>100</v>
      </c>
      <c r="E13" s="18">
        <v>8.6999999999999993</v>
      </c>
      <c r="F13" s="19">
        <v>26.8</v>
      </c>
      <c r="G13" s="19">
        <v>18.8</v>
      </c>
      <c r="H13" s="19">
        <v>10.199999999999999</v>
      </c>
      <c r="I13" s="19">
        <v>24.5</v>
      </c>
      <c r="J13" s="19">
        <v>7.3</v>
      </c>
      <c r="K13" s="19">
        <v>20.9</v>
      </c>
      <c r="L13" s="19">
        <v>6.3</v>
      </c>
      <c r="M13" s="19">
        <v>15</v>
      </c>
      <c r="N13" s="19">
        <v>33.1</v>
      </c>
    </row>
    <row r="14" spans="2:24" ht="15" customHeight="1" x14ac:dyDescent="0.15">
      <c r="B14" s="20" t="s">
        <v>60</v>
      </c>
      <c r="C14" s="87" t="s">
        <v>409</v>
      </c>
      <c r="D14" s="21">
        <v>353</v>
      </c>
      <c r="E14" s="22">
        <v>41</v>
      </c>
      <c r="F14" s="23">
        <v>81</v>
      </c>
      <c r="G14" s="23">
        <v>65</v>
      </c>
      <c r="H14" s="23">
        <v>30</v>
      </c>
      <c r="I14" s="23">
        <v>112</v>
      </c>
      <c r="J14" s="23">
        <v>35</v>
      </c>
      <c r="K14" s="23">
        <v>92</v>
      </c>
      <c r="L14" s="23">
        <v>36</v>
      </c>
      <c r="M14" s="23">
        <v>48</v>
      </c>
      <c r="N14" s="23">
        <v>109</v>
      </c>
    </row>
    <row r="15" spans="2:24" ht="15" customHeight="1" x14ac:dyDescent="0.15">
      <c r="B15" s="24"/>
      <c r="C15" s="84"/>
      <c r="D15" s="25">
        <v>100</v>
      </c>
      <c r="E15" s="26">
        <v>11.6</v>
      </c>
      <c r="F15" s="27">
        <v>22.9</v>
      </c>
      <c r="G15" s="27">
        <v>18.399999999999999</v>
      </c>
      <c r="H15" s="27">
        <v>8.5</v>
      </c>
      <c r="I15" s="27">
        <v>31.7</v>
      </c>
      <c r="J15" s="27">
        <v>9.9</v>
      </c>
      <c r="K15" s="27">
        <v>26.1</v>
      </c>
      <c r="L15" s="27">
        <v>10.199999999999999</v>
      </c>
      <c r="M15" s="27">
        <v>13.6</v>
      </c>
      <c r="N15" s="27">
        <v>30.9</v>
      </c>
    </row>
    <row r="16" spans="2:24" ht="15" customHeight="1" x14ac:dyDescent="0.15">
      <c r="B16" s="24"/>
      <c r="C16" s="83" t="s">
        <v>410</v>
      </c>
      <c r="D16" s="29">
        <v>620</v>
      </c>
      <c r="E16" s="30">
        <v>65</v>
      </c>
      <c r="F16" s="31">
        <v>129</v>
      </c>
      <c r="G16" s="31">
        <v>128</v>
      </c>
      <c r="H16" s="31">
        <v>58</v>
      </c>
      <c r="I16" s="31">
        <v>177</v>
      </c>
      <c r="J16" s="31">
        <v>55</v>
      </c>
      <c r="K16" s="31">
        <v>137</v>
      </c>
      <c r="L16" s="31">
        <v>56</v>
      </c>
      <c r="M16" s="31">
        <v>74</v>
      </c>
      <c r="N16" s="31">
        <v>224</v>
      </c>
    </row>
    <row r="17" spans="2:14" ht="15" customHeight="1" x14ac:dyDescent="0.15">
      <c r="B17" s="24"/>
      <c r="C17" s="84"/>
      <c r="D17" s="25">
        <v>100</v>
      </c>
      <c r="E17" s="26">
        <v>10.5</v>
      </c>
      <c r="F17" s="27">
        <v>20.8</v>
      </c>
      <c r="G17" s="27">
        <v>20.6</v>
      </c>
      <c r="H17" s="27">
        <v>9.4</v>
      </c>
      <c r="I17" s="27">
        <v>28.5</v>
      </c>
      <c r="J17" s="27">
        <v>8.9</v>
      </c>
      <c r="K17" s="27">
        <v>22.1</v>
      </c>
      <c r="L17" s="27">
        <v>9</v>
      </c>
      <c r="M17" s="27">
        <v>11.9</v>
      </c>
      <c r="N17" s="27">
        <v>36.1</v>
      </c>
    </row>
    <row r="18" spans="2:14" ht="15" customHeight="1" x14ac:dyDescent="0.15">
      <c r="B18" s="24"/>
      <c r="C18" s="82" t="s">
        <v>411</v>
      </c>
      <c r="D18" s="14">
        <v>922</v>
      </c>
      <c r="E18" s="15">
        <v>76</v>
      </c>
      <c r="F18" s="16">
        <v>189</v>
      </c>
      <c r="G18" s="16">
        <v>170</v>
      </c>
      <c r="H18" s="16">
        <v>81</v>
      </c>
      <c r="I18" s="16">
        <v>200</v>
      </c>
      <c r="J18" s="16">
        <v>51</v>
      </c>
      <c r="K18" s="16">
        <v>192</v>
      </c>
      <c r="L18" s="16">
        <v>66</v>
      </c>
      <c r="M18" s="16">
        <v>142</v>
      </c>
      <c r="N18" s="16">
        <v>349</v>
      </c>
    </row>
    <row r="19" spans="2:14" ht="15" customHeight="1" x14ac:dyDescent="0.15">
      <c r="B19" s="24"/>
      <c r="C19" s="84"/>
      <c r="D19" s="25">
        <v>100</v>
      </c>
      <c r="E19" s="26">
        <v>8.1999999999999993</v>
      </c>
      <c r="F19" s="27">
        <v>20.5</v>
      </c>
      <c r="G19" s="27">
        <v>18.399999999999999</v>
      </c>
      <c r="H19" s="27">
        <v>8.8000000000000007</v>
      </c>
      <c r="I19" s="27">
        <v>21.7</v>
      </c>
      <c r="J19" s="27">
        <v>5.5</v>
      </c>
      <c r="K19" s="27">
        <v>20.8</v>
      </c>
      <c r="L19" s="27">
        <v>7.2</v>
      </c>
      <c r="M19" s="27">
        <v>15.4</v>
      </c>
      <c r="N19" s="27">
        <v>37.9</v>
      </c>
    </row>
    <row r="20" spans="2:14" ht="15" customHeight="1" x14ac:dyDescent="0.15">
      <c r="B20" s="24"/>
      <c r="C20" s="82" t="s">
        <v>412</v>
      </c>
      <c r="D20" s="14">
        <v>1616</v>
      </c>
      <c r="E20" s="15">
        <v>170</v>
      </c>
      <c r="F20" s="16">
        <v>381</v>
      </c>
      <c r="G20" s="16">
        <v>338</v>
      </c>
      <c r="H20" s="16">
        <v>160</v>
      </c>
      <c r="I20" s="16">
        <v>388</v>
      </c>
      <c r="J20" s="16">
        <v>86</v>
      </c>
      <c r="K20" s="16">
        <v>323</v>
      </c>
      <c r="L20" s="16">
        <v>123</v>
      </c>
      <c r="M20" s="16">
        <v>236</v>
      </c>
      <c r="N20" s="16">
        <v>549</v>
      </c>
    </row>
    <row r="21" spans="2:14" ht="15" customHeight="1" x14ac:dyDescent="0.15">
      <c r="B21" s="24"/>
      <c r="C21" s="84"/>
      <c r="D21" s="25">
        <v>100</v>
      </c>
      <c r="E21" s="26">
        <v>10.5</v>
      </c>
      <c r="F21" s="27">
        <v>23.6</v>
      </c>
      <c r="G21" s="27">
        <v>20.9</v>
      </c>
      <c r="H21" s="27">
        <v>9.9</v>
      </c>
      <c r="I21" s="27">
        <v>24</v>
      </c>
      <c r="J21" s="27">
        <v>5.3</v>
      </c>
      <c r="K21" s="27">
        <v>20</v>
      </c>
      <c r="L21" s="27">
        <v>7.6</v>
      </c>
      <c r="M21" s="27">
        <v>14.6</v>
      </c>
      <c r="N21" s="27">
        <v>34</v>
      </c>
    </row>
    <row r="22" spans="2:14" ht="15" customHeight="1" x14ac:dyDescent="0.15">
      <c r="B22" s="24"/>
      <c r="C22" s="82" t="s">
        <v>413</v>
      </c>
      <c r="D22" s="14">
        <v>3140</v>
      </c>
      <c r="E22" s="15">
        <v>306</v>
      </c>
      <c r="F22" s="16">
        <v>753</v>
      </c>
      <c r="G22" s="16">
        <v>595</v>
      </c>
      <c r="H22" s="16">
        <v>275</v>
      </c>
      <c r="I22" s="16">
        <v>707</v>
      </c>
      <c r="J22" s="16">
        <v>180</v>
      </c>
      <c r="K22" s="16">
        <v>582</v>
      </c>
      <c r="L22" s="16">
        <v>190</v>
      </c>
      <c r="M22" s="16">
        <v>442</v>
      </c>
      <c r="N22" s="16">
        <v>1114</v>
      </c>
    </row>
    <row r="23" spans="2:14" ht="15" customHeight="1" x14ac:dyDescent="0.15">
      <c r="B23" s="24"/>
      <c r="C23" s="84"/>
      <c r="D23" s="25">
        <v>100</v>
      </c>
      <c r="E23" s="26">
        <v>9.6999999999999993</v>
      </c>
      <c r="F23" s="27">
        <v>24</v>
      </c>
      <c r="G23" s="27">
        <v>18.899999999999999</v>
      </c>
      <c r="H23" s="27">
        <v>8.8000000000000007</v>
      </c>
      <c r="I23" s="27">
        <v>22.5</v>
      </c>
      <c r="J23" s="27">
        <v>5.7</v>
      </c>
      <c r="K23" s="27">
        <v>18.5</v>
      </c>
      <c r="L23" s="27">
        <v>6.1</v>
      </c>
      <c r="M23" s="27">
        <v>14.1</v>
      </c>
      <c r="N23" s="27">
        <v>35.5</v>
      </c>
    </row>
    <row r="24" spans="2:14" ht="15" customHeight="1" x14ac:dyDescent="0.15">
      <c r="B24" s="24"/>
      <c r="C24" s="82" t="s">
        <v>414</v>
      </c>
      <c r="D24" s="14">
        <v>4506</v>
      </c>
      <c r="E24" s="15">
        <v>363</v>
      </c>
      <c r="F24" s="16">
        <v>1213</v>
      </c>
      <c r="G24" s="16">
        <v>889</v>
      </c>
      <c r="H24" s="16">
        <v>523</v>
      </c>
      <c r="I24" s="16">
        <v>1169</v>
      </c>
      <c r="J24" s="16">
        <v>303</v>
      </c>
      <c r="K24" s="16">
        <v>924</v>
      </c>
      <c r="L24" s="16">
        <v>297</v>
      </c>
      <c r="M24" s="16">
        <v>662</v>
      </c>
      <c r="N24" s="16">
        <v>1463</v>
      </c>
    </row>
    <row r="25" spans="2:14" ht="15" customHeight="1" x14ac:dyDescent="0.15">
      <c r="B25" s="24"/>
      <c r="C25" s="84"/>
      <c r="D25" s="25">
        <v>100</v>
      </c>
      <c r="E25" s="26">
        <v>8.1</v>
      </c>
      <c r="F25" s="27">
        <v>26.9</v>
      </c>
      <c r="G25" s="27">
        <v>19.7</v>
      </c>
      <c r="H25" s="27">
        <v>11.6</v>
      </c>
      <c r="I25" s="27">
        <v>25.9</v>
      </c>
      <c r="J25" s="27">
        <v>6.7</v>
      </c>
      <c r="K25" s="27">
        <v>20.5</v>
      </c>
      <c r="L25" s="27">
        <v>6.6</v>
      </c>
      <c r="M25" s="27">
        <v>14.7</v>
      </c>
      <c r="N25" s="27">
        <v>32.5</v>
      </c>
    </row>
    <row r="26" spans="2:14" ht="15" customHeight="1" x14ac:dyDescent="0.15">
      <c r="B26" s="24"/>
      <c r="C26" s="82" t="s">
        <v>415</v>
      </c>
      <c r="D26" s="14">
        <v>4438</v>
      </c>
      <c r="E26" s="15">
        <v>394</v>
      </c>
      <c r="F26" s="16">
        <v>1414</v>
      </c>
      <c r="G26" s="16">
        <v>910</v>
      </c>
      <c r="H26" s="16">
        <v>490</v>
      </c>
      <c r="I26" s="16">
        <v>1258</v>
      </c>
      <c r="J26" s="16">
        <v>394</v>
      </c>
      <c r="K26" s="16">
        <v>1168</v>
      </c>
      <c r="L26" s="16">
        <v>306</v>
      </c>
      <c r="M26" s="16">
        <v>629</v>
      </c>
      <c r="N26" s="16">
        <v>1237</v>
      </c>
    </row>
    <row r="27" spans="2:14" ht="15" customHeight="1" x14ac:dyDescent="0.15">
      <c r="B27" s="28"/>
      <c r="C27" s="85"/>
      <c r="D27" s="17">
        <v>100</v>
      </c>
      <c r="E27" s="18">
        <v>8.9</v>
      </c>
      <c r="F27" s="19">
        <v>31.9</v>
      </c>
      <c r="G27" s="19">
        <v>20.5</v>
      </c>
      <c r="H27" s="19">
        <v>11</v>
      </c>
      <c r="I27" s="19">
        <v>28.3</v>
      </c>
      <c r="J27" s="19">
        <v>8.9</v>
      </c>
      <c r="K27" s="19">
        <v>26.3</v>
      </c>
      <c r="L27" s="19">
        <v>6.9</v>
      </c>
      <c r="M27" s="19">
        <v>14.2</v>
      </c>
      <c r="N27" s="19">
        <v>27.9</v>
      </c>
    </row>
    <row r="28" spans="2:14" ht="15" customHeight="1" x14ac:dyDescent="0.15">
      <c r="B28" s="20" t="s">
        <v>61</v>
      </c>
      <c r="C28" s="82" t="s">
        <v>62</v>
      </c>
      <c r="D28" s="14">
        <v>5666</v>
      </c>
      <c r="E28" s="15">
        <v>356</v>
      </c>
      <c r="F28" s="16">
        <v>1311</v>
      </c>
      <c r="G28" s="16">
        <v>850</v>
      </c>
      <c r="H28" s="16">
        <v>570</v>
      </c>
      <c r="I28" s="16">
        <v>1003</v>
      </c>
      <c r="J28" s="16">
        <v>288</v>
      </c>
      <c r="K28" s="16">
        <v>627</v>
      </c>
      <c r="L28" s="16">
        <v>233</v>
      </c>
      <c r="M28" s="16">
        <v>848</v>
      </c>
      <c r="N28" s="16">
        <v>2501</v>
      </c>
    </row>
    <row r="29" spans="2:14" ht="15" customHeight="1" x14ac:dyDescent="0.15">
      <c r="B29" s="24"/>
      <c r="C29" s="84"/>
      <c r="D29" s="25">
        <v>100</v>
      </c>
      <c r="E29" s="26">
        <v>6.3</v>
      </c>
      <c r="F29" s="27">
        <v>23.1</v>
      </c>
      <c r="G29" s="27">
        <v>15</v>
      </c>
      <c r="H29" s="27">
        <v>10.1</v>
      </c>
      <c r="I29" s="27">
        <v>17.7</v>
      </c>
      <c r="J29" s="27">
        <v>5.0999999999999996</v>
      </c>
      <c r="K29" s="27">
        <v>11.1</v>
      </c>
      <c r="L29" s="27">
        <v>4.0999999999999996</v>
      </c>
      <c r="M29" s="27">
        <v>15</v>
      </c>
      <c r="N29" s="27">
        <v>44.1</v>
      </c>
    </row>
    <row r="30" spans="2:14" ht="15" customHeight="1" x14ac:dyDescent="0.15">
      <c r="B30" s="24"/>
      <c r="C30" s="82" t="s">
        <v>63</v>
      </c>
      <c r="D30" s="14">
        <v>3924</v>
      </c>
      <c r="E30" s="15">
        <v>477</v>
      </c>
      <c r="F30" s="16">
        <v>1047</v>
      </c>
      <c r="G30" s="16">
        <v>1016</v>
      </c>
      <c r="H30" s="16">
        <v>419</v>
      </c>
      <c r="I30" s="16">
        <v>1118</v>
      </c>
      <c r="J30" s="16">
        <v>212</v>
      </c>
      <c r="K30" s="16">
        <v>920</v>
      </c>
      <c r="L30" s="16">
        <v>320</v>
      </c>
      <c r="M30" s="16">
        <v>533</v>
      </c>
      <c r="N30" s="16">
        <v>1097</v>
      </c>
    </row>
    <row r="31" spans="2:14" ht="15" customHeight="1" x14ac:dyDescent="0.15">
      <c r="B31" s="24"/>
      <c r="C31" s="84"/>
      <c r="D31" s="25">
        <v>100</v>
      </c>
      <c r="E31" s="26">
        <v>12.2</v>
      </c>
      <c r="F31" s="27">
        <v>26.7</v>
      </c>
      <c r="G31" s="27">
        <v>25.9</v>
      </c>
      <c r="H31" s="27">
        <v>10.7</v>
      </c>
      <c r="I31" s="27">
        <v>28.5</v>
      </c>
      <c r="J31" s="27">
        <v>5.4</v>
      </c>
      <c r="K31" s="27">
        <v>23.4</v>
      </c>
      <c r="L31" s="27">
        <v>8.1999999999999993</v>
      </c>
      <c r="M31" s="27">
        <v>13.6</v>
      </c>
      <c r="N31" s="27">
        <v>28</v>
      </c>
    </row>
    <row r="32" spans="2:14" ht="15" customHeight="1" x14ac:dyDescent="0.15">
      <c r="B32" s="24"/>
      <c r="C32" s="83" t="s">
        <v>64</v>
      </c>
      <c r="D32" s="29">
        <v>306</v>
      </c>
      <c r="E32" s="30">
        <v>34</v>
      </c>
      <c r="F32" s="31">
        <v>71</v>
      </c>
      <c r="G32" s="31">
        <v>60</v>
      </c>
      <c r="H32" s="31">
        <v>28</v>
      </c>
      <c r="I32" s="31">
        <v>89</v>
      </c>
      <c r="J32" s="31">
        <v>35</v>
      </c>
      <c r="K32" s="31">
        <v>87</v>
      </c>
      <c r="L32" s="31">
        <v>30</v>
      </c>
      <c r="M32" s="31">
        <v>50</v>
      </c>
      <c r="N32" s="31">
        <v>81</v>
      </c>
    </row>
    <row r="33" spans="2:14" ht="15" customHeight="1" x14ac:dyDescent="0.15">
      <c r="B33" s="24"/>
      <c r="C33" s="84"/>
      <c r="D33" s="25">
        <v>100</v>
      </c>
      <c r="E33" s="26">
        <v>11.1</v>
      </c>
      <c r="F33" s="27">
        <v>23.2</v>
      </c>
      <c r="G33" s="27">
        <v>19.600000000000001</v>
      </c>
      <c r="H33" s="27">
        <v>9.1999999999999993</v>
      </c>
      <c r="I33" s="27">
        <v>29.1</v>
      </c>
      <c r="J33" s="27">
        <v>11.4</v>
      </c>
      <c r="K33" s="27">
        <v>28.4</v>
      </c>
      <c r="L33" s="27">
        <v>9.8000000000000007</v>
      </c>
      <c r="M33" s="27">
        <v>16.3</v>
      </c>
      <c r="N33" s="27">
        <v>26.5</v>
      </c>
    </row>
    <row r="34" spans="2:14" ht="15" customHeight="1" x14ac:dyDescent="0.15">
      <c r="B34" s="24"/>
      <c r="C34" s="82" t="s">
        <v>65</v>
      </c>
      <c r="D34" s="14">
        <v>3042</v>
      </c>
      <c r="E34" s="15">
        <v>301</v>
      </c>
      <c r="F34" s="16">
        <v>1008</v>
      </c>
      <c r="G34" s="16">
        <v>660</v>
      </c>
      <c r="H34" s="16">
        <v>343</v>
      </c>
      <c r="I34" s="16">
        <v>1083</v>
      </c>
      <c r="J34" s="16">
        <v>362</v>
      </c>
      <c r="K34" s="16">
        <v>1102</v>
      </c>
      <c r="L34" s="16">
        <v>294</v>
      </c>
      <c r="M34" s="16">
        <v>450</v>
      </c>
      <c r="N34" s="16">
        <v>503</v>
      </c>
    </row>
    <row r="35" spans="2:14" ht="15" customHeight="1" x14ac:dyDescent="0.15">
      <c r="B35" s="24"/>
      <c r="C35" s="84"/>
      <c r="D35" s="25">
        <v>100</v>
      </c>
      <c r="E35" s="26">
        <v>9.9</v>
      </c>
      <c r="F35" s="27">
        <v>33.1</v>
      </c>
      <c r="G35" s="27">
        <v>21.7</v>
      </c>
      <c r="H35" s="27">
        <v>11.3</v>
      </c>
      <c r="I35" s="27">
        <v>35.6</v>
      </c>
      <c r="J35" s="27">
        <v>11.9</v>
      </c>
      <c r="K35" s="27">
        <v>36.200000000000003</v>
      </c>
      <c r="L35" s="27">
        <v>9.6999999999999993</v>
      </c>
      <c r="M35" s="27">
        <v>14.8</v>
      </c>
      <c r="N35" s="27">
        <v>16.5</v>
      </c>
    </row>
    <row r="36" spans="2:14" ht="15" customHeight="1" x14ac:dyDescent="0.15">
      <c r="B36" s="32"/>
      <c r="C36" s="82" t="s">
        <v>408</v>
      </c>
      <c r="D36" s="14">
        <v>2409</v>
      </c>
      <c r="E36" s="15">
        <v>237</v>
      </c>
      <c r="F36" s="16">
        <v>691</v>
      </c>
      <c r="G36" s="16">
        <v>484</v>
      </c>
      <c r="H36" s="16">
        <v>242</v>
      </c>
      <c r="I36" s="16">
        <v>711</v>
      </c>
      <c r="J36" s="16">
        <v>199</v>
      </c>
      <c r="K36" s="16">
        <v>674</v>
      </c>
      <c r="L36" s="16">
        <v>200</v>
      </c>
      <c r="M36" s="16">
        <v>357</v>
      </c>
      <c r="N36" s="16">
        <v>648</v>
      </c>
    </row>
    <row r="37" spans="2:14" ht="15" customHeight="1" x14ac:dyDescent="0.15">
      <c r="B37" s="33"/>
      <c r="C37" s="82"/>
      <c r="D37" s="34">
        <v>100</v>
      </c>
      <c r="E37" s="35">
        <v>9.8000000000000007</v>
      </c>
      <c r="F37" s="36">
        <v>28.7</v>
      </c>
      <c r="G37" s="36">
        <v>20.100000000000001</v>
      </c>
      <c r="H37" s="36">
        <v>10</v>
      </c>
      <c r="I37" s="36">
        <v>29.5</v>
      </c>
      <c r="J37" s="36">
        <v>8.3000000000000007</v>
      </c>
      <c r="K37" s="36">
        <v>28</v>
      </c>
      <c r="L37" s="36">
        <v>8.3000000000000007</v>
      </c>
      <c r="M37" s="36">
        <v>14.8</v>
      </c>
      <c r="N37" s="36">
        <v>26.9</v>
      </c>
    </row>
    <row r="38" spans="2:14" ht="15" customHeight="1" x14ac:dyDescent="0.15">
      <c r="B38" s="20" t="s">
        <v>66</v>
      </c>
      <c r="C38" s="88" t="s">
        <v>67</v>
      </c>
      <c r="D38" s="21">
        <v>1258</v>
      </c>
      <c r="E38" s="22">
        <v>60</v>
      </c>
      <c r="F38" s="23">
        <v>141</v>
      </c>
      <c r="G38" s="23">
        <v>116</v>
      </c>
      <c r="H38" s="23">
        <v>53</v>
      </c>
      <c r="I38" s="23">
        <v>79</v>
      </c>
      <c r="J38" s="23">
        <v>15</v>
      </c>
      <c r="K38" s="23">
        <v>52</v>
      </c>
      <c r="L38" s="23">
        <v>24</v>
      </c>
      <c r="M38" s="23">
        <v>202</v>
      </c>
      <c r="N38" s="23">
        <v>772</v>
      </c>
    </row>
    <row r="39" spans="2:14" ht="15" customHeight="1" x14ac:dyDescent="0.15">
      <c r="B39" s="24"/>
      <c r="C39" s="89"/>
      <c r="D39" s="25">
        <v>100</v>
      </c>
      <c r="E39" s="26">
        <v>4.8</v>
      </c>
      <c r="F39" s="27">
        <v>11.2</v>
      </c>
      <c r="G39" s="27">
        <v>9.1999999999999993</v>
      </c>
      <c r="H39" s="27">
        <v>4.2</v>
      </c>
      <c r="I39" s="27">
        <v>6.3</v>
      </c>
      <c r="J39" s="27">
        <v>1.2</v>
      </c>
      <c r="K39" s="27">
        <v>4.0999999999999996</v>
      </c>
      <c r="L39" s="27">
        <v>1.9</v>
      </c>
      <c r="M39" s="27">
        <v>16.100000000000001</v>
      </c>
      <c r="N39" s="27">
        <v>61.4</v>
      </c>
    </row>
    <row r="40" spans="2:14" ht="15" customHeight="1" x14ac:dyDescent="0.15">
      <c r="B40" s="24"/>
      <c r="C40" s="90" t="s">
        <v>68</v>
      </c>
      <c r="D40" s="14">
        <v>1359</v>
      </c>
      <c r="E40" s="15">
        <v>91</v>
      </c>
      <c r="F40" s="16">
        <v>212</v>
      </c>
      <c r="G40" s="16">
        <v>198</v>
      </c>
      <c r="H40" s="16">
        <v>96</v>
      </c>
      <c r="I40" s="16">
        <v>170</v>
      </c>
      <c r="J40" s="16">
        <v>23</v>
      </c>
      <c r="K40" s="16">
        <v>139</v>
      </c>
      <c r="L40" s="16">
        <v>59</v>
      </c>
      <c r="M40" s="16">
        <v>185</v>
      </c>
      <c r="N40" s="16">
        <v>684</v>
      </c>
    </row>
    <row r="41" spans="2:14" ht="15" customHeight="1" x14ac:dyDescent="0.15">
      <c r="B41" s="24"/>
      <c r="C41" s="89"/>
      <c r="D41" s="25">
        <v>100</v>
      </c>
      <c r="E41" s="26">
        <v>6.7</v>
      </c>
      <c r="F41" s="27">
        <v>15.6</v>
      </c>
      <c r="G41" s="27">
        <v>14.6</v>
      </c>
      <c r="H41" s="27">
        <v>7.1</v>
      </c>
      <c r="I41" s="27">
        <v>12.5</v>
      </c>
      <c r="J41" s="27">
        <v>1.7</v>
      </c>
      <c r="K41" s="27">
        <v>10.199999999999999</v>
      </c>
      <c r="L41" s="27">
        <v>4.3</v>
      </c>
      <c r="M41" s="27">
        <v>13.6</v>
      </c>
      <c r="N41" s="27">
        <v>50.3</v>
      </c>
    </row>
    <row r="42" spans="2:14" ht="15" customHeight="1" x14ac:dyDescent="0.15">
      <c r="B42" s="24"/>
      <c r="C42" s="86" t="s">
        <v>69</v>
      </c>
      <c r="D42" s="14">
        <v>12636</v>
      </c>
      <c r="E42" s="15">
        <v>1250</v>
      </c>
      <c r="F42" s="16">
        <v>3787</v>
      </c>
      <c r="G42" s="16">
        <v>2743</v>
      </c>
      <c r="H42" s="16">
        <v>1459</v>
      </c>
      <c r="I42" s="16">
        <v>3755</v>
      </c>
      <c r="J42" s="16">
        <v>1071</v>
      </c>
      <c r="K42" s="16">
        <v>3241</v>
      </c>
      <c r="L42" s="16">
        <v>989</v>
      </c>
      <c r="M42" s="16">
        <v>1840</v>
      </c>
      <c r="N42" s="16">
        <v>3291</v>
      </c>
    </row>
    <row r="43" spans="2:14" ht="15" customHeight="1" x14ac:dyDescent="0.15">
      <c r="B43" s="28"/>
      <c r="C43" s="91"/>
      <c r="D43" s="17">
        <v>100</v>
      </c>
      <c r="E43" s="18">
        <v>9.9</v>
      </c>
      <c r="F43" s="19">
        <v>30</v>
      </c>
      <c r="G43" s="19">
        <v>21.7</v>
      </c>
      <c r="H43" s="19">
        <v>11.5</v>
      </c>
      <c r="I43" s="19">
        <v>29.7</v>
      </c>
      <c r="J43" s="19">
        <v>8.5</v>
      </c>
      <c r="K43" s="19">
        <v>25.6</v>
      </c>
      <c r="L43" s="19">
        <v>7.8</v>
      </c>
      <c r="M43" s="19">
        <v>14.6</v>
      </c>
      <c r="N43" s="19">
        <v>26</v>
      </c>
    </row>
    <row r="44" spans="2:14" ht="15" customHeight="1" x14ac:dyDescent="0.15">
      <c r="B44" s="20" t="s">
        <v>70</v>
      </c>
      <c r="C44" s="88" t="s">
        <v>496</v>
      </c>
      <c r="D44" s="21">
        <v>567</v>
      </c>
      <c r="E44" s="22">
        <v>52</v>
      </c>
      <c r="F44" s="23">
        <v>131</v>
      </c>
      <c r="G44" s="23">
        <v>110</v>
      </c>
      <c r="H44" s="23">
        <v>57</v>
      </c>
      <c r="I44" s="23">
        <v>126</v>
      </c>
      <c r="J44" s="23">
        <v>40</v>
      </c>
      <c r="K44" s="23">
        <v>102</v>
      </c>
      <c r="L44" s="23">
        <v>35</v>
      </c>
      <c r="M44" s="23">
        <v>103</v>
      </c>
      <c r="N44" s="23">
        <v>186</v>
      </c>
    </row>
    <row r="45" spans="2:14" ht="15" customHeight="1" x14ac:dyDescent="0.15">
      <c r="B45" s="24"/>
      <c r="C45" s="89"/>
      <c r="D45" s="25">
        <v>100</v>
      </c>
      <c r="E45" s="26">
        <v>9.1999999999999993</v>
      </c>
      <c r="F45" s="27">
        <v>23.1</v>
      </c>
      <c r="G45" s="27">
        <v>19.399999999999999</v>
      </c>
      <c r="H45" s="27">
        <v>10.1</v>
      </c>
      <c r="I45" s="27">
        <v>22.2</v>
      </c>
      <c r="J45" s="27">
        <v>7.1</v>
      </c>
      <c r="K45" s="27">
        <v>18</v>
      </c>
      <c r="L45" s="27">
        <v>6.2</v>
      </c>
      <c r="M45" s="27">
        <v>18.2</v>
      </c>
      <c r="N45" s="27">
        <v>32.799999999999997</v>
      </c>
    </row>
    <row r="46" spans="2:14" ht="15" customHeight="1" x14ac:dyDescent="0.15">
      <c r="B46" s="24"/>
      <c r="C46" s="86" t="s">
        <v>547</v>
      </c>
      <c r="D46" s="14">
        <v>8280</v>
      </c>
      <c r="E46" s="15">
        <v>771</v>
      </c>
      <c r="F46" s="16">
        <v>2250</v>
      </c>
      <c r="G46" s="16">
        <v>1690</v>
      </c>
      <c r="H46" s="16">
        <v>931</v>
      </c>
      <c r="I46" s="16">
        <v>1998</v>
      </c>
      <c r="J46" s="16">
        <v>530</v>
      </c>
      <c r="K46" s="16">
        <v>1739</v>
      </c>
      <c r="L46" s="16">
        <v>479</v>
      </c>
      <c r="M46" s="16">
        <v>1269</v>
      </c>
      <c r="N46" s="16">
        <v>2540</v>
      </c>
    </row>
    <row r="47" spans="2:14" ht="15" customHeight="1" x14ac:dyDescent="0.15">
      <c r="B47" s="24"/>
      <c r="C47" s="89"/>
      <c r="D47" s="25">
        <v>100</v>
      </c>
      <c r="E47" s="26">
        <v>9.3000000000000007</v>
      </c>
      <c r="F47" s="27">
        <v>27.2</v>
      </c>
      <c r="G47" s="27">
        <v>20.399999999999999</v>
      </c>
      <c r="H47" s="27">
        <v>11.2</v>
      </c>
      <c r="I47" s="27">
        <v>24.1</v>
      </c>
      <c r="J47" s="27">
        <v>6.4</v>
      </c>
      <c r="K47" s="27">
        <v>21</v>
      </c>
      <c r="L47" s="27">
        <v>5.8</v>
      </c>
      <c r="M47" s="27">
        <v>15.3</v>
      </c>
      <c r="N47" s="27">
        <v>30.7</v>
      </c>
    </row>
    <row r="48" spans="2:14" ht="15" customHeight="1" x14ac:dyDescent="0.15">
      <c r="B48" s="24"/>
      <c r="C48" s="86" t="s">
        <v>439</v>
      </c>
      <c r="D48" s="14">
        <v>4863</v>
      </c>
      <c r="E48" s="15">
        <v>437</v>
      </c>
      <c r="F48" s="16">
        <v>1306</v>
      </c>
      <c r="G48" s="16">
        <v>970</v>
      </c>
      <c r="H48" s="16">
        <v>477</v>
      </c>
      <c r="I48" s="16">
        <v>1343</v>
      </c>
      <c r="J48" s="16">
        <v>375</v>
      </c>
      <c r="K48" s="16">
        <v>1131</v>
      </c>
      <c r="L48" s="16">
        <v>391</v>
      </c>
      <c r="M48" s="16">
        <v>683</v>
      </c>
      <c r="N48" s="16">
        <v>1565</v>
      </c>
    </row>
    <row r="49" spans="2:14" ht="15" customHeight="1" x14ac:dyDescent="0.15">
      <c r="B49" s="24"/>
      <c r="C49" s="89"/>
      <c r="D49" s="25">
        <v>100</v>
      </c>
      <c r="E49" s="26">
        <v>9</v>
      </c>
      <c r="F49" s="27">
        <v>26.9</v>
      </c>
      <c r="G49" s="27">
        <v>19.899999999999999</v>
      </c>
      <c r="H49" s="27">
        <v>9.8000000000000007</v>
      </c>
      <c r="I49" s="27">
        <v>27.6</v>
      </c>
      <c r="J49" s="27">
        <v>7.7</v>
      </c>
      <c r="K49" s="27">
        <v>23.3</v>
      </c>
      <c r="L49" s="27">
        <v>8</v>
      </c>
      <c r="M49" s="27">
        <v>14</v>
      </c>
      <c r="N49" s="27">
        <v>32.200000000000003</v>
      </c>
    </row>
    <row r="50" spans="2:14" ht="15" customHeight="1" x14ac:dyDescent="0.15">
      <c r="B50" s="24"/>
      <c r="C50" s="86" t="s">
        <v>429</v>
      </c>
      <c r="D50" s="14">
        <v>1583</v>
      </c>
      <c r="E50" s="15">
        <v>143</v>
      </c>
      <c r="F50" s="16">
        <v>444</v>
      </c>
      <c r="G50" s="16">
        <v>301</v>
      </c>
      <c r="H50" s="16">
        <v>142</v>
      </c>
      <c r="I50" s="16">
        <v>531</v>
      </c>
      <c r="J50" s="16">
        <v>158</v>
      </c>
      <c r="K50" s="16">
        <v>449</v>
      </c>
      <c r="L50" s="16">
        <v>174</v>
      </c>
      <c r="M50" s="16">
        <v>183</v>
      </c>
      <c r="N50" s="16">
        <v>477</v>
      </c>
    </row>
    <row r="51" spans="2:14" ht="15" customHeight="1" x14ac:dyDescent="0.15">
      <c r="B51" s="28"/>
      <c r="C51" s="91"/>
      <c r="D51" s="17">
        <v>100</v>
      </c>
      <c r="E51" s="18">
        <v>9</v>
      </c>
      <c r="F51" s="19">
        <v>28</v>
      </c>
      <c r="G51" s="19">
        <v>19</v>
      </c>
      <c r="H51" s="19">
        <v>9</v>
      </c>
      <c r="I51" s="19">
        <v>33.5</v>
      </c>
      <c r="J51" s="19">
        <v>10</v>
      </c>
      <c r="K51" s="19">
        <v>28.4</v>
      </c>
      <c r="L51" s="19">
        <v>11</v>
      </c>
      <c r="M51" s="19">
        <v>11.6</v>
      </c>
      <c r="N51" s="19">
        <v>30.1</v>
      </c>
    </row>
    <row r="52" spans="2:14" ht="15" customHeight="1" x14ac:dyDescent="0.15">
      <c r="B52" s="20" t="s">
        <v>75</v>
      </c>
      <c r="C52" s="87" t="s">
        <v>76</v>
      </c>
      <c r="D52" s="21">
        <v>2981</v>
      </c>
      <c r="E52" s="22">
        <v>255</v>
      </c>
      <c r="F52" s="23">
        <v>719</v>
      </c>
      <c r="G52" s="23">
        <v>573</v>
      </c>
      <c r="H52" s="23">
        <v>265</v>
      </c>
      <c r="I52" s="23">
        <v>677</v>
      </c>
      <c r="J52" s="23">
        <v>155</v>
      </c>
      <c r="K52" s="23">
        <v>565</v>
      </c>
      <c r="L52" s="23">
        <v>195</v>
      </c>
      <c r="M52" s="23">
        <v>412</v>
      </c>
      <c r="N52" s="23">
        <v>1108</v>
      </c>
    </row>
    <row r="53" spans="2:14" ht="15" customHeight="1" x14ac:dyDescent="0.15">
      <c r="B53" s="24"/>
      <c r="C53" s="84"/>
      <c r="D53" s="25">
        <v>100</v>
      </c>
      <c r="E53" s="26">
        <v>8.6</v>
      </c>
      <c r="F53" s="27">
        <v>24.1</v>
      </c>
      <c r="G53" s="27">
        <v>19.2</v>
      </c>
      <c r="H53" s="27">
        <v>8.9</v>
      </c>
      <c r="I53" s="27">
        <v>22.7</v>
      </c>
      <c r="J53" s="27">
        <v>5.2</v>
      </c>
      <c r="K53" s="27">
        <v>19</v>
      </c>
      <c r="L53" s="27">
        <v>6.5</v>
      </c>
      <c r="M53" s="27">
        <v>13.8</v>
      </c>
      <c r="N53" s="27">
        <v>37.200000000000003</v>
      </c>
    </row>
    <row r="54" spans="2:14" ht="15" customHeight="1" x14ac:dyDescent="0.15">
      <c r="B54" s="24"/>
      <c r="C54" s="83" t="s">
        <v>77</v>
      </c>
      <c r="D54" s="29">
        <v>1946</v>
      </c>
      <c r="E54" s="30">
        <v>164</v>
      </c>
      <c r="F54" s="31">
        <v>549</v>
      </c>
      <c r="G54" s="31">
        <v>437</v>
      </c>
      <c r="H54" s="31">
        <v>215</v>
      </c>
      <c r="I54" s="31">
        <v>562</v>
      </c>
      <c r="J54" s="31">
        <v>134</v>
      </c>
      <c r="K54" s="31">
        <v>474</v>
      </c>
      <c r="L54" s="31">
        <v>138</v>
      </c>
      <c r="M54" s="31">
        <v>275</v>
      </c>
      <c r="N54" s="31">
        <v>546</v>
      </c>
    </row>
    <row r="55" spans="2:14" ht="15" customHeight="1" x14ac:dyDescent="0.15">
      <c r="B55" s="24"/>
      <c r="C55" s="84"/>
      <c r="D55" s="25">
        <v>100</v>
      </c>
      <c r="E55" s="26">
        <v>8.4</v>
      </c>
      <c r="F55" s="27">
        <v>28.2</v>
      </c>
      <c r="G55" s="27">
        <v>22.5</v>
      </c>
      <c r="H55" s="27">
        <v>11</v>
      </c>
      <c r="I55" s="27">
        <v>28.9</v>
      </c>
      <c r="J55" s="27">
        <v>6.9</v>
      </c>
      <c r="K55" s="27">
        <v>24.4</v>
      </c>
      <c r="L55" s="27">
        <v>7.1</v>
      </c>
      <c r="M55" s="27">
        <v>14.1</v>
      </c>
      <c r="N55" s="27">
        <v>28.1</v>
      </c>
    </row>
    <row r="56" spans="2:14" ht="15" customHeight="1" x14ac:dyDescent="0.15">
      <c r="B56" s="24"/>
      <c r="C56" s="82" t="s">
        <v>78</v>
      </c>
      <c r="D56" s="14">
        <v>854</v>
      </c>
      <c r="E56" s="15">
        <v>61</v>
      </c>
      <c r="F56" s="16">
        <v>212</v>
      </c>
      <c r="G56" s="16">
        <v>139</v>
      </c>
      <c r="H56" s="16">
        <v>72</v>
      </c>
      <c r="I56" s="16">
        <v>194</v>
      </c>
      <c r="J56" s="16">
        <v>57</v>
      </c>
      <c r="K56" s="16">
        <v>186</v>
      </c>
      <c r="L56" s="16">
        <v>56</v>
      </c>
      <c r="M56" s="16">
        <v>105</v>
      </c>
      <c r="N56" s="16">
        <v>330</v>
      </c>
    </row>
    <row r="57" spans="2:14" ht="15" customHeight="1" x14ac:dyDescent="0.15">
      <c r="B57" s="24"/>
      <c r="C57" s="84"/>
      <c r="D57" s="25">
        <v>100</v>
      </c>
      <c r="E57" s="26">
        <v>7.1</v>
      </c>
      <c r="F57" s="27">
        <v>24.8</v>
      </c>
      <c r="G57" s="27">
        <v>16.3</v>
      </c>
      <c r="H57" s="27">
        <v>8.4</v>
      </c>
      <c r="I57" s="27">
        <v>22.7</v>
      </c>
      <c r="J57" s="27">
        <v>6.7</v>
      </c>
      <c r="K57" s="27">
        <v>21.8</v>
      </c>
      <c r="L57" s="27">
        <v>6.6</v>
      </c>
      <c r="M57" s="27">
        <v>12.3</v>
      </c>
      <c r="N57" s="27">
        <v>38.6</v>
      </c>
    </row>
    <row r="58" spans="2:14" ht="15" customHeight="1" x14ac:dyDescent="0.15">
      <c r="B58" s="24"/>
      <c r="C58" s="82" t="s">
        <v>79</v>
      </c>
      <c r="D58" s="14">
        <v>1311</v>
      </c>
      <c r="E58" s="15">
        <v>128</v>
      </c>
      <c r="F58" s="16">
        <v>395</v>
      </c>
      <c r="G58" s="16">
        <v>328</v>
      </c>
      <c r="H58" s="16">
        <v>148</v>
      </c>
      <c r="I58" s="16">
        <v>351</v>
      </c>
      <c r="J58" s="16">
        <v>91</v>
      </c>
      <c r="K58" s="16">
        <v>282</v>
      </c>
      <c r="L58" s="16">
        <v>77</v>
      </c>
      <c r="M58" s="16">
        <v>191</v>
      </c>
      <c r="N58" s="16">
        <v>370</v>
      </c>
    </row>
    <row r="59" spans="2:14" ht="15" customHeight="1" x14ac:dyDescent="0.15">
      <c r="B59" s="24"/>
      <c r="C59" s="84"/>
      <c r="D59" s="25">
        <v>100</v>
      </c>
      <c r="E59" s="26">
        <v>9.8000000000000007</v>
      </c>
      <c r="F59" s="27">
        <v>30.1</v>
      </c>
      <c r="G59" s="27">
        <v>25</v>
      </c>
      <c r="H59" s="27">
        <v>11.3</v>
      </c>
      <c r="I59" s="27">
        <v>26.8</v>
      </c>
      <c r="J59" s="27">
        <v>6.9</v>
      </c>
      <c r="K59" s="27">
        <v>21.5</v>
      </c>
      <c r="L59" s="27">
        <v>5.9</v>
      </c>
      <c r="M59" s="27">
        <v>14.6</v>
      </c>
      <c r="N59" s="27">
        <v>28.2</v>
      </c>
    </row>
    <row r="60" spans="2:14" ht="15" customHeight="1" x14ac:dyDescent="0.15">
      <c r="B60" s="24"/>
      <c r="C60" s="82" t="s">
        <v>80</v>
      </c>
      <c r="D60" s="14">
        <v>1783</v>
      </c>
      <c r="E60" s="15">
        <v>150</v>
      </c>
      <c r="F60" s="16">
        <v>430</v>
      </c>
      <c r="G60" s="16">
        <v>324</v>
      </c>
      <c r="H60" s="16">
        <v>131</v>
      </c>
      <c r="I60" s="16">
        <v>411</v>
      </c>
      <c r="J60" s="16">
        <v>117</v>
      </c>
      <c r="K60" s="16">
        <v>401</v>
      </c>
      <c r="L60" s="16">
        <v>135</v>
      </c>
      <c r="M60" s="16">
        <v>188</v>
      </c>
      <c r="N60" s="16">
        <v>732</v>
      </c>
    </row>
    <row r="61" spans="2:14" ht="15" customHeight="1" x14ac:dyDescent="0.15">
      <c r="B61" s="24"/>
      <c r="C61" s="84"/>
      <c r="D61" s="25">
        <v>100</v>
      </c>
      <c r="E61" s="26">
        <v>8.4</v>
      </c>
      <c r="F61" s="27">
        <v>24.1</v>
      </c>
      <c r="G61" s="27">
        <v>18.2</v>
      </c>
      <c r="H61" s="27">
        <v>7.3</v>
      </c>
      <c r="I61" s="27">
        <v>23.1</v>
      </c>
      <c r="J61" s="27">
        <v>6.6</v>
      </c>
      <c r="K61" s="27">
        <v>22.5</v>
      </c>
      <c r="L61" s="27">
        <v>7.6</v>
      </c>
      <c r="M61" s="27">
        <v>10.5</v>
      </c>
      <c r="N61" s="27">
        <v>41.1</v>
      </c>
    </row>
    <row r="62" spans="2:14" ht="15" customHeight="1" x14ac:dyDescent="0.15">
      <c r="B62" s="24"/>
      <c r="C62" s="82" t="s">
        <v>81</v>
      </c>
      <c r="D62" s="14">
        <v>1234</v>
      </c>
      <c r="E62" s="15">
        <v>130</v>
      </c>
      <c r="F62" s="16">
        <v>344</v>
      </c>
      <c r="G62" s="16">
        <v>257</v>
      </c>
      <c r="H62" s="16">
        <v>121</v>
      </c>
      <c r="I62" s="16">
        <v>333</v>
      </c>
      <c r="J62" s="16">
        <v>77</v>
      </c>
      <c r="K62" s="16">
        <v>264</v>
      </c>
      <c r="L62" s="16">
        <v>70</v>
      </c>
      <c r="M62" s="16">
        <v>230</v>
      </c>
      <c r="N62" s="16">
        <v>297</v>
      </c>
    </row>
    <row r="63" spans="2:14" ht="15" customHeight="1" x14ac:dyDescent="0.15">
      <c r="B63" s="24"/>
      <c r="C63" s="84"/>
      <c r="D63" s="25">
        <v>100</v>
      </c>
      <c r="E63" s="26">
        <v>10.5</v>
      </c>
      <c r="F63" s="27">
        <v>27.9</v>
      </c>
      <c r="G63" s="27">
        <v>20.8</v>
      </c>
      <c r="H63" s="27">
        <v>9.8000000000000007</v>
      </c>
      <c r="I63" s="27">
        <v>27</v>
      </c>
      <c r="J63" s="27">
        <v>6.2</v>
      </c>
      <c r="K63" s="27">
        <v>21.4</v>
      </c>
      <c r="L63" s="27">
        <v>5.7</v>
      </c>
      <c r="M63" s="27">
        <v>18.600000000000001</v>
      </c>
      <c r="N63" s="27">
        <v>24.1</v>
      </c>
    </row>
    <row r="64" spans="2:14" ht="15" customHeight="1" x14ac:dyDescent="0.15">
      <c r="B64" s="24"/>
      <c r="C64" s="82" t="s">
        <v>82</v>
      </c>
      <c r="D64" s="14">
        <v>2253</v>
      </c>
      <c r="E64" s="15">
        <v>232</v>
      </c>
      <c r="F64" s="16">
        <v>637</v>
      </c>
      <c r="G64" s="16">
        <v>447</v>
      </c>
      <c r="H64" s="16">
        <v>235</v>
      </c>
      <c r="I64" s="16">
        <v>565</v>
      </c>
      <c r="J64" s="16">
        <v>179</v>
      </c>
      <c r="K64" s="16">
        <v>477</v>
      </c>
      <c r="L64" s="16">
        <v>179</v>
      </c>
      <c r="M64" s="16">
        <v>360</v>
      </c>
      <c r="N64" s="16">
        <v>662</v>
      </c>
    </row>
    <row r="65" spans="2:14" ht="15" customHeight="1" x14ac:dyDescent="0.15">
      <c r="B65" s="24"/>
      <c r="C65" s="84"/>
      <c r="D65" s="25">
        <v>100</v>
      </c>
      <c r="E65" s="26">
        <v>10.3</v>
      </c>
      <c r="F65" s="27">
        <v>28.3</v>
      </c>
      <c r="G65" s="27">
        <v>19.8</v>
      </c>
      <c r="H65" s="27">
        <v>10.4</v>
      </c>
      <c r="I65" s="27">
        <v>25.1</v>
      </c>
      <c r="J65" s="27">
        <v>7.9</v>
      </c>
      <c r="K65" s="27">
        <v>21.2</v>
      </c>
      <c r="L65" s="27">
        <v>7.9</v>
      </c>
      <c r="M65" s="27">
        <v>16</v>
      </c>
      <c r="N65" s="27">
        <v>29.4</v>
      </c>
    </row>
    <row r="66" spans="2:14" ht="15" customHeight="1" x14ac:dyDescent="0.15">
      <c r="B66" s="24"/>
      <c r="C66" s="82" t="s">
        <v>83</v>
      </c>
      <c r="D66" s="14">
        <v>1209</v>
      </c>
      <c r="E66" s="15">
        <v>100</v>
      </c>
      <c r="F66" s="16">
        <v>290</v>
      </c>
      <c r="G66" s="16">
        <v>192</v>
      </c>
      <c r="H66" s="16">
        <v>155</v>
      </c>
      <c r="I66" s="16">
        <v>364</v>
      </c>
      <c r="J66" s="16">
        <v>123</v>
      </c>
      <c r="K66" s="16">
        <v>327</v>
      </c>
      <c r="L66" s="16">
        <v>92</v>
      </c>
      <c r="M66" s="16">
        <v>169</v>
      </c>
      <c r="N66" s="16">
        <v>365</v>
      </c>
    </row>
    <row r="67" spans="2:14" ht="15" customHeight="1" x14ac:dyDescent="0.15">
      <c r="B67" s="24"/>
      <c r="C67" s="84"/>
      <c r="D67" s="25">
        <v>100</v>
      </c>
      <c r="E67" s="26">
        <v>8.3000000000000007</v>
      </c>
      <c r="F67" s="27">
        <v>24</v>
      </c>
      <c r="G67" s="27">
        <v>15.9</v>
      </c>
      <c r="H67" s="27">
        <v>12.8</v>
      </c>
      <c r="I67" s="27">
        <v>30.1</v>
      </c>
      <c r="J67" s="27">
        <v>10.199999999999999</v>
      </c>
      <c r="K67" s="27">
        <v>27</v>
      </c>
      <c r="L67" s="27">
        <v>7.6</v>
      </c>
      <c r="M67" s="27">
        <v>14</v>
      </c>
      <c r="N67" s="27">
        <v>30.2</v>
      </c>
    </row>
    <row r="68" spans="2:14" ht="15" customHeight="1" x14ac:dyDescent="0.15">
      <c r="B68" s="24"/>
      <c r="C68" s="82" t="s">
        <v>84</v>
      </c>
      <c r="D68" s="14">
        <v>2351</v>
      </c>
      <c r="E68" s="15">
        <v>215</v>
      </c>
      <c r="F68" s="16">
        <v>644</v>
      </c>
      <c r="G68" s="16">
        <v>443</v>
      </c>
      <c r="H68" s="16">
        <v>299</v>
      </c>
      <c r="I68" s="16">
        <v>613</v>
      </c>
      <c r="J68" s="16">
        <v>192</v>
      </c>
      <c r="K68" s="16">
        <v>509</v>
      </c>
      <c r="L68" s="16">
        <v>154</v>
      </c>
      <c r="M68" s="16">
        <v>340</v>
      </c>
      <c r="N68" s="16">
        <v>792</v>
      </c>
    </row>
    <row r="69" spans="2:14" ht="15" customHeight="1" x14ac:dyDescent="0.15">
      <c r="B69" s="28"/>
      <c r="C69" s="85"/>
      <c r="D69" s="17">
        <v>100</v>
      </c>
      <c r="E69" s="18">
        <v>9.1</v>
      </c>
      <c r="F69" s="19">
        <v>27.4</v>
      </c>
      <c r="G69" s="19">
        <v>18.8</v>
      </c>
      <c r="H69" s="19">
        <v>12.7</v>
      </c>
      <c r="I69" s="19">
        <v>26.1</v>
      </c>
      <c r="J69" s="19">
        <v>8.1999999999999993</v>
      </c>
      <c r="K69" s="19">
        <v>21.7</v>
      </c>
      <c r="L69" s="19">
        <v>6.6</v>
      </c>
      <c r="M69" s="19">
        <v>14.5</v>
      </c>
      <c r="N69" s="19">
        <v>33.700000000000003</v>
      </c>
    </row>
    <row r="70" spans="2:14" ht="15" customHeight="1" x14ac:dyDescent="0.15">
      <c r="B70" s="20" t="s">
        <v>85</v>
      </c>
      <c r="C70" s="88" t="s">
        <v>86</v>
      </c>
      <c r="D70" s="21">
        <v>2750</v>
      </c>
      <c r="E70" s="22">
        <v>197</v>
      </c>
      <c r="F70" s="23">
        <v>504</v>
      </c>
      <c r="G70" s="23">
        <v>435</v>
      </c>
      <c r="H70" s="23">
        <v>207</v>
      </c>
      <c r="I70" s="23">
        <v>298</v>
      </c>
      <c r="J70" s="23">
        <v>72</v>
      </c>
      <c r="K70" s="23">
        <v>229</v>
      </c>
      <c r="L70" s="23">
        <v>90</v>
      </c>
      <c r="M70" s="23">
        <v>448</v>
      </c>
      <c r="N70" s="23">
        <v>1377</v>
      </c>
    </row>
    <row r="71" spans="2:14" ht="15" customHeight="1" x14ac:dyDescent="0.15">
      <c r="B71" s="24"/>
      <c r="C71" s="89"/>
      <c r="D71" s="25">
        <v>100</v>
      </c>
      <c r="E71" s="26">
        <v>7.2</v>
      </c>
      <c r="F71" s="27">
        <v>18.3</v>
      </c>
      <c r="G71" s="27">
        <v>15.8</v>
      </c>
      <c r="H71" s="27">
        <v>7.5</v>
      </c>
      <c r="I71" s="27">
        <v>10.8</v>
      </c>
      <c r="J71" s="27">
        <v>2.6</v>
      </c>
      <c r="K71" s="27">
        <v>8.3000000000000007</v>
      </c>
      <c r="L71" s="27">
        <v>3.3</v>
      </c>
      <c r="M71" s="27">
        <v>16.3</v>
      </c>
      <c r="N71" s="27">
        <v>50.1</v>
      </c>
    </row>
    <row r="72" spans="2:14" ht="15" customHeight="1" x14ac:dyDescent="0.15">
      <c r="B72" s="24"/>
      <c r="C72" s="86" t="s">
        <v>87</v>
      </c>
      <c r="D72" s="14">
        <v>3000</v>
      </c>
      <c r="E72" s="15">
        <v>248</v>
      </c>
      <c r="F72" s="16">
        <v>638</v>
      </c>
      <c r="G72" s="16">
        <v>567</v>
      </c>
      <c r="H72" s="16">
        <v>256</v>
      </c>
      <c r="I72" s="16">
        <v>460</v>
      </c>
      <c r="J72" s="16">
        <v>129</v>
      </c>
      <c r="K72" s="16">
        <v>340</v>
      </c>
      <c r="L72" s="16">
        <v>114</v>
      </c>
      <c r="M72" s="16">
        <v>492</v>
      </c>
      <c r="N72" s="16">
        <v>1243</v>
      </c>
    </row>
    <row r="73" spans="2:14" ht="15" customHeight="1" x14ac:dyDescent="0.15">
      <c r="B73" s="24"/>
      <c r="C73" s="89"/>
      <c r="D73" s="25">
        <v>100</v>
      </c>
      <c r="E73" s="26">
        <v>8.3000000000000007</v>
      </c>
      <c r="F73" s="27">
        <v>21.3</v>
      </c>
      <c r="G73" s="27">
        <v>18.899999999999999</v>
      </c>
      <c r="H73" s="27">
        <v>8.5</v>
      </c>
      <c r="I73" s="27">
        <v>15.3</v>
      </c>
      <c r="J73" s="27">
        <v>4.3</v>
      </c>
      <c r="K73" s="27">
        <v>11.3</v>
      </c>
      <c r="L73" s="27">
        <v>3.8</v>
      </c>
      <c r="M73" s="27">
        <v>16.399999999999999</v>
      </c>
      <c r="N73" s="27">
        <v>41.4</v>
      </c>
    </row>
    <row r="74" spans="2:14" ht="15" customHeight="1" x14ac:dyDescent="0.15">
      <c r="B74" s="24"/>
      <c r="C74" s="86" t="s">
        <v>88</v>
      </c>
      <c r="D74" s="14">
        <v>3841</v>
      </c>
      <c r="E74" s="15">
        <v>330</v>
      </c>
      <c r="F74" s="16">
        <v>1153</v>
      </c>
      <c r="G74" s="16">
        <v>825</v>
      </c>
      <c r="H74" s="16">
        <v>450</v>
      </c>
      <c r="I74" s="16">
        <v>1052</v>
      </c>
      <c r="J74" s="16">
        <v>260</v>
      </c>
      <c r="K74" s="16">
        <v>844</v>
      </c>
      <c r="L74" s="16">
        <v>274</v>
      </c>
      <c r="M74" s="16">
        <v>616</v>
      </c>
      <c r="N74" s="16">
        <v>1000</v>
      </c>
    </row>
    <row r="75" spans="2:14" ht="15" customHeight="1" x14ac:dyDescent="0.15">
      <c r="B75" s="24"/>
      <c r="C75" s="89"/>
      <c r="D75" s="25">
        <v>100</v>
      </c>
      <c r="E75" s="26">
        <v>8.6</v>
      </c>
      <c r="F75" s="27">
        <v>30</v>
      </c>
      <c r="G75" s="27">
        <v>21.5</v>
      </c>
      <c r="H75" s="27">
        <v>11.7</v>
      </c>
      <c r="I75" s="27">
        <v>27.4</v>
      </c>
      <c r="J75" s="27">
        <v>6.8</v>
      </c>
      <c r="K75" s="27">
        <v>22</v>
      </c>
      <c r="L75" s="27">
        <v>7.1</v>
      </c>
      <c r="M75" s="27">
        <v>16</v>
      </c>
      <c r="N75" s="27">
        <v>26</v>
      </c>
    </row>
    <row r="76" spans="2:14" ht="15" customHeight="1" x14ac:dyDescent="0.15">
      <c r="B76" s="24"/>
      <c r="C76" s="86" t="s">
        <v>89</v>
      </c>
      <c r="D76" s="14">
        <v>2817</v>
      </c>
      <c r="E76" s="15">
        <v>256</v>
      </c>
      <c r="F76" s="16">
        <v>882</v>
      </c>
      <c r="G76" s="16">
        <v>610</v>
      </c>
      <c r="H76" s="16">
        <v>335</v>
      </c>
      <c r="I76" s="16">
        <v>992</v>
      </c>
      <c r="J76" s="16">
        <v>258</v>
      </c>
      <c r="K76" s="16">
        <v>850</v>
      </c>
      <c r="L76" s="16">
        <v>268</v>
      </c>
      <c r="M76" s="16">
        <v>359</v>
      </c>
      <c r="N76" s="16">
        <v>636</v>
      </c>
    </row>
    <row r="77" spans="2:14" ht="15" customHeight="1" x14ac:dyDescent="0.15">
      <c r="B77" s="24"/>
      <c r="C77" s="89"/>
      <c r="D77" s="25">
        <v>100</v>
      </c>
      <c r="E77" s="26">
        <v>9.1</v>
      </c>
      <c r="F77" s="27">
        <v>31.3</v>
      </c>
      <c r="G77" s="27">
        <v>21.7</v>
      </c>
      <c r="H77" s="27">
        <v>11.9</v>
      </c>
      <c r="I77" s="27">
        <v>35.200000000000003</v>
      </c>
      <c r="J77" s="27">
        <v>9.1999999999999993</v>
      </c>
      <c r="K77" s="27">
        <v>30.2</v>
      </c>
      <c r="L77" s="27">
        <v>9.5</v>
      </c>
      <c r="M77" s="27">
        <v>12.7</v>
      </c>
      <c r="N77" s="27">
        <v>22.6</v>
      </c>
    </row>
    <row r="78" spans="2:14" ht="15" customHeight="1" x14ac:dyDescent="0.15">
      <c r="B78" s="24"/>
      <c r="C78" s="86" t="s">
        <v>90</v>
      </c>
      <c r="D78" s="14">
        <v>1623</v>
      </c>
      <c r="E78" s="15">
        <v>187</v>
      </c>
      <c r="F78" s="16">
        <v>504</v>
      </c>
      <c r="G78" s="16">
        <v>356</v>
      </c>
      <c r="H78" s="16">
        <v>191</v>
      </c>
      <c r="I78" s="16">
        <v>627</v>
      </c>
      <c r="J78" s="16">
        <v>191</v>
      </c>
      <c r="K78" s="16">
        <v>582</v>
      </c>
      <c r="L78" s="16">
        <v>184</v>
      </c>
      <c r="M78" s="16">
        <v>169</v>
      </c>
      <c r="N78" s="16">
        <v>384</v>
      </c>
    </row>
    <row r="79" spans="2:14" ht="15" customHeight="1" x14ac:dyDescent="0.15">
      <c r="B79" s="24"/>
      <c r="C79" s="89"/>
      <c r="D79" s="25">
        <v>100</v>
      </c>
      <c r="E79" s="26">
        <v>11.5</v>
      </c>
      <c r="F79" s="27">
        <v>31.1</v>
      </c>
      <c r="G79" s="27">
        <v>21.9</v>
      </c>
      <c r="H79" s="27">
        <v>11.8</v>
      </c>
      <c r="I79" s="27">
        <v>38.6</v>
      </c>
      <c r="J79" s="27">
        <v>11.8</v>
      </c>
      <c r="K79" s="27">
        <v>35.9</v>
      </c>
      <c r="L79" s="27">
        <v>11.3</v>
      </c>
      <c r="M79" s="27">
        <v>10.4</v>
      </c>
      <c r="N79" s="27">
        <v>23.7</v>
      </c>
    </row>
    <row r="80" spans="2:14" ht="15" customHeight="1" x14ac:dyDescent="0.15">
      <c r="B80" s="24"/>
      <c r="C80" s="86" t="s">
        <v>91</v>
      </c>
      <c r="D80" s="14">
        <v>1008</v>
      </c>
      <c r="E80" s="15">
        <v>115</v>
      </c>
      <c r="F80" s="16">
        <v>321</v>
      </c>
      <c r="G80" s="16">
        <v>203</v>
      </c>
      <c r="H80" s="16">
        <v>116</v>
      </c>
      <c r="I80" s="16">
        <v>378</v>
      </c>
      <c r="J80" s="16">
        <v>125</v>
      </c>
      <c r="K80" s="16">
        <v>374</v>
      </c>
      <c r="L80" s="16">
        <v>98</v>
      </c>
      <c r="M80" s="16">
        <v>93</v>
      </c>
      <c r="N80" s="16">
        <v>241</v>
      </c>
    </row>
    <row r="81" spans="2:14" ht="15" customHeight="1" x14ac:dyDescent="0.15">
      <c r="B81" s="24"/>
      <c r="C81" s="89"/>
      <c r="D81" s="25">
        <v>100</v>
      </c>
      <c r="E81" s="26">
        <v>11.4</v>
      </c>
      <c r="F81" s="27">
        <v>31.8</v>
      </c>
      <c r="G81" s="27">
        <v>20.100000000000001</v>
      </c>
      <c r="H81" s="27">
        <v>11.5</v>
      </c>
      <c r="I81" s="27">
        <v>37.5</v>
      </c>
      <c r="J81" s="27">
        <v>12.4</v>
      </c>
      <c r="K81" s="27">
        <v>37.1</v>
      </c>
      <c r="L81" s="27">
        <v>9.6999999999999993</v>
      </c>
      <c r="M81" s="27">
        <v>9.1999999999999993</v>
      </c>
      <c r="N81" s="27">
        <v>23.9</v>
      </c>
    </row>
    <row r="82" spans="2:14" ht="15" customHeight="1" x14ac:dyDescent="0.15">
      <c r="B82" s="24"/>
      <c r="C82" s="86" t="s">
        <v>92</v>
      </c>
      <c r="D82" s="14">
        <v>602</v>
      </c>
      <c r="E82" s="15">
        <v>77</v>
      </c>
      <c r="F82" s="16">
        <v>173</v>
      </c>
      <c r="G82" s="16">
        <v>108</v>
      </c>
      <c r="H82" s="16">
        <v>62</v>
      </c>
      <c r="I82" s="16">
        <v>205</v>
      </c>
      <c r="J82" s="16">
        <v>77</v>
      </c>
      <c r="K82" s="16">
        <v>221</v>
      </c>
      <c r="L82" s="16">
        <v>53</v>
      </c>
      <c r="M82" s="16">
        <v>62</v>
      </c>
      <c r="N82" s="16">
        <v>180</v>
      </c>
    </row>
    <row r="83" spans="2:14" ht="15" customHeight="1" x14ac:dyDescent="0.15">
      <c r="B83" s="24"/>
      <c r="C83" s="86"/>
      <c r="D83" s="34">
        <v>100</v>
      </c>
      <c r="E83" s="35">
        <v>12.8</v>
      </c>
      <c r="F83" s="36">
        <v>28.7</v>
      </c>
      <c r="G83" s="36">
        <v>17.899999999999999</v>
      </c>
      <c r="H83" s="36">
        <v>10.3</v>
      </c>
      <c r="I83" s="36">
        <v>34.1</v>
      </c>
      <c r="J83" s="36">
        <v>12.8</v>
      </c>
      <c r="K83" s="36">
        <v>36.700000000000003</v>
      </c>
      <c r="L83" s="36">
        <v>8.8000000000000007</v>
      </c>
      <c r="M83" s="36">
        <v>10.3</v>
      </c>
      <c r="N83" s="36">
        <v>29.9</v>
      </c>
    </row>
    <row r="84" spans="2:14" ht="15" customHeight="1" x14ac:dyDescent="0.15">
      <c r="B84" s="20" t="s">
        <v>93</v>
      </c>
      <c r="C84" s="87" t="s">
        <v>94</v>
      </c>
      <c r="D84" s="21">
        <v>3427</v>
      </c>
      <c r="E84" s="22">
        <v>325</v>
      </c>
      <c r="F84" s="23">
        <v>713</v>
      </c>
      <c r="G84" s="23">
        <v>634</v>
      </c>
      <c r="H84" s="23">
        <v>317</v>
      </c>
      <c r="I84" s="23">
        <v>563</v>
      </c>
      <c r="J84" s="23">
        <v>153</v>
      </c>
      <c r="K84" s="23">
        <v>447</v>
      </c>
      <c r="L84" s="23">
        <v>149</v>
      </c>
      <c r="M84" s="23">
        <v>573</v>
      </c>
      <c r="N84" s="23">
        <v>1420</v>
      </c>
    </row>
    <row r="85" spans="2:14" ht="15" customHeight="1" x14ac:dyDescent="0.15">
      <c r="B85" s="24" t="s">
        <v>485</v>
      </c>
      <c r="C85" s="84"/>
      <c r="D85" s="25">
        <v>100</v>
      </c>
      <c r="E85" s="26">
        <v>9.5</v>
      </c>
      <c r="F85" s="27">
        <v>20.8</v>
      </c>
      <c r="G85" s="27">
        <v>18.5</v>
      </c>
      <c r="H85" s="27">
        <v>9.3000000000000007</v>
      </c>
      <c r="I85" s="27">
        <v>16.399999999999999</v>
      </c>
      <c r="J85" s="27">
        <v>4.5</v>
      </c>
      <c r="K85" s="27">
        <v>13</v>
      </c>
      <c r="L85" s="27">
        <v>4.3</v>
      </c>
      <c r="M85" s="27">
        <v>16.7</v>
      </c>
      <c r="N85" s="27">
        <v>41.4</v>
      </c>
    </row>
    <row r="86" spans="2:14" ht="15" customHeight="1" x14ac:dyDescent="0.15">
      <c r="B86" s="24" t="s">
        <v>486</v>
      </c>
      <c r="C86" s="82" t="s">
        <v>432</v>
      </c>
      <c r="D86" s="14">
        <v>3344</v>
      </c>
      <c r="E86" s="15">
        <v>294</v>
      </c>
      <c r="F86" s="16">
        <v>809</v>
      </c>
      <c r="G86" s="16">
        <v>665</v>
      </c>
      <c r="H86" s="16">
        <v>301</v>
      </c>
      <c r="I86" s="16">
        <v>690</v>
      </c>
      <c r="J86" s="16">
        <v>184</v>
      </c>
      <c r="K86" s="16">
        <v>558</v>
      </c>
      <c r="L86" s="16">
        <v>190</v>
      </c>
      <c r="M86" s="16">
        <v>525</v>
      </c>
      <c r="N86" s="16">
        <v>1198</v>
      </c>
    </row>
    <row r="87" spans="2:14" ht="15" customHeight="1" x14ac:dyDescent="0.15">
      <c r="B87" s="24"/>
      <c r="C87" s="84"/>
      <c r="D87" s="25">
        <v>100</v>
      </c>
      <c r="E87" s="26">
        <v>8.8000000000000007</v>
      </c>
      <c r="F87" s="27">
        <v>24.2</v>
      </c>
      <c r="G87" s="27">
        <v>19.899999999999999</v>
      </c>
      <c r="H87" s="27">
        <v>9</v>
      </c>
      <c r="I87" s="27">
        <v>20.6</v>
      </c>
      <c r="J87" s="27">
        <v>5.5</v>
      </c>
      <c r="K87" s="27">
        <v>16.7</v>
      </c>
      <c r="L87" s="27">
        <v>5.7</v>
      </c>
      <c r="M87" s="27">
        <v>15.7</v>
      </c>
      <c r="N87" s="27">
        <v>35.799999999999997</v>
      </c>
    </row>
    <row r="88" spans="2:14" ht="15" customHeight="1" x14ac:dyDescent="0.15">
      <c r="B88" s="24"/>
      <c r="C88" s="83" t="s">
        <v>553</v>
      </c>
      <c r="D88" s="29">
        <v>2063</v>
      </c>
      <c r="E88" s="30">
        <v>166</v>
      </c>
      <c r="F88" s="31">
        <v>596</v>
      </c>
      <c r="G88" s="31">
        <v>414</v>
      </c>
      <c r="H88" s="31">
        <v>214</v>
      </c>
      <c r="I88" s="31">
        <v>593</v>
      </c>
      <c r="J88" s="31">
        <v>160</v>
      </c>
      <c r="K88" s="31">
        <v>504</v>
      </c>
      <c r="L88" s="31">
        <v>144</v>
      </c>
      <c r="M88" s="31">
        <v>307</v>
      </c>
      <c r="N88" s="31">
        <v>548</v>
      </c>
    </row>
    <row r="89" spans="2:14" ht="15" customHeight="1" x14ac:dyDescent="0.15">
      <c r="B89" s="24"/>
      <c r="C89" s="84"/>
      <c r="D89" s="25">
        <v>100</v>
      </c>
      <c r="E89" s="26">
        <v>8</v>
      </c>
      <c r="F89" s="27">
        <v>28.9</v>
      </c>
      <c r="G89" s="27">
        <v>20.100000000000001</v>
      </c>
      <c r="H89" s="27">
        <v>10.4</v>
      </c>
      <c r="I89" s="27">
        <v>28.7</v>
      </c>
      <c r="J89" s="27">
        <v>7.8</v>
      </c>
      <c r="K89" s="27">
        <v>24.4</v>
      </c>
      <c r="L89" s="27">
        <v>7</v>
      </c>
      <c r="M89" s="27">
        <v>14.9</v>
      </c>
      <c r="N89" s="27">
        <v>26.6</v>
      </c>
    </row>
    <row r="90" spans="2:14" ht="15" customHeight="1" x14ac:dyDescent="0.15">
      <c r="B90" s="24"/>
      <c r="C90" s="82" t="s">
        <v>494</v>
      </c>
      <c r="D90" s="14">
        <v>3201</v>
      </c>
      <c r="E90" s="15">
        <v>298</v>
      </c>
      <c r="F90" s="16">
        <v>1013</v>
      </c>
      <c r="G90" s="16">
        <v>704</v>
      </c>
      <c r="H90" s="16">
        <v>397</v>
      </c>
      <c r="I90" s="16">
        <v>1046</v>
      </c>
      <c r="J90" s="16">
        <v>272</v>
      </c>
      <c r="K90" s="16">
        <v>934</v>
      </c>
      <c r="L90" s="16">
        <v>264</v>
      </c>
      <c r="M90" s="16">
        <v>404</v>
      </c>
      <c r="N90" s="16">
        <v>771</v>
      </c>
    </row>
    <row r="91" spans="2:14" ht="15" customHeight="1" x14ac:dyDescent="0.15">
      <c r="B91" s="24"/>
      <c r="C91" s="84"/>
      <c r="D91" s="25">
        <v>100</v>
      </c>
      <c r="E91" s="26">
        <v>9.3000000000000007</v>
      </c>
      <c r="F91" s="27">
        <v>31.6</v>
      </c>
      <c r="G91" s="27">
        <v>22</v>
      </c>
      <c r="H91" s="27">
        <v>12.4</v>
      </c>
      <c r="I91" s="27">
        <v>32.700000000000003</v>
      </c>
      <c r="J91" s="27">
        <v>8.5</v>
      </c>
      <c r="K91" s="27">
        <v>29.2</v>
      </c>
      <c r="L91" s="27">
        <v>8.1999999999999993</v>
      </c>
      <c r="M91" s="27">
        <v>12.6</v>
      </c>
      <c r="N91" s="27">
        <v>24.1</v>
      </c>
    </row>
    <row r="92" spans="2:14" ht="15" customHeight="1" x14ac:dyDescent="0.15">
      <c r="B92" s="24"/>
      <c r="C92" s="82" t="s">
        <v>543</v>
      </c>
      <c r="D92" s="14">
        <v>1503</v>
      </c>
      <c r="E92" s="15">
        <v>142</v>
      </c>
      <c r="F92" s="16">
        <v>490</v>
      </c>
      <c r="G92" s="16">
        <v>309</v>
      </c>
      <c r="H92" s="16">
        <v>194</v>
      </c>
      <c r="I92" s="16">
        <v>569</v>
      </c>
      <c r="J92" s="16">
        <v>171</v>
      </c>
      <c r="K92" s="16">
        <v>498</v>
      </c>
      <c r="L92" s="16">
        <v>168</v>
      </c>
      <c r="M92" s="16">
        <v>179</v>
      </c>
      <c r="N92" s="16">
        <v>339</v>
      </c>
    </row>
    <row r="93" spans="2:14" ht="15" customHeight="1" x14ac:dyDescent="0.15">
      <c r="B93" s="24"/>
      <c r="C93" s="84"/>
      <c r="D93" s="25">
        <v>100</v>
      </c>
      <c r="E93" s="26">
        <v>9.4</v>
      </c>
      <c r="F93" s="27">
        <v>32.6</v>
      </c>
      <c r="G93" s="27">
        <v>20.6</v>
      </c>
      <c r="H93" s="27">
        <v>12.9</v>
      </c>
      <c r="I93" s="27">
        <v>37.9</v>
      </c>
      <c r="J93" s="27">
        <v>11.4</v>
      </c>
      <c r="K93" s="27">
        <v>33.1</v>
      </c>
      <c r="L93" s="27">
        <v>11.2</v>
      </c>
      <c r="M93" s="27">
        <v>11.9</v>
      </c>
      <c r="N93" s="27">
        <v>22.6</v>
      </c>
    </row>
    <row r="94" spans="2:14" ht="15" customHeight="1" x14ac:dyDescent="0.15">
      <c r="B94" s="24"/>
      <c r="C94" s="82" t="s">
        <v>571</v>
      </c>
      <c r="D94" s="14">
        <v>330</v>
      </c>
      <c r="E94" s="15">
        <v>33</v>
      </c>
      <c r="F94" s="16">
        <v>120</v>
      </c>
      <c r="G94" s="16">
        <v>65</v>
      </c>
      <c r="H94" s="16">
        <v>43</v>
      </c>
      <c r="I94" s="16">
        <v>127</v>
      </c>
      <c r="J94" s="16">
        <v>39</v>
      </c>
      <c r="K94" s="16">
        <v>124</v>
      </c>
      <c r="L94" s="16">
        <v>37</v>
      </c>
      <c r="M94" s="16">
        <v>36</v>
      </c>
      <c r="N94" s="16">
        <v>65</v>
      </c>
    </row>
    <row r="95" spans="2:14" ht="15" customHeight="1" x14ac:dyDescent="0.15">
      <c r="B95" s="24"/>
      <c r="C95" s="82"/>
      <c r="D95" s="34">
        <v>100</v>
      </c>
      <c r="E95" s="35">
        <v>10</v>
      </c>
      <c r="F95" s="36">
        <v>36.4</v>
      </c>
      <c r="G95" s="36">
        <v>19.7</v>
      </c>
      <c r="H95" s="36">
        <v>13</v>
      </c>
      <c r="I95" s="36">
        <v>38.5</v>
      </c>
      <c r="J95" s="36">
        <v>11.8</v>
      </c>
      <c r="K95" s="36">
        <v>37.6</v>
      </c>
      <c r="L95" s="36">
        <v>11.2</v>
      </c>
      <c r="M95" s="36">
        <v>10.9</v>
      </c>
      <c r="N95" s="36">
        <v>19.7</v>
      </c>
    </row>
    <row r="96" spans="2:14" ht="15" customHeight="1" x14ac:dyDescent="0.15">
      <c r="B96" s="24"/>
      <c r="C96" s="83" t="s">
        <v>511</v>
      </c>
      <c r="D96" s="29">
        <v>359</v>
      </c>
      <c r="E96" s="30">
        <v>44</v>
      </c>
      <c r="F96" s="31">
        <v>112</v>
      </c>
      <c r="G96" s="31">
        <v>62</v>
      </c>
      <c r="H96" s="31">
        <v>44</v>
      </c>
      <c r="I96" s="31">
        <v>123</v>
      </c>
      <c r="J96" s="31">
        <v>47</v>
      </c>
      <c r="K96" s="31">
        <v>126</v>
      </c>
      <c r="L96" s="31">
        <v>31</v>
      </c>
      <c r="M96" s="31">
        <v>37</v>
      </c>
      <c r="N96" s="31">
        <v>99</v>
      </c>
    </row>
    <row r="97" spans="2:14" ht="15" customHeight="1" x14ac:dyDescent="0.15">
      <c r="B97" s="24"/>
      <c r="C97" s="84"/>
      <c r="D97" s="25">
        <v>100</v>
      </c>
      <c r="E97" s="26">
        <v>12.3</v>
      </c>
      <c r="F97" s="27">
        <v>31.2</v>
      </c>
      <c r="G97" s="27">
        <v>17.3</v>
      </c>
      <c r="H97" s="27">
        <v>12.3</v>
      </c>
      <c r="I97" s="27">
        <v>34.299999999999997</v>
      </c>
      <c r="J97" s="27">
        <v>13.1</v>
      </c>
      <c r="K97" s="27">
        <v>35.1</v>
      </c>
      <c r="L97" s="27">
        <v>8.6</v>
      </c>
      <c r="M97" s="27">
        <v>10.3</v>
      </c>
      <c r="N97" s="27">
        <v>27.6</v>
      </c>
    </row>
    <row r="98" spans="2:14" ht="15" customHeight="1" x14ac:dyDescent="0.15">
      <c r="B98" s="24"/>
      <c r="C98" s="82" t="s">
        <v>544</v>
      </c>
      <c r="D98" s="14">
        <v>47</v>
      </c>
      <c r="E98" s="15">
        <v>7</v>
      </c>
      <c r="F98" s="16">
        <v>13</v>
      </c>
      <c r="G98" s="16">
        <v>5</v>
      </c>
      <c r="H98" s="16">
        <v>6</v>
      </c>
      <c r="I98" s="16">
        <v>14</v>
      </c>
      <c r="J98" s="16">
        <v>3</v>
      </c>
      <c r="K98" s="16">
        <v>14</v>
      </c>
      <c r="L98" s="16">
        <v>7</v>
      </c>
      <c r="M98" s="16">
        <v>6</v>
      </c>
      <c r="N98" s="16">
        <v>18</v>
      </c>
    </row>
    <row r="99" spans="2:14" ht="15" customHeight="1" x14ac:dyDescent="0.15">
      <c r="B99" s="24"/>
      <c r="C99" s="84"/>
      <c r="D99" s="25">
        <v>100</v>
      </c>
      <c r="E99" s="26">
        <v>14.9</v>
      </c>
      <c r="F99" s="27">
        <v>27.7</v>
      </c>
      <c r="G99" s="27">
        <v>10.6</v>
      </c>
      <c r="H99" s="27">
        <v>12.8</v>
      </c>
      <c r="I99" s="27">
        <v>29.8</v>
      </c>
      <c r="J99" s="27">
        <v>6.4</v>
      </c>
      <c r="K99" s="27">
        <v>29.8</v>
      </c>
      <c r="L99" s="27">
        <v>14.9</v>
      </c>
      <c r="M99" s="27">
        <v>12.8</v>
      </c>
      <c r="N99" s="27">
        <v>38.299999999999997</v>
      </c>
    </row>
    <row r="100" spans="2:14" ht="15" customHeight="1" x14ac:dyDescent="0.15">
      <c r="B100" s="24"/>
      <c r="C100" s="82" t="s">
        <v>96</v>
      </c>
      <c r="D100" s="14">
        <v>52</v>
      </c>
      <c r="E100" s="15">
        <v>5</v>
      </c>
      <c r="F100" s="16">
        <v>19</v>
      </c>
      <c r="G100" s="16">
        <v>16</v>
      </c>
      <c r="H100" s="16">
        <v>8</v>
      </c>
      <c r="I100" s="16">
        <v>20</v>
      </c>
      <c r="J100" s="16">
        <v>7</v>
      </c>
      <c r="K100" s="16">
        <v>13</v>
      </c>
      <c r="L100" s="16">
        <v>5</v>
      </c>
      <c r="M100" s="16">
        <v>8</v>
      </c>
      <c r="N100" s="16">
        <v>9</v>
      </c>
    </row>
    <row r="101" spans="2:14" ht="15" customHeight="1" x14ac:dyDescent="0.15">
      <c r="B101" s="28"/>
      <c r="C101" s="85"/>
      <c r="D101" s="17">
        <v>100</v>
      </c>
      <c r="E101" s="18">
        <v>9.6</v>
      </c>
      <c r="F101" s="19">
        <v>36.5</v>
      </c>
      <c r="G101" s="19">
        <v>30.8</v>
      </c>
      <c r="H101" s="19">
        <v>15.4</v>
      </c>
      <c r="I101" s="19">
        <v>38.5</v>
      </c>
      <c r="J101" s="19">
        <v>13.5</v>
      </c>
      <c r="K101" s="19">
        <v>25</v>
      </c>
      <c r="L101" s="19">
        <v>9.6</v>
      </c>
      <c r="M101" s="19">
        <v>15.4</v>
      </c>
      <c r="N101" s="19">
        <v>17.3</v>
      </c>
    </row>
  </sheetData>
  <mergeCells count="47">
    <mergeCell ref="C30:C31"/>
    <mergeCell ref="B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56:C57"/>
    <mergeCell ref="C32:C33"/>
    <mergeCell ref="C34:C3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80:C81"/>
    <mergeCell ref="C58:C59"/>
    <mergeCell ref="C60:C61"/>
    <mergeCell ref="C62:C63"/>
    <mergeCell ref="C64:C65"/>
    <mergeCell ref="C66:C67"/>
    <mergeCell ref="C68:C69"/>
    <mergeCell ref="C94:C95"/>
    <mergeCell ref="C96:C97"/>
    <mergeCell ref="C98:C99"/>
    <mergeCell ref="C100:C101"/>
    <mergeCell ref="C36:C37"/>
    <mergeCell ref="C82:C83"/>
    <mergeCell ref="C84:C85"/>
    <mergeCell ref="C86:C87"/>
    <mergeCell ref="C88:C89"/>
    <mergeCell ref="C90:C91"/>
    <mergeCell ref="C92:C93"/>
    <mergeCell ref="C70:C71"/>
    <mergeCell ref="C72:C73"/>
    <mergeCell ref="C74:C75"/>
    <mergeCell ref="C76:C77"/>
    <mergeCell ref="C78:C79"/>
  </mergeCells>
  <phoneticPr fontId="2"/>
  <conditionalFormatting sqref="E9:N9">
    <cfRule type="top10" dxfId="328" priority="4466" rank="1"/>
  </conditionalFormatting>
  <conditionalFormatting sqref="E11:N11">
    <cfRule type="top10" dxfId="327" priority="4467" rank="1"/>
  </conditionalFormatting>
  <conditionalFormatting sqref="E13:N13">
    <cfRule type="top10" dxfId="326" priority="4468" rank="1"/>
  </conditionalFormatting>
  <conditionalFormatting sqref="E15:N15">
    <cfRule type="top10" dxfId="325" priority="4469" rank="1"/>
  </conditionalFormatting>
  <conditionalFormatting sqref="E17:N17">
    <cfRule type="top10" dxfId="324" priority="4470" rank="1"/>
  </conditionalFormatting>
  <conditionalFormatting sqref="E19:N19">
    <cfRule type="top10" dxfId="323" priority="4471" rank="1"/>
  </conditionalFormatting>
  <conditionalFormatting sqref="E21:N21">
    <cfRule type="top10" dxfId="322" priority="4472" rank="1"/>
  </conditionalFormatting>
  <conditionalFormatting sqref="E23:N23">
    <cfRule type="top10" dxfId="321" priority="4473" rank="1"/>
  </conditionalFormatting>
  <conditionalFormatting sqref="E25:N25">
    <cfRule type="top10" dxfId="320" priority="4474" rank="1"/>
  </conditionalFormatting>
  <conditionalFormatting sqref="E27:N27">
    <cfRule type="top10" dxfId="319" priority="4475" rank="1"/>
  </conditionalFormatting>
  <conditionalFormatting sqref="E29:N29">
    <cfRule type="top10" dxfId="318" priority="4476" rank="1"/>
  </conditionalFormatting>
  <conditionalFormatting sqref="E31:N31">
    <cfRule type="top10" dxfId="317" priority="4477" rank="1"/>
  </conditionalFormatting>
  <conditionalFormatting sqref="E33:N33">
    <cfRule type="top10" dxfId="316" priority="4478" rank="1"/>
  </conditionalFormatting>
  <conditionalFormatting sqref="E35:N35">
    <cfRule type="top10" dxfId="315" priority="4479" rank="1"/>
  </conditionalFormatting>
  <conditionalFormatting sqref="E37:N37">
    <cfRule type="top10" dxfId="314" priority="4480" rank="1"/>
  </conditionalFormatting>
  <conditionalFormatting sqref="E39:N39">
    <cfRule type="top10" dxfId="313" priority="4481" rank="1"/>
  </conditionalFormatting>
  <conditionalFormatting sqref="E41:N41">
    <cfRule type="top10" dxfId="312" priority="4482" rank="1"/>
  </conditionalFormatting>
  <conditionalFormatting sqref="E43:N43">
    <cfRule type="top10" dxfId="311" priority="4483" rank="1"/>
  </conditionalFormatting>
  <conditionalFormatting sqref="E45:N45">
    <cfRule type="top10" dxfId="310" priority="4484" rank="1"/>
  </conditionalFormatting>
  <conditionalFormatting sqref="E47:N47">
    <cfRule type="top10" dxfId="309" priority="4485" rank="1"/>
  </conditionalFormatting>
  <conditionalFormatting sqref="E49:N49">
    <cfRule type="top10" dxfId="308" priority="4486" rank="1"/>
  </conditionalFormatting>
  <conditionalFormatting sqref="E51:N51">
    <cfRule type="top10" dxfId="307" priority="4487" rank="1"/>
  </conditionalFormatting>
  <conditionalFormatting sqref="E53:N53">
    <cfRule type="top10" dxfId="306" priority="4488" rank="1"/>
  </conditionalFormatting>
  <conditionalFormatting sqref="E55:N55">
    <cfRule type="top10" dxfId="305" priority="4489" rank="1"/>
  </conditionalFormatting>
  <conditionalFormatting sqref="E57:N57">
    <cfRule type="top10" dxfId="304" priority="4490" rank="1"/>
  </conditionalFormatting>
  <conditionalFormatting sqref="E59:N59">
    <cfRule type="top10" dxfId="303" priority="4491" rank="1"/>
  </conditionalFormatting>
  <conditionalFormatting sqref="E61:N61">
    <cfRule type="top10" dxfId="302" priority="4492" rank="1"/>
  </conditionalFormatting>
  <conditionalFormatting sqref="E63:N63">
    <cfRule type="top10" dxfId="301" priority="4493" rank="1"/>
  </conditionalFormatting>
  <conditionalFormatting sqref="E65:N65">
    <cfRule type="top10" dxfId="300" priority="4494" rank="1"/>
  </conditionalFormatting>
  <conditionalFormatting sqref="E67:N67">
    <cfRule type="top10" dxfId="299" priority="4495" rank="1"/>
  </conditionalFormatting>
  <conditionalFormatting sqref="E69:N69">
    <cfRule type="top10" dxfId="298" priority="4496" rank="1"/>
  </conditionalFormatting>
  <conditionalFormatting sqref="E71:N71">
    <cfRule type="top10" dxfId="297" priority="4497" rank="1"/>
  </conditionalFormatting>
  <conditionalFormatting sqref="E73:N73">
    <cfRule type="top10" dxfId="296" priority="4498" rank="1"/>
  </conditionalFormatting>
  <conditionalFormatting sqref="E75:N75">
    <cfRule type="top10" dxfId="295" priority="4499" rank="1"/>
  </conditionalFormatting>
  <conditionalFormatting sqref="E77:N77">
    <cfRule type="top10" dxfId="294" priority="4500" rank="1"/>
  </conditionalFormatting>
  <conditionalFormatting sqref="E79:N79">
    <cfRule type="top10" dxfId="293" priority="4501" rank="1"/>
  </conditionalFormatting>
  <conditionalFormatting sqref="E81:N81">
    <cfRule type="top10" dxfId="292" priority="4502" rank="1"/>
  </conditionalFormatting>
  <conditionalFormatting sqref="E83:N83">
    <cfRule type="top10" dxfId="291" priority="4503" rank="1"/>
  </conditionalFormatting>
  <conditionalFormatting sqref="E85:N85">
    <cfRule type="top10" dxfId="290" priority="4504" rank="1"/>
  </conditionalFormatting>
  <conditionalFormatting sqref="E87:N87">
    <cfRule type="top10" dxfId="289" priority="4505" rank="1"/>
  </conditionalFormatting>
  <conditionalFormatting sqref="E89:N89">
    <cfRule type="top10" dxfId="288" priority="4506" rank="1"/>
  </conditionalFormatting>
  <conditionalFormatting sqref="E91:N91">
    <cfRule type="top10" dxfId="287" priority="4507" rank="1"/>
  </conditionalFormatting>
  <conditionalFormatting sqref="E93:N93">
    <cfRule type="top10" dxfId="286" priority="4508" rank="1"/>
  </conditionalFormatting>
  <conditionalFormatting sqref="E95:N95">
    <cfRule type="top10" dxfId="285" priority="4509" rank="1"/>
  </conditionalFormatting>
  <conditionalFormatting sqref="E97:N97">
    <cfRule type="top10" dxfId="284" priority="4510" rank="1"/>
  </conditionalFormatting>
  <conditionalFormatting sqref="E99:N99">
    <cfRule type="top10" dxfId="283" priority="4511" rank="1"/>
  </conditionalFormatting>
  <conditionalFormatting sqref="E101:N101">
    <cfRule type="top10" dxfId="282" priority="4512" rank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useFirstPageNumber="1" r:id="rId1"/>
  <headerFooter>
    <oddHeader xml:space="preserve"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105</vt:i4>
      </vt:variant>
    </vt:vector>
  </HeadingPairs>
  <TitlesOfParts>
    <vt:vector size="105" baseType="lpstr">
      <vt:lpstr>目次</vt:lpstr>
      <vt:lpstr>問0-1</vt:lpstr>
      <vt:lpstr>問0-2</vt:lpstr>
      <vt:lpstr>問0-3</vt:lpstr>
      <vt:lpstr>問1-1-ニ</vt:lpstr>
      <vt:lpstr>問1-2-ニ</vt:lpstr>
      <vt:lpstr>問1-2-1-分複-ニ</vt:lpstr>
      <vt:lpstr>問1-2-2-分複-ニ</vt:lpstr>
      <vt:lpstr>問1-3-ニ</vt:lpstr>
      <vt:lpstr>問1-4-ニ</vt:lpstr>
      <vt:lpstr>問2-1-ニ</vt:lpstr>
      <vt:lpstr>問2-2-ニ</vt:lpstr>
      <vt:lpstr>問2-3-ニ</vt:lpstr>
      <vt:lpstr>問2-4-ニ</vt:lpstr>
      <vt:lpstr>問2-5-ニ</vt:lpstr>
      <vt:lpstr>問2-6-ニ</vt:lpstr>
      <vt:lpstr>問2-7-ニ</vt:lpstr>
      <vt:lpstr>問2-8-ニ</vt:lpstr>
      <vt:lpstr>問2-8-1-分複-ニ</vt:lpstr>
      <vt:lpstr>問3-1-1-ニ</vt:lpstr>
      <vt:lpstr>問3-1-2-ニ</vt:lpstr>
      <vt:lpstr>問3-2-ニ</vt:lpstr>
      <vt:lpstr>問3-3-ニ</vt:lpstr>
      <vt:lpstr>問3-4-ニ</vt:lpstr>
      <vt:lpstr>問3-5-ニ</vt:lpstr>
      <vt:lpstr>問3-6-ニ</vt:lpstr>
      <vt:lpstr>問3-6-1-分-ニ</vt:lpstr>
      <vt:lpstr>問3-7-ニ</vt:lpstr>
      <vt:lpstr>問3-8-ニ</vt:lpstr>
      <vt:lpstr>問4-1-ニ</vt:lpstr>
      <vt:lpstr>問4-2-ニ</vt:lpstr>
      <vt:lpstr>問4-3-ニ</vt:lpstr>
      <vt:lpstr>問4-4-ニ</vt:lpstr>
      <vt:lpstr>問4-5-ニ</vt:lpstr>
      <vt:lpstr>問4-6-ニ</vt:lpstr>
      <vt:lpstr>問4-7-ニ</vt:lpstr>
      <vt:lpstr>問4-8-ニ</vt:lpstr>
      <vt:lpstr>問4-9-ニ</vt:lpstr>
      <vt:lpstr>問5-1-①-ニ</vt:lpstr>
      <vt:lpstr>問5-1-②-ニ</vt:lpstr>
      <vt:lpstr>問5-1-③-ニ</vt:lpstr>
      <vt:lpstr>問5-1-④-ニ</vt:lpstr>
      <vt:lpstr>問5-1-⑤-ニ</vt:lpstr>
      <vt:lpstr>問5-1-⑥-ニ</vt:lpstr>
      <vt:lpstr>問5-1-⑦-ニ</vt:lpstr>
      <vt:lpstr>問5-1-⑧-ニ</vt:lpstr>
      <vt:lpstr>問5-2-ニ</vt:lpstr>
      <vt:lpstr>問5-3-ニ</vt:lpstr>
      <vt:lpstr>問6-1-複-ニ</vt:lpstr>
      <vt:lpstr>問6-2-複-ニ</vt:lpstr>
      <vt:lpstr>問6-3-複-ニ</vt:lpstr>
      <vt:lpstr>問6-4-複-ニ</vt:lpstr>
      <vt:lpstr>問6-5-複-ニ</vt:lpstr>
      <vt:lpstr>問6-6-ニ</vt:lpstr>
      <vt:lpstr>問6-7-ニ</vt:lpstr>
      <vt:lpstr>問7-1-ニ</vt:lpstr>
      <vt:lpstr>問7-2-ニ</vt:lpstr>
      <vt:lpstr>問7-3-ニ</vt:lpstr>
      <vt:lpstr>問7-4-ニ</vt:lpstr>
      <vt:lpstr>問7-5-ニ</vt:lpstr>
      <vt:lpstr>問7-6-複-ニ</vt:lpstr>
      <vt:lpstr>問8-1-二</vt:lpstr>
      <vt:lpstr>問8-2-二</vt:lpstr>
      <vt:lpstr>問1-高</vt:lpstr>
      <vt:lpstr>問2-分-高</vt:lpstr>
      <vt:lpstr>問3-分-高</vt:lpstr>
      <vt:lpstr>問4-分-高</vt:lpstr>
      <vt:lpstr>問5-分複-高</vt:lpstr>
      <vt:lpstr>問6-分複-高</vt:lpstr>
      <vt:lpstr>問7-複-高</vt:lpstr>
      <vt:lpstr>問8-複-高</vt:lpstr>
      <vt:lpstr>問9-複-高</vt:lpstr>
      <vt:lpstr>問10-高</vt:lpstr>
      <vt:lpstr>問11-高</vt:lpstr>
      <vt:lpstr>問12-分-高</vt:lpstr>
      <vt:lpstr>問13-分複-高</vt:lpstr>
      <vt:lpstr>問14-分複-高</vt:lpstr>
      <vt:lpstr>問15-分複-高</vt:lpstr>
      <vt:lpstr>問16-複-高</vt:lpstr>
      <vt:lpstr>問17-複-高</vt:lpstr>
      <vt:lpstr>問18-1-複-高</vt:lpstr>
      <vt:lpstr>問18-2-複-高</vt:lpstr>
      <vt:lpstr>問19-高</vt:lpstr>
      <vt:lpstr>問20-複-高</vt:lpstr>
      <vt:lpstr>問21-複-高</vt:lpstr>
      <vt:lpstr>問22-高</vt:lpstr>
      <vt:lpstr>問23-高</vt:lpstr>
      <vt:lpstr>問24-高</vt:lpstr>
      <vt:lpstr>問25-分複-高</vt:lpstr>
      <vt:lpstr>問26-分複-高</vt:lpstr>
      <vt:lpstr>問27-分-高</vt:lpstr>
      <vt:lpstr>問28-複-高</vt:lpstr>
      <vt:lpstr>問29-1-複-高</vt:lpstr>
      <vt:lpstr>問29-2-複-高</vt:lpstr>
      <vt:lpstr>問30-複-高</vt:lpstr>
      <vt:lpstr>問31-高</vt:lpstr>
      <vt:lpstr>問32-分複-高</vt:lpstr>
      <vt:lpstr>問33-分複-高</vt:lpstr>
      <vt:lpstr>問34-複-高</vt:lpstr>
      <vt:lpstr>問35-複-高</vt:lpstr>
      <vt:lpstr>問36-高</vt:lpstr>
      <vt:lpstr>問37-高</vt:lpstr>
      <vt:lpstr>問38-高</vt:lpstr>
      <vt:lpstr>問39-高</vt:lpstr>
      <vt:lpstr>問40-複-高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田窪 寿子</dc:creator>
  <cp:lastModifiedBy>田窪 寿子</cp:lastModifiedBy>
  <cp:lastPrinted>2020-08-28T02:44:58Z</cp:lastPrinted>
  <dcterms:created xsi:type="dcterms:W3CDTF">2020-08-20T00:54:25Z</dcterms:created>
  <dcterms:modified xsi:type="dcterms:W3CDTF">2020-12-10T01:06:54Z</dcterms:modified>
</cp:coreProperties>
</file>