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共有（川井田）\61 公営企業決算統計\R02\02決算統計関連調査\030112 公営企業に係る経営比較分析表（平成元年度決算）の分析等について\★完成版★\27_錦江町【済】\"/>
    </mc:Choice>
  </mc:AlternateContent>
  <workbookProtection workbookAlgorithmName="SHA-512" workbookHashValue="m6kcBxuT0BPRo+xAP6KuH29+u24Av+VbB5maX7guhvU7UNkcauqMGSSLjBlcO6jV7LYFvNEkz0vRLehsslkbBw==" workbookSaltValue="asIhT6kles64KEyUrA3s2g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AD10" i="4" s="1"/>
  <c r="Q6" i="5"/>
  <c r="W10" i="4" s="1"/>
  <c r="P6" i="5"/>
  <c r="P10" i="4" s="1"/>
  <c r="O6" i="5"/>
  <c r="N6" i="5"/>
  <c r="B10" i="4" s="1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E86" i="4"/>
  <c r="AT10" i="4"/>
  <c r="AL10" i="4"/>
  <c r="I10" i="4"/>
  <c r="AL8" i="4"/>
  <c r="P8" i="4"/>
  <c r="I8" i="4"/>
</calcChain>
</file>

<file path=xl/sharedStrings.xml><?xml version="1.0" encoding="utf-8"?>
<sst xmlns="http://schemas.openxmlformats.org/spreadsheetml/2006/main" count="236" uniqueCount="119">
  <si>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</si>
  <si>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</si>
  <si>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</si>
  <si>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</si>
  <si>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</si>
  <si>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</si>
  <si>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</si>
  <si>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</si>
  <si>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</si>
  <si>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</si>
  <si>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</si>
  <si>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</si>
  <si>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</si>
  <si>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</si>
  <si>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</si>
  <si>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</si>
  <si>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</si>
  <si>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</si>
  <si>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</si>
  <si>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</si>
  <si>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</si>
  <si>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</si>
  <si>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</si>
  <si>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</si>
  <si>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</si>
  <si>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</si>
  <si>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</si>
  <si>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</si>
  <si>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</si>
  <si>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</si>
  <si>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</si>
  <si>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</si>
  <si>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</si>
  <si>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</si>
  <si>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</si>
  <si>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</si>
  <si>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</si>
  <si>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</si>
  <si>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</si>
  <si>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</si>
  <si>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</si>
  <si>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</si>
  <si>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</si>
  <si>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</si>
  <si>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</si>
  <si>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</si>
  <si>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</si>
  <si>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</si>
  <si>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</si>
  <si>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</si>
  <si>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</si>
  <si>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</si>
  <si>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</si>
  <si>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</si>
  <si>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</si>
  <si>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</si>
  <si>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</si>
  <si>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</si>
  <si>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</si>
  <si>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</si>
  <si>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</si>
  <si>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</si>
  <si>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</si>
  <si>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</si>
  <si>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</si>
  <si>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</si>
  <si>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</si>
  <si>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</si>
  <si>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</si>
  <si>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</si>
  <si>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</si>
  <si>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</si>
  <si>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</si>
  <si>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</si>
  <si>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</si>
  <si>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</si>
  <si>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</si>
  <si>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</si>
  <si>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</si>
  <si>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</si>
  <si>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</si>
  <si>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</si>
  <si>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</si>
  <si>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</si>
  <si>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</si>
  <si>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</si>
  <si>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</si>
  <si>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</si>
  <si>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</si>
  <si>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</si>
  <si>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</si>
  <si>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</si>
  <si>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</si>
  <si>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</si>
  <si>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</si>
  <si>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</si>
  <si>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</si>
  <si>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</si>
  <si>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鹿児島県　錦江町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</si>
  <si>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</si>
  <si>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</si>
  <si>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</si>
  <si>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</si>
  <si>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</si>
  <si>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</si>
  <si>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</si>
  <si>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</si>
  <si>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</si>
  <si>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</si>
  <si>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</si>
  <si>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</si>
  <si>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</si>
  <si>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</si>
  <si>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</si>
  <si>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</si>
  <si>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</si>
  <si>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当初計画のスペックが大きすぎたと考える。今後の人口減少を見込み、平成29年度からの機能診断等で最適な処理方法を検討したい。また、使用料収入の増加、または環境の面からも水洗化率の向上は必須なので、引き続き接続率向上を目指したい。</t>
    <phoneticPr fontId="4"/>
  </si>
  <si>
    <t>平成13年４月から稼働しており、管渠の耐用年数に余裕があり、これまで改善が発生していない。機械等については、修繕が増加しており平成29年度に農山漁村地域整備交付金で機能診断、平成30年度に最適整備構想、令和元年度に計画策定を実施し、令和３年度から機能強化事業により、機械等の改修を実施予定。</t>
    <phoneticPr fontId="4"/>
  </si>
  <si>
    <t>①平成27年度に料金改定を行ったが、施設の老朽化に伴い、維持管理に係る経費が増える予定である。令和元年度分においては隔月徴収となったため、使用料徴収月が一月減となったが、令和２年度より12月徴収に戻る予定である。また、人口減少により収入が減っている状況であるため、今後も料金改定の見直し等検討が必要になってくる。
④企業債（全て一般会計負担見込み）は令和13年度まで償還予定であるが、今後施設の改修も考えられるので、経営戦略に基づいて借入を実施する予定である。
⑤類似団体と比較して、高い値で推移している。使用料を値上げしたが、人口は減少傾向で推移している状況なので、今後も利用負担額を検討していかなければならない。
⑥類似団体と比較して、平均値並みで推移している。経年比較では汚水処理費が年々増加しているため、平成29年度に機能診断、平成30年度に最適整備構想、令和元年度に計画策定、令和３年度からの機能強化事業により、最適な処理方法を検討したい。
⑦類似団体と比較して、低い値で推移している。当初の計画戸数392戸の処理施設だが、現在250戸数程しか処理しておらず、機能診断・最適整備構想・計画策定により適切な施設の規模としたい。
⑧改善に向けては、利用者の増加を図ることである。未接続のほとんどは、特に高齢者の世帯であるため、引き続き戸別訪問等で勧奨していく予定である。また、新たな管渠の整備等が考えられるが、管渠の新たな整備に係る費用が大きな負担になることもあり、早急に整備が必要ではないと考えられる。</t>
    <rPh sb="47" eb="48">
      <t>レイ</t>
    </rPh>
    <rPh sb="48" eb="49">
      <t>ワ</t>
    </rPh>
    <rPh sb="85" eb="86">
      <t>レイ</t>
    </rPh>
    <rPh sb="86" eb="87">
      <t>ワ</t>
    </rPh>
    <rPh sb="88" eb="90">
      <t>ネンド</t>
    </rPh>
    <rPh sb="94" eb="95">
      <t>ツキ</t>
    </rPh>
    <rPh sb="95" eb="97">
      <t>チョウシュウ</t>
    </rPh>
    <rPh sb="98" eb="99">
      <t>モド</t>
    </rPh>
    <rPh sb="100" eb="102">
      <t>ヨテイ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</si>
</sst>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A4-4D6C-9BAE-334C862973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0.02</c:v>
                </c:pt>
                <c:pt idx="1">
                  <c:v>2.0499999999999998</c:v>
                </c:pt>
                <c:pt idx="2">
                  <c:v>0.01</c:v>
                </c:pt>
                <c:pt idx="3">
                  <c:v>0.01</c:v>
                </c:pt>
                <c:pt idx="4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A4-4D6C-9BAE-334C862973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33.83</c:v>
                </c:pt>
                <c:pt idx="1">
                  <c:v>33.58</c:v>
                </c:pt>
                <c:pt idx="2">
                  <c:v>29.35</c:v>
                </c:pt>
                <c:pt idx="3">
                  <c:v>30.35</c:v>
                </c:pt>
                <c:pt idx="4">
                  <c:v>28.86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42-4DB6-88AC-B80C2FE6C2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44.69</c:v>
                </c:pt>
                <c:pt idx="1">
                  <c:v>60.65</c:v>
                </c:pt>
                <c:pt idx="2">
                  <c:v>51.75</c:v>
                </c:pt>
                <c:pt idx="3">
                  <c:v>50.68</c:v>
                </c:pt>
                <c:pt idx="4">
                  <c:v>50.14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42-4DB6-88AC-B80C2FE6C2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69.709999999999994</c:v>
                </c:pt>
                <c:pt idx="1">
                  <c:v>70.72</c:v>
                </c:pt>
                <c:pt idx="2">
                  <c:v>72.56</c:v>
                </c:pt>
                <c:pt idx="3">
                  <c:v>71.47</c:v>
                </c:pt>
                <c:pt idx="4">
                  <c:v>71.540000000000006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E4-4F2E-9714-DF8ACE395B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69.67</c:v>
                </c:pt>
                <c:pt idx="1">
                  <c:v>84.58</c:v>
                </c:pt>
                <c:pt idx="2">
                  <c:v>84.84</c:v>
                </c:pt>
                <c:pt idx="3">
                  <c:v>84.86</c:v>
                </c:pt>
                <c:pt idx="4">
                  <c:v>84.98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E4-4F2E-9714-DF8ACE395B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100.05</c:v>
                </c:pt>
                <c:pt idx="1">
                  <c:v>101.41</c:v>
                </c:pt>
                <c:pt idx="2">
                  <c:v>100.08</c:v>
                </c:pt>
                <c:pt idx="3">
                  <c:v>101.2</c:v>
                </c:pt>
                <c:pt idx="4">
                  <c:v>99.91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22-4C58-81A0-8FE1551EFF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22-4C58-81A0-8FE1551EFF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7C-4F7F-82D0-D2DB09AEA3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7C-4F7F-82D0-D2DB09AEA3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A1-45E1-8602-E92F351640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A1-45E1-8602-E92F351640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F6-42D8-8AA5-641906E3A9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F6-42D8-8AA5-641906E3A9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41-476A-BBB8-2C802A2FC0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41-476A-BBB8-2C802A2FC0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D1-4918-812F-621DCF475A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979.89</c:v>
                </c:pt>
                <c:pt idx="1">
                  <c:v>974.93</c:v>
                </c:pt>
                <c:pt idx="2">
                  <c:v>855.8</c:v>
                </c:pt>
                <c:pt idx="3">
                  <c:v>789.46</c:v>
                </c:pt>
                <c:pt idx="4">
                  <c:v>826.83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D1-4918-812F-621DCF475A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98.39</c:v>
                </c:pt>
                <c:pt idx="1">
                  <c:v>93.53</c:v>
                </c:pt>
                <c:pt idx="2">
                  <c:v>58.44</c:v>
                </c:pt>
                <c:pt idx="3">
                  <c:v>65.45</c:v>
                </c:pt>
                <c:pt idx="4">
                  <c:v>55.45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95-4012-93CC-8C229CA10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41.34</c:v>
                </c:pt>
                <c:pt idx="1">
                  <c:v>55.32</c:v>
                </c:pt>
                <c:pt idx="2">
                  <c:v>59.8</c:v>
                </c:pt>
                <c:pt idx="3">
                  <c:v>57.77</c:v>
                </c:pt>
                <c:pt idx="4">
                  <c:v>57.31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95-4012-93CC-8C229CA10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187.54</c:v>
                </c:pt>
                <c:pt idx="1">
                  <c:v>199.74</c:v>
                </c:pt>
                <c:pt idx="2">
                  <c:v>327.3</c:v>
                </c:pt>
                <c:pt idx="3">
                  <c:v>289.16000000000003</c:v>
                </c:pt>
                <c:pt idx="4">
                  <c:v>336.03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FE-417A-9B06-C17D16CCBD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357.49</c:v>
                </c:pt>
                <c:pt idx="1">
                  <c:v>283.17</c:v>
                </c:pt>
                <c:pt idx="2">
                  <c:v>263.76</c:v>
                </c:pt>
                <c:pt idx="3">
                  <c:v>274.35000000000002</c:v>
                </c:pt>
                <c:pt idx="4">
                  <c:v>273.52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FE-417A-9B06-C17D16CCBD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【765.47】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【257.86】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鹿児島県　錦江町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法非適用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農業集落排水</v>
      </c>
      <c r="Q8" s="49"/>
      <c r="R8" s="49"/>
      <c r="S8" s="49"/>
      <c r="T8" s="49"/>
      <c r="U8" s="49"/>
      <c r="V8" s="49"/>
      <c r="W8" s="49" t="str">
        <f>データ!L6</f>
        <v>F2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7387</v>
      </c>
      <c r="AM8" s="51"/>
      <c r="AN8" s="51"/>
      <c r="AO8" s="51"/>
      <c r="AP8" s="51"/>
      <c r="AQ8" s="51"/>
      <c r="AR8" s="51"/>
      <c r="AS8" s="51"/>
      <c r="AT8" s="46">
        <f>データ!T6</f>
        <v>163.19</v>
      </c>
      <c r="AU8" s="46"/>
      <c r="AV8" s="46"/>
      <c r="AW8" s="46"/>
      <c r="AX8" s="46"/>
      <c r="AY8" s="46"/>
      <c r="AZ8" s="46"/>
      <c r="BA8" s="46"/>
      <c r="BB8" s="46">
        <f>データ!U6</f>
        <v>45.27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9.01</v>
      </c>
      <c r="Q10" s="46"/>
      <c r="R10" s="46"/>
      <c r="S10" s="46"/>
      <c r="T10" s="46"/>
      <c r="U10" s="46"/>
      <c r="V10" s="46"/>
      <c r="W10" s="46">
        <f>データ!Q6</f>
        <v>96.82</v>
      </c>
      <c r="X10" s="46"/>
      <c r="Y10" s="46"/>
      <c r="Z10" s="46"/>
      <c r="AA10" s="46"/>
      <c r="AB10" s="46"/>
      <c r="AC10" s="46"/>
      <c r="AD10" s="51">
        <f>データ!R6</f>
        <v>3410</v>
      </c>
      <c r="AE10" s="51"/>
      <c r="AF10" s="51"/>
      <c r="AG10" s="51"/>
      <c r="AH10" s="51"/>
      <c r="AI10" s="51"/>
      <c r="AJ10" s="51"/>
      <c r="AK10" s="2"/>
      <c r="AL10" s="51">
        <f>データ!V6</f>
        <v>657</v>
      </c>
      <c r="AM10" s="51"/>
      <c r="AN10" s="51"/>
      <c r="AO10" s="51"/>
      <c r="AP10" s="51"/>
      <c r="AQ10" s="51"/>
      <c r="AR10" s="51"/>
      <c r="AS10" s="51"/>
      <c r="AT10" s="46">
        <f>データ!W6</f>
        <v>0.75</v>
      </c>
      <c r="AU10" s="46"/>
      <c r="AV10" s="46"/>
      <c r="AW10" s="46"/>
      <c r="AX10" s="46"/>
      <c r="AY10" s="46"/>
      <c r="AZ10" s="46"/>
      <c r="BA10" s="46"/>
      <c r="BB10" s="46">
        <f>データ!X6</f>
        <v>876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76" t="s">
        <v>118</v>
      </c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8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76"/>
      <c r="BM17" s="77"/>
      <c r="BN17" s="77"/>
      <c r="BO17" s="77"/>
      <c r="BP17" s="77"/>
      <c r="BQ17" s="77"/>
      <c r="BR17" s="77"/>
      <c r="BS17" s="77"/>
      <c r="BT17" s="77"/>
      <c r="BU17" s="77"/>
      <c r="BV17" s="77"/>
      <c r="BW17" s="77"/>
      <c r="BX17" s="77"/>
      <c r="BY17" s="77"/>
      <c r="BZ17" s="78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76"/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W18" s="77"/>
      <c r="BX18" s="77"/>
      <c r="BY18" s="77"/>
      <c r="BZ18" s="78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76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8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76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7"/>
      <c r="BY20" s="77"/>
      <c r="BZ20" s="78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76"/>
      <c r="BM21" s="77"/>
      <c r="BN21" s="77"/>
      <c r="BO21" s="77"/>
      <c r="BP21" s="77"/>
      <c r="BQ21" s="77"/>
      <c r="BR21" s="77"/>
      <c r="BS21" s="77"/>
      <c r="BT21" s="77"/>
      <c r="BU21" s="77"/>
      <c r="BV21" s="77"/>
      <c r="BW21" s="77"/>
      <c r="BX21" s="77"/>
      <c r="BY21" s="77"/>
      <c r="BZ21" s="78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76"/>
      <c r="BM22" s="77"/>
      <c r="BN22" s="77"/>
      <c r="BO22" s="77"/>
      <c r="BP22" s="77"/>
      <c r="BQ22" s="77"/>
      <c r="BR22" s="77"/>
      <c r="BS22" s="77"/>
      <c r="BT22" s="77"/>
      <c r="BU22" s="77"/>
      <c r="BV22" s="77"/>
      <c r="BW22" s="77"/>
      <c r="BX22" s="77"/>
      <c r="BY22" s="77"/>
      <c r="BZ22" s="78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76"/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77"/>
      <c r="BX23" s="77"/>
      <c r="BY23" s="77"/>
      <c r="BZ23" s="78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76"/>
      <c r="BM24" s="77"/>
      <c r="BN24" s="77"/>
      <c r="BO24" s="77"/>
      <c r="BP24" s="77"/>
      <c r="BQ24" s="77"/>
      <c r="BR24" s="77"/>
      <c r="BS24" s="77"/>
      <c r="BT24" s="77"/>
      <c r="BU24" s="77"/>
      <c r="BV24" s="77"/>
      <c r="BW24" s="77"/>
      <c r="BX24" s="77"/>
      <c r="BY24" s="77"/>
      <c r="BZ24" s="78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76"/>
      <c r="BM25" s="77"/>
      <c r="BN25" s="77"/>
      <c r="BO25" s="77"/>
      <c r="BP25" s="77"/>
      <c r="BQ25" s="77"/>
      <c r="BR25" s="77"/>
      <c r="BS25" s="77"/>
      <c r="BT25" s="77"/>
      <c r="BU25" s="77"/>
      <c r="BV25" s="77"/>
      <c r="BW25" s="77"/>
      <c r="BX25" s="77"/>
      <c r="BY25" s="77"/>
      <c r="BZ25" s="78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76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8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76"/>
      <c r="BM27" s="77"/>
      <c r="BN27" s="77"/>
      <c r="BO27" s="77"/>
      <c r="BP27" s="77"/>
      <c r="BQ27" s="77"/>
      <c r="BR27" s="77"/>
      <c r="BS27" s="77"/>
      <c r="BT27" s="77"/>
      <c r="BU27" s="77"/>
      <c r="BV27" s="77"/>
      <c r="BW27" s="77"/>
      <c r="BX27" s="77"/>
      <c r="BY27" s="77"/>
      <c r="BZ27" s="78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76"/>
      <c r="BM28" s="77"/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77"/>
      <c r="BY28" s="77"/>
      <c r="BZ28" s="78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76"/>
      <c r="BM29" s="77"/>
      <c r="BN29" s="77"/>
      <c r="BO29" s="77"/>
      <c r="BP29" s="77"/>
      <c r="BQ29" s="77"/>
      <c r="BR29" s="77"/>
      <c r="BS29" s="77"/>
      <c r="BT29" s="77"/>
      <c r="BU29" s="77"/>
      <c r="BV29" s="77"/>
      <c r="BW29" s="77"/>
      <c r="BX29" s="77"/>
      <c r="BY29" s="77"/>
      <c r="BZ29" s="78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76"/>
      <c r="BM30" s="77"/>
      <c r="BN30" s="77"/>
      <c r="BO30" s="77"/>
      <c r="BP30" s="77"/>
      <c r="BQ30" s="77"/>
      <c r="BR30" s="77"/>
      <c r="BS30" s="77"/>
      <c r="BT30" s="77"/>
      <c r="BU30" s="77"/>
      <c r="BV30" s="77"/>
      <c r="BW30" s="77"/>
      <c r="BX30" s="77"/>
      <c r="BY30" s="77"/>
      <c r="BZ30" s="78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76"/>
      <c r="BM31" s="77"/>
      <c r="BN31" s="77"/>
      <c r="BO31" s="77"/>
      <c r="BP31" s="77"/>
      <c r="BQ31" s="77"/>
      <c r="BR31" s="77"/>
      <c r="BS31" s="77"/>
      <c r="BT31" s="77"/>
      <c r="BU31" s="77"/>
      <c r="BV31" s="77"/>
      <c r="BW31" s="77"/>
      <c r="BX31" s="77"/>
      <c r="BY31" s="77"/>
      <c r="BZ31" s="78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76"/>
      <c r="BM32" s="77"/>
      <c r="BN32" s="77"/>
      <c r="BO32" s="77"/>
      <c r="BP32" s="77"/>
      <c r="BQ32" s="77"/>
      <c r="BR32" s="77"/>
      <c r="BS32" s="77"/>
      <c r="BT32" s="77"/>
      <c r="BU32" s="77"/>
      <c r="BV32" s="77"/>
      <c r="BW32" s="77"/>
      <c r="BX32" s="77"/>
      <c r="BY32" s="77"/>
      <c r="BZ32" s="78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76"/>
      <c r="BM33" s="77"/>
      <c r="BN33" s="77"/>
      <c r="BO33" s="77"/>
      <c r="BP33" s="77"/>
      <c r="BQ33" s="77"/>
      <c r="BR33" s="77"/>
      <c r="BS33" s="77"/>
      <c r="BT33" s="77"/>
      <c r="BU33" s="77"/>
      <c r="BV33" s="77"/>
      <c r="BW33" s="77"/>
      <c r="BX33" s="77"/>
      <c r="BY33" s="77"/>
      <c r="BZ33" s="78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76"/>
      <c r="BM34" s="77"/>
      <c r="BN34" s="77"/>
      <c r="BO34" s="77"/>
      <c r="BP34" s="77"/>
      <c r="BQ34" s="77"/>
      <c r="BR34" s="77"/>
      <c r="BS34" s="77"/>
      <c r="BT34" s="77"/>
      <c r="BU34" s="77"/>
      <c r="BV34" s="77"/>
      <c r="BW34" s="77"/>
      <c r="BX34" s="77"/>
      <c r="BY34" s="77"/>
      <c r="BZ34" s="78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76"/>
      <c r="BM35" s="77"/>
      <c r="BN35" s="77"/>
      <c r="BO35" s="77"/>
      <c r="BP35" s="77"/>
      <c r="BQ35" s="77"/>
      <c r="BR35" s="77"/>
      <c r="BS35" s="77"/>
      <c r="BT35" s="77"/>
      <c r="BU35" s="77"/>
      <c r="BV35" s="77"/>
      <c r="BW35" s="77"/>
      <c r="BX35" s="77"/>
      <c r="BY35" s="77"/>
      <c r="BZ35" s="78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76"/>
      <c r="BM36" s="77"/>
      <c r="BN36" s="77"/>
      <c r="BO36" s="77"/>
      <c r="BP36" s="77"/>
      <c r="BQ36" s="77"/>
      <c r="BR36" s="77"/>
      <c r="BS36" s="77"/>
      <c r="BT36" s="77"/>
      <c r="BU36" s="77"/>
      <c r="BV36" s="77"/>
      <c r="BW36" s="77"/>
      <c r="BX36" s="77"/>
      <c r="BY36" s="77"/>
      <c r="BZ36" s="78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76"/>
      <c r="BM37" s="77"/>
      <c r="BN37" s="77"/>
      <c r="BO37" s="77"/>
      <c r="BP37" s="77"/>
      <c r="BQ37" s="77"/>
      <c r="BR37" s="77"/>
      <c r="BS37" s="77"/>
      <c r="BT37" s="77"/>
      <c r="BU37" s="77"/>
      <c r="BV37" s="77"/>
      <c r="BW37" s="77"/>
      <c r="BX37" s="77"/>
      <c r="BY37" s="77"/>
      <c r="BZ37" s="78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76"/>
      <c r="BM38" s="77"/>
      <c r="BN38" s="77"/>
      <c r="BO38" s="77"/>
      <c r="BP38" s="77"/>
      <c r="BQ38" s="77"/>
      <c r="BR38" s="77"/>
      <c r="BS38" s="77"/>
      <c r="BT38" s="77"/>
      <c r="BU38" s="77"/>
      <c r="BV38" s="77"/>
      <c r="BW38" s="77"/>
      <c r="BX38" s="77"/>
      <c r="BY38" s="77"/>
      <c r="BZ38" s="78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76"/>
      <c r="BM39" s="77"/>
      <c r="BN39" s="77"/>
      <c r="BO39" s="77"/>
      <c r="BP39" s="77"/>
      <c r="BQ39" s="77"/>
      <c r="BR39" s="77"/>
      <c r="BS39" s="77"/>
      <c r="BT39" s="77"/>
      <c r="BU39" s="77"/>
      <c r="BV39" s="77"/>
      <c r="BW39" s="77"/>
      <c r="BX39" s="77"/>
      <c r="BY39" s="77"/>
      <c r="BZ39" s="78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76"/>
      <c r="BM40" s="77"/>
      <c r="BN40" s="77"/>
      <c r="BO40" s="77"/>
      <c r="BP40" s="77"/>
      <c r="BQ40" s="77"/>
      <c r="BR40" s="77"/>
      <c r="BS40" s="77"/>
      <c r="BT40" s="77"/>
      <c r="BU40" s="77"/>
      <c r="BV40" s="77"/>
      <c r="BW40" s="77"/>
      <c r="BX40" s="77"/>
      <c r="BY40" s="77"/>
      <c r="BZ40" s="78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76"/>
      <c r="BM41" s="77"/>
      <c r="BN41" s="77"/>
      <c r="BO41" s="77"/>
      <c r="BP41" s="77"/>
      <c r="BQ41" s="77"/>
      <c r="BR41" s="77"/>
      <c r="BS41" s="77"/>
      <c r="BT41" s="77"/>
      <c r="BU41" s="77"/>
      <c r="BV41" s="77"/>
      <c r="BW41" s="77"/>
      <c r="BX41" s="77"/>
      <c r="BY41" s="77"/>
      <c r="BZ41" s="78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76"/>
      <c r="BM42" s="77"/>
      <c r="BN42" s="77"/>
      <c r="BO42" s="77"/>
      <c r="BP42" s="77"/>
      <c r="BQ42" s="77"/>
      <c r="BR42" s="77"/>
      <c r="BS42" s="77"/>
      <c r="BT42" s="77"/>
      <c r="BU42" s="77"/>
      <c r="BV42" s="77"/>
      <c r="BW42" s="77"/>
      <c r="BX42" s="77"/>
      <c r="BY42" s="77"/>
      <c r="BZ42" s="78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76"/>
      <c r="BM43" s="77"/>
      <c r="BN43" s="77"/>
      <c r="BO43" s="77"/>
      <c r="BP43" s="77"/>
      <c r="BQ43" s="77"/>
      <c r="BR43" s="77"/>
      <c r="BS43" s="77"/>
      <c r="BT43" s="77"/>
      <c r="BU43" s="77"/>
      <c r="BV43" s="77"/>
      <c r="BW43" s="77"/>
      <c r="BX43" s="77"/>
      <c r="BY43" s="77"/>
      <c r="BZ43" s="78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9"/>
      <c r="BM44" s="80"/>
      <c r="BN44" s="80"/>
      <c r="BO44" s="80"/>
      <c r="BP44" s="80"/>
      <c r="BQ44" s="80"/>
      <c r="BR44" s="80"/>
      <c r="BS44" s="80"/>
      <c r="BT44" s="80"/>
      <c r="BU44" s="80"/>
      <c r="BV44" s="80"/>
      <c r="BW44" s="80"/>
      <c r="BX44" s="80"/>
      <c r="BY44" s="80"/>
      <c r="BZ44" s="81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117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116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44</v>
      </c>
      <c r="H86" s="26" t="str">
        <f>データ!BP6</f>
        <v>【765.47】</v>
      </c>
      <c r="I86" s="26" t="str">
        <f>データ!CA6</f>
        <v>【59.59】</v>
      </c>
      <c r="J86" s="26" t="str">
        <f>データ!CL6</f>
        <v>【257.86】</v>
      </c>
      <c r="K86" s="26" t="str">
        <f>データ!CW6</f>
        <v>【51.30】</v>
      </c>
      <c r="L86" s="26" t="str">
        <f>データ!DH6</f>
        <v>【86.22】</v>
      </c>
      <c r="M86" s="26" t="s">
        <v>43</v>
      </c>
      <c r="N86" s="26" t="s">
        <v>43</v>
      </c>
      <c r="O86" s="26" t="str">
        <f>データ!EO6</f>
        <v>【0.02】</v>
      </c>
    </row>
  </sheetData>
  <sheetProtection algorithmName="SHA-512" hashValue="0DXbydfwvAdfxyRVwwh1lFCWWbpxvY1SomW1/DNhZVbNO6h0kazd36qlknvUv3oudl+olLavmG1ynA0yiKRLaQ==" saltValue="2eQhsZ/UmwANk/pZrntxFA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83" t="s">
        <v>54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5"/>
      <c r="Y3" s="89" t="s">
        <v>55</v>
      </c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/>
      <c r="DI3" s="82" t="s">
        <v>56</v>
      </c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  <c r="EO3" s="82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8"/>
      <c r="Y4" s="82" t="s">
        <v>58</v>
      </c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 t="s">
        <v>59</v>
      </c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 t="s">
        <v>60</v>
      </c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 t="s">
        <v>61</v>
      </c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 t="s">
        <v>62</v>
      </c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 t="s">
        <v>63</v>
      </c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 t="s">
        <v>64</v>
      </c>
      <c r="CN4" s="82"/>
      <c r="CO4" s="82"/>
      <c r="CP4" s="82"/>
      <c r="CQ4" s="82"/>
      <c r="CR4" s="82"/>
      <c r="CS4" s="82"/>
      <c r="CT4" s="82"/>
      <c r="CU4" s="82"/>
      <c r="CV4" s="82"/>
      <c r="CW4" s="82"/>
      <c r="CX4" s="82" t="s">
        <v>65</v>
      </c>
      <c r="CY4" s="82"/>
      <c r="CZ4" s="82"/>
      <c r="DA4" s="82"/>
      <c r="DB4" s="82"/>
      <c r="DC4" s="82"/>
      <c r="DD4" s="82"/>
      <c r="DE4" s="82"/>
      <c r="DF4" s="82"/>
      <c r="DG4" s="82"/>
      <c r="DH4" s="82"/>
      <c r="DI4" s="82" t="s">
        <v>66</v>
      </c>
      <c r="DJ4" s="82"/>
      <c r="DK4" s="82"/>
      <c r="DL4" s="82"/>
      <c r="DM4" s="82"/>
      <c r="DN4" s="82"/>
      <c r="DO4" s="82"/>
      <c r="DP4" s="82"/>
      <c r="DQ4" s="82"/>
      <c r="DR4" s="82"/>
      <c r="DS4" s="82"/>
      <c r="DT4" s="82" t="s">
        <v>67</v>
      </c>
      <c r="DU4" s="82"/>
      <c r="DV4" s="82"/>
      <c r="DW4" s="82"/>
      <c r="DX4" s="82"/>
      <c r="DY4" s="82"/>
      <c r="DZ4" s="82"/>
      <c r="EA4" s="82"/>
      <c r="EB4" s="82"/>
      <c r="EC4" s="82"/>
      <c r="ED4" s="82"/>
      <c r="EE4" s="82" t="s">
        <v>68</v>
      </c>
      <c r="EF4" s="82"/>
      <c r="EG4" s="82"/>
      <c r="EH4" s="82"/>
      <c r="EI4" s="82"/>
      <c r="EJ4" s="82"/>
      <c r="EK4" s="82"/>
      <c r="EL4" s="82"/>
      <c r="EM4" s="82"/>
      <c r="EN4" s="82"/>
      <c r="EO4" s="82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2019</v>
      </c>
      <c r="C6" s="33">
        <f t="shared" ref="C6:X6" si="3">C7</f>
        <v>464902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鹿児島県　錦江町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9.01</v>
      </c>
      <c r="Q6" s="34">
        <f t="shared" si="3"/>
        <v>96.82</v>
      </c>
      <c r="R6" s="34">
        <f t="shared" si="3"/>
        <v>3410</v>
      </c>
      <c r="S6" s="34">
        <f t="shared" si="3"/>
        <v>7387</v>
      </c>
      <c r="T6" s="34">
        <f t="shared" si="3"/>
        <v>163.19</v>
      </c>
      <c r="U6" s="34">
        <f t="shared" si="3"/>
        <v>45.27</v>
      </c>
      <c r="V6" s="34">
        <f t="shared" si="3"/>
        <v>657</v>
      </c>
      <c r="W6" s="34">
        <f t="shared" si="3"/>
        <v>0.75</v>
      </c>
      <c r="X6" s="34">
        <f t="shared" si="3"/>
        <v>876</v>
      </c>
      <c r="Y6" s="35">
        <f>IF(Y7="",NA(),Y7)</f>
        <v>100.05</v>
      </c>
      <c r="Z6" s="35">
        <f t="shared" ref="Z6:AH6" si="4">IF(Z7="",NA(),Z7)</f>
        <v>101.41</v>
      </c>
      <c r="AA6" s="35">
        <f t="shared" si="4"/>
        <v>100.08</v>
      </c>
      <c r="AB6" s="35">
        <f t="shared" si="4"/>
        <v>101.2</v>
      </c>
      <c r="AC6" s="35">
        <f t="shared" si="4"/>
        <v>99.91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979.89</v>
      </c>
      <c r="BL6" s="35">
        <f t="shared" si="7"/>
        <v>974.93</v>
      </c>
      <c r="BM6" s="35">
        <f t="shared" si="7"/>
        <v>855.8</v>
      </c>
      <c r="BN6" s="35">
        <f t="shared" si="7"/>
        <v>789.46</v>
      </c>
      <c r="BO6" s="35">
        <f t="shared" si="7"/>
        <v>826.83</v>
      </c>
      <c r="BP6" s="34" t="str">
        <f>IF(BP7="","",IF(BP7="-","【-】","【"&amp;SUBSTITUTE(TEXT(BP7,"#,##0.00"),"-","△")&amp;"】"))</f>
        <v>【765.47】</v>
      </c>
      <c r="BQ6" s="35">
        <f>IF(BQ7="",NA(),BQ7)</f>
        <v>98.39</v>
      </c>
      <c r="BR6" s="35">
        <f t="shared" ref="BR6:BZ6" si="8">IF(BR7="",NA(),BR7)</f>
        <v>93.53</v>
      </c>
      <c r="BS6" s="35">
        <f t="shared" si="8"/>
        <v>58.44</v>
      </c>
      <c r="BT6" s="35">
        <f t="shared" si="8"/>
        <v>65.45</v>
      </c>
      <c r="BU6" s="35">
        <f t="shared" si="8"/>
        <v>55.45</v>
      </c>
      <c r="BV6" s="35">
        <f t="shared" si="8"/>
        <v>41.34</v>
      </c>
      <c r="BW6" s="35">
        <f t="shared" si="8"/>
        <v>55.32</v>
      </c>
      <c r="BX6" s="35">
        <f t="shared" si="8"/>
        <v>59.8</v>
      </c>
      <c r="BY6" s="35">
        <f t="shared" si="8"/>
        <v>57.77</v>
      </c>
      <c r="BZ6" s="35">
        <f t="shared" si="8"/>
        <v>57.31</v>
      </c>
      <c r="CA6" s="34" t="str">
        <f>IF(CA7="","",IF(CA7="-","【-】","【"&amp;SUBSTITUTE(TEXT(CA7,"#,##0.00"),"-","△")&amp;"】"))</f>
        <v>【59.59】</v>
      </c>
      <c r="CB6" s="35">
        <f>IF(CB7="",NA(),CB7)</f>
        <v>187.54</v>
      </c>
      <c r="CC6" s="35">
        <f t="shared" ref="CC6:CK6" si="9">IF(CC7="",NA(),CC7)</f>
        <v>199.74</v>
      </c>
      <c r="CD6" s="35">
        <f t="shared" si="9"/>
        <v>327.3</v>
      </c>
      <c r="CE6" s="35">
        <f t="shared" si="9"/>
        <v>289.16000000000003</v>
      </c>
      <c r="CF6" s="35">
        <f t="shared" si="9"/>
        <v>336.03</v>
      </c>
      <c r="CG6" s="35">
        <f t="shared" si="9"/>
        <v>357.49</v>
      </c>
      <c r="CH6" s="35">
        <f t="shared" si="9"/>
        <v>283.17</v>
      </c>
      <c r="CI6" s="35">
        <f t="shared" si="9"/>
        <v>263.76</v>
      </c>
      <c r="CJ6" s="35">
        <f t="shared" si="9"/>
        <v>274.35000000000002</v>
      </c>
      <c r="CK6" s="35">
        <f t="shared" si="9"/>
        <v>273.52</v>
      </c>
      <c r="CL6" s="34" t="str">
        <f>IF(CL7="","",IF(CL7="-","【-】","【"&amp;SUBSTITUTE(TEXT(CL7,"#,##0.00"),"-","△")&amp;"】"))</f>
        <v>【257.86】</v>
      </c>
      <c r="CM6" s="35">
        <f>IF(CM7="",NA(),CM7)</f>
        <v>33.83</v>
      </c>
      <c r="CN6" s="35">
        <f t="shared" ref="CN6:CV6" si="10">IF(CN7="",NA(),CN7)</f>
        <v>33.58</v>
      </c>
      <c r="CO6" s="35">
        <f t="shared" si="10"/>
        <v>29.35</v>
      </c>
      <c r="CP6" s="35">
        <f t="shared" si="10"/>
        <v>30.35</v>
      </c>
      <c r="CQ6" s="35">
        <f t="shared" si="10"/>
        <v>28.86</v>
      </c>
      <c r="CR6" s="35">
        <f t="shared" si="10"/>
        <v>44.69</v>
      </c>
      <c r="CS6" s="35">
        <f t="shared" si="10"/>
        <v>60.65</v>
      </c>
      <c r="CT6" s="35">
        <f t="shared" si="10"/>
        <v>51.75</v>
      </c>
      <c r="CU6" s="35">
        <f t="shared" si="10"/>
        <v>50.68</v>
      </c>
      <c r="CV6" s="35">
        <f t="shared" si="10"/>
        <v>50.14</v>
      </c>
      <c r="CW6" s="34" t="str">
        <f>IF(CW7="","",IF(CW7="-","【-】","【"&amp;SUBSTITUTE(TEXT(CW7,"#,##0.00"),"-","△")&amp;"】"))</f>
        <v>【51.30】</v>
      </c>
      <c r="CX6" s="35">
        <f>IF(CX7="",NA(),CX7)</f>
        <v>69.709999999999994</v>
      </c>
      <c r="CY6" s="35">
        <f t="shared" ref="CY6:DG6" si="11">IF(CY7="",NA(),CY7)</f>
        <v>70.72</v>
      </c>
      <c r="CZ6" s="35">
        <f t="shared" si="11"/>
        <v>72.56</v>
      </c>
      <c r="DA6" s="35">
        <f t="shared" si="11"/>
        <v>71.47</v>
      </c>
      <c r="DB6" s="35">
        <f t="shared" si="11"/>
        <v>71.540000000000006</v>
      </c>
      <c r="DC6" s="35">
        <f t="shared" si="11"/>
        <v>69.67</v>
      </c>
      <c r="DD6" s="35">
        <f t="shared" si="11"/>
        <v>84.58</v>
      </c>
      <c r="DE6" s="35">
        <f t="shared" si="11"/>
        <v>84.84</v>
      </c>
      <c r="DF6" s="35">
        <f t="shared" si="11"/>
        <v>84.86</v>
      </c>
      <c r="DG6" s="35">
        <f t="shared" si="11"/>
        <v>84.98</v>
      </c>
      <c r="DH6" s="34" t="str">
        <f>IF(DH7="","",IF(DH7="-","【-】","【"&amp;SUBSTITUTE(TEXT(DH7,"#,##0.00"),"-","△")&amp;"】"))</f>
        <v>【86.22】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0.02</v>
      </c>
      <c r="EK6" s="35">
        <f t="shared" si="14"/>
        <v>2.0499999999999998</v>
      </c>
      <c r="EL6" s="35">
        <f t="shared" si="14"/>
        <v>0.01</v>
      </c>
      <c r="EM6" s="35">
        <f t="shared" si="14"/>
        <v>0.01</v>
      </c>
      <c r="EN6" s="35">
        <f t="shared" si="14"/>
        <v>0.02</v>
      </c>
      <c r="EO6" s="34" t="str">
        <f>IF(EO7="","",IF(EO7="-","【-】","【"&amp;SUBSTITUTE(TEXT(EO7,"#,##0.00"),"-","△")&amp;"】"))</f>
        <v>【0.02】</v>
      </c>
    </row>
    <row r="7" spans="1:145" s="36" customFormat="1" x14ac:dyDescent="0.15">
      <c r="A7" s="28"/>
      <c r="B7" s="37">
        <v>2019</v>
      </c>
      <c r="C7" s="37">
        <v>464902</v>
      </c>
      <c r="D7" s="37">
        <v>47</v>
      </c>
      <c r="E7" s="37">
        <v>17</v>
      </c>
      <c r="F7" s="37">
        <v>5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9.01</v>
      </c>
      <c r="Q7" s="38">
        <v>96.82</v>
      </c>
      <c r="R7" s="38">
        <v>3410</v>
      </c>
      <c r="S7" s="38">
        <v>7387</v>
      </c>
      <c r="T7" s="38">
        <v>163.19</v>
      </c>
      <c r="U7" s="38">
        <v>45.27</v>
      </c>
      <c r="V7" s="38">
        <v>657</v>
      </c>
      <c r="W7" s="38">
        <v>0.75</v>
      </c>
      <c r="X7" s="38">
        <v>876</v>
      </c>
      <c r="Y7" s="38">
        <v>100.05</v>
      </c>
      <c r="Z7" s="38">
        <v>101.41</v>
      </c>
      <c r="AA7" s="38">
        <v>100.08</v>
      </c>
      <c r="AB7" s="38">
        <v>101.2</v>
      </c>
      <c r="AC7" s="38">
        <v>99.91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0</v>
      </c>
      <c r="BJ7" s="38">
        <v>0</v>
      </c>
      <c r="BK7" s="38">
        <v>979.89</v>
      </c>
      <c r="BL7" s="38">
        <v>974.93</v>
      </c>
      <c r="BM7" s="38">
        <v>855.8</v>
      </c>
      <c r="BN7" s="38">
        <v>789.46</v>
      </c>
      <c r="BO7" s="38">
        <v>826.83</v>
      </c>
      <c r="BP7" s="38">
        <v>765.47</v>
      </c>
      <c r="BQ7" s="38">
        <v>98.39</v>
      </c>
      <c r="BR7" s="38">
        <v>93.53</v>
      </c>
      <c r="BS7" s="38">
        <v>58.44</v>
      </c>
      <c r="BT7" s="38">
        <v>65.45</v>
      </c>
      <c r="BU7" s="38">
        <v>55.45</v>
      </c>
      <c r="BV7" s="38">
        <v>41.34</v>
      </c>
      <c r="BW7" s="38">
        <v>55.32</v>
      </c>
      <c r="BX7" s="38">
        <v>59.8</v>
      </c>
      <c r="BY7" s="38">
        <v>57.77</v>
      </c>
      <c r="BZ7" s="38">
        <v>57.31</v>
      </c>
      <c r="CA7" s="38">
        <v>59.59</v>
      </c>
      <c r="CB7" s="38">
        <v>187.54</v>
      </c>
      <c r="CC7" s="38">
        <v>199.74</v>
      </c>
      <c r="CD7" s="38">
        <v>327.3</v>
      </c>
      <c r="CE7" s="38">
        <v>289.16000000000003</v>
      </c>
      <c r="CF7" s="38">
        <v>336.03</v>
      </c>
      <c r="CG7" s="38">
        <v>357.49</v>
      </c>
      <c r="CH7" s="38">
        <v>283.17</v>
      </c>
      <c r="CI7" s="38">
        <v>263.76</v>
      </c>
      <c r="CJ7" s="38">
        <v>274.35000000000002</v>
      </c>
      <c r="CK7" s="38">
        <v>273.52</v>
      </c>
      <c r="CL7" s="38">
        <v>257.86</v>
      </c>
      <c r="CM7" s="38">
        <v>33.83</v>
      </c>
      <c r="CN7" s="38">
        <v>33.58</v>
      </c>
      <c r="CO7" s="38">
        <v>29.35</v>
      </c>
      <c r="CP7" s="38">
        <v>30.35</v>
      </c>
      <c r="CQ7" s="38">
        <v>28.86</v>
      </c>
      <c r="CR7" s="38">
        <v>44.69</v>
      </c>
      <c r="CS7" s="38">
        <v>60.65</v>
      </c>
      <c r="CT7" s="38">
        <v>51.75</v>
      </c>
      <c r="CU7" s="38">
        <v>50.68</v>
      </c>
      <c r="CV7" s="38">
        <v>50.14</v>
      </c>
      <c r="CW7" s="38">
        <v>51.3</v>
      </c>
      <c r="CX7" s="38">
        <v>69.709999999999994</v>
      </c>
      <c r="CY7" s="38">
        <v>70.72</v>
      </c>
      <c r="CZ7" s="38">
        <v>72.56</v>
      </c>
      <c r="DA7" s="38">
        <v>71.47</v>
      </c>
      <c r="DB7" s="38">
        <v>71.540000000000006</v>
      </c>
      <c r="DC7" s="38">
        <v>69.67</v>
      </c>
      <c r="DD7" s="38">
        <v>84.58</v>
      </c>
      <c r="DE7" s="38">
        <v>84.84</v>
      </c>
      <c r="DF7" s="38">
        <v>84.86</v>
      </c>
      <c r="DG7" s="38">
        <v>84.98</v>
      </c>
      <c r="DH7" s="38">
        <v>86.22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0.02</v>
      </c>
      <c r="EK7" s="38">
        <v>2.0499999999999998</v>
      </c>
      <c r="EL7" s="38">
        <v>0.01</v>
      </c>
      <c r="EM7" s="38">
        <v>0.01</v>
      </c>
      <c r="EN7" s="38">
        <v>0.02</v>
      </c>
      <c r="EO7" s="38">
        <v>0.02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112</v>
      </c>
    </row>
    <row r="13" spans="1:145" x14ac:dyDescent="0.15">
      <c r="B13" t="s">
        <v>113</v>
      </c>
      <c r="C13" t="s">
        <v>113</v>
      </c>
      <c r="D13" t="s">
        <v>113</v>
      </c>
      <c r="E13" t="s">
        <v>113</v>
      </c>
      <c r="F13" t="s">
        <v>114</v>
      </c>
      <c r="G13" t="s">
        <v>115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2021-02-02T01:38:07Z</cp:lastPrinted>
  <dcterms:created xsi:type="dcterms:W3CDTF">2020-12-04T03:10:00Z</dcterms:created>
  <dcterms:modified xsi:type="dcterms:W3CDTF">2021-02-18T00:24:39Z</dcterms:modified>
  <cp:category/>
</cp:coreProperties>
</file>