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共有（川井田）\61 公営企業決算統計\R02\02決算統計関連調査\030112 公営企業に係る経営比較分析表（平成元年度決算）の分析等について\★完成版★\24_湧水町【済】\"/>
    </mc:Choice>
  </mc:AlternateContent>
  <workbookProtection workbookAlgorithmName="SHA-512" workbookHashValue="FiWNh76yjMdfhln8udnUOvRNeM/BDIDd1oSqlS7hKoXOMe1EkkN4RRghAJv7gVo9DIwl/Q6lGOhCoe8YQc6+Jw==" workbookSaltValue="W/nrAMJ+UUHthV9kxvbo1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P10" i="4" s="1"/>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I10" i="4"/>
  <c r="BB8" i="4"/>
  <c r="AT8" i="4"/>
  <c r="AL8" i="4"/>
  <c r="AD8" i="4"/>
  <c r="W8" i="4"/>
  <c r="P8" i="4"/>
  <c r="I8" i="4"/>
  <c r="B8" i="4"/>
  <c r="B6"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<sst xmlns="http://schemas.openxmlformats.org/spreadsheetml/2006/main" count="228" uniqueCount="113">
  <si>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</si>
  <si>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</si>
  <si>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</si>
  <si>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</si>
  <si>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</si>
  <si>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</si>
  <si>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</si>
  <si>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</si>
  <si>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</si>
  <si>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</si>
  <si>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</si>
  <si>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</si>
  <si>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</si>
  <si>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</si>
  <si>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</si>
  <si>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</si>
  <si>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</si>
  <si>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</si>
  <si>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</si>
  <si>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</si>
  <si>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</si>
  <si>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</si>
  <si>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</si>
  <si>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</si>
  <si>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</si>
  <si>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</si>
  <si>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</si>
  <si>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</si>
  <si>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</si>
  <si>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</si>
  <si>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</si>
  <si>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</si>
  <si>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</si>
  <si>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</si>
  <si>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</si>
  <si>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</si>
  <si>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</si>
  <si>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</si>
  <si>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</si>
  <si>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</si>
  <si>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</si>
  <si>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</si>
  <si>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</si>
  <si>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</si>
  <si>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</si>
  <si>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</si>
  <si>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</si>
  <si>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</si>
  <si>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</si>
  <si>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</si>
  <si>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</si>
  <si>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</si>
  <si>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</si>
  <si>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</si>
  <si>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</si>
  <si>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</si>
  <si>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</si>
  <si>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</si>
  <si>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</si>
  <si>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</si>
  <si>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</si>
  <si>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</si>
  <si>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</si>
  <si>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</si>
  <si>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</si>
  <si>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</si>
  <si>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</si>
  <si>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</si>
  <si>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</si>
  <si>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</si>
  <si>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</si>
  <si>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</si>
  <si>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</si>
  <si>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</si>
  <si>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</si>
  <si>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</si>
  <si>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</si>
  <si>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</si>
  <si>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</si>
  <si>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</si>
  <si>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</si>
  <si>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</si>
  <si>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</si>
  <si>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</si>
  <si>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</si>
  <si>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</si>
  <si>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</si>
  <si>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</si>
  <si>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</si>
  <si>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</si>
  <si>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</si>
  <si>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</si>
  <si>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湧水町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</si>
  <si>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</si>
  <si>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</si>
  <si>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</si>
  <si>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</si>
  <si>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</si>
  <si>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</si>
  <si>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</si>
  <si>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</si>
  <si>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</si>
  <si>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</si>
  <si>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</si>
  <si>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</si>
  <si>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</si>
  <si>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</si>
  <si>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</si>
  <si>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</si>
  <si>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</si>
  <si>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引き続き，経営に見合った更新投資を行い，料金水準の適切性等を考慮しながら，今後，経営に与える影響などの具体的な経営分析により将来を踏まえた経営改善の必要性があると考える。</t>
    <rPh sb="40" eb="42">
      <t>ケイエイ</t>
    </rPh>
    <rPh sb="43" eb="44">
      <t>アタ</t>
    </rPh>
    <rPh sb="46" eb="48">
      <t>エイキョウ</t>
    </rPh>
    <rPh sb="51" eb="54">
      <t>グタイテキ</t>
    </rPh>
    <rPh sb="69" eb="71">
      <t>ケイエイ</t>
    </rPh>
    <phoneticPr fontId="18"/>
  </si>
  <si>
    <t>①有形固定資産減価償却率
　近年，施設の新設などを行ったため償却率は減少している。今後も設備の更新等も行う必要があるため，施設の経年比較を行い，経営に見合った投資・更新計画を立てる必要がある。
②管路経年化率
　老朽管更新には，多額の費用が必要となり先送りになることもあるので，重要施設区域への耐震管の布設や漏水の多発している区域を優先的に取替えるなど，効率的な更新計画を立てて行く必要がある。
③管路更新率
　H29年度は，老朽管の漏水による緊急的な布設替工事や統合事業による布設替えを行ったことにより，更新投資が一時的に増加したため，H30年度R1年度はH29度より減少している。職員不足で計画的な更新ができない状況にあるが今後も管路の更新投資を増やす必要性が高いため，管路更新を計画的に行っていくための職員不足解消や財源投資のあり方について検討する必要がある。</t>
    <rPh sb="14" eb="16">
      <t>キンネン</t>
    </rPh>
    <rPh sb="106" eb="108">
      <t>ロウキュウ</t>
    </rPh>
    <rPh sb="108" eb="109">
      <t>カン</t>
    </rPh>
    <rPh sb="109" eb="111">
      <t>コウシン</t>
    </rPh>
    <rPh sb="166" eb="168">
      <t>ユウセン</t>
    </rPh>
    <rPh sb="168" eb="169">
      <t>テキ</t>
    </rPh>
    <rPh sb="170" eb="172">
      <t>トリカエ</t>
    </rPh>
    <rPh sb="177" eb="180">
      <t>コウリツテキ</t>
    </rPh>
    <rPh sb="183" eb="185">
      <t>ケイカク</t>
    </rPh>
    <rPh sb="186" eb="187">
      <t>タ</t>
    </rPh>
    <rPh sb="189" eb="190">
      <t>イ</t>
    </rPh>
    <rPh sb="191" eb="193">
      <t>ヒツヨウ</t>
    </rPh>
    <rPh sb="209" eb="211">
      <t>ネンド</t>
    </rPh>
    <rPh sb="213" eb="215">
      <t>ロウキュウ</t>
    </rPh>
    <rPh sb="215" eb="216">
      <t>カン</t>
    </rPh>
    <rPh sb="217" eb="219">
      <t>ロウスイ</t>
    </rPh>
    <rPh sb="222" eb="225">
      <t>キンキュウテキ</t>
    </rPh>
    <rPh sb="226" eb="228">
      <t>フセツ</t>
    </rPh>
    <rPh sb="228" eb="229">
      <t>カ</t>
    </rPh>
    <rPh sb="229" eb="231">
      <t>コウジ</t>
    </rPh>
    <rPh sb="232" eb="234">
      <t>トウゴウ</t>
    </rPh>
    <rPh sb="234" eb="236">
      <t>ジギョウ</t>
    </rPh>
    <rPh sb="239" eb="241">
      <t>フセツ</t>
    </rPh>
    <rPh sb="241" eb="242">
      <t>カ</t>
    </rPh>
    <rPh sb="244" eb="245">
      <t>オコナ</t>
    </rPh>
    <rPh sb="253" eb="255">
      <t>コウシン</t>
    </rPh>
    <rPh sb="255" eb="257">
      <t>トウシ</t>
    </rPh>
    <rPh sb="258" eb="261">
      <t>イチジテキ</t>
    </rPh>
    <rPh sb="262" eb="264">
      <t>ゾウカ</t>
    </rPh>
    <rPh sb="272" eb="274">
      <t>ネンド</t>
    </rPh>
    <rPh sb="276" eb="278">
      <t>ネンド</t>
    </rPh>
    <rPh sb="285" eb="287">
      <t>ゲンショウ</t>
    </rPh>
    <rPh sb="292" eb="294">
      <t>ショクイン</t>
    </rPh>
    <rPh sb="294" eb="296">
      <t>フソク</t>
    </rPh>
    <rPh sb="297" eb="300">
      <t>ケイカクテキ</t>
    </rPh>
    <rPh sb="301" eb="303">
      <t>コウシン</t>
    </rPh>
    <rPh sb="308" eb="310">
      <t>ジョウキョウ</t>
    </rPh>
    <rPh sb="314" eb="316">
      <t>コンゴ</t>
    </rPh>
    <rPh sb="337" eb="339">
      <t>カンロ</t>
    </rPh>
    <rPh sb="339" eb="341">
      <t>コウシン</t>
    </rPh>
    <rPh sb="354" eb="356">
      <t>ショクイン</t>
    </rPh>
    <rPh sb="356" eb="358">
      <t>フソク</t>
    </rPh>
    <rPh sb="358" eb="360">
      <t>カイショウ</t>
    </rPh>
    <rPh sb="361" eb="363">
      <t>ザイゲン</t>
    </rPh>
    <rPh sb="377" eb="379">
      <t>ヒツヨウ</t>
    </rPh>
    <phoneticPr fontId="18"/>
  </si>
  <si>
    <r>
      <t>①経営収支比率
　H30年度より上昇しているが年々人口減少に伴い，給水収益が減少してきているため,更なる費用削減や更新投資等に充てる財源確保に努める必要がある。
②累積欠損金比率
　今後経年に対し将来を踏まえた分析が必要。
③流動比率
　H30年度までは流動負債に建設改良費等に充てるための企業債を含んでいたが，R1年度は，含んでいないため増加している。今後の更新工事については、経営分析等を行い、流動比率の確保に努めたい。
④企業債残高対給水収益比率
　類似団体に比べ高い状況にあるがH30年度より企業債の借入を必要としなかったため低くなっている。今後も企業債の借入抑制に努めたい。
⑤料金回収率
　</t>
    </r>
    <r>
      <rPr>
        <sz val="10"/>
        <rFont val="ＭＳ ゴシック"/>
        <family val="3"/>
        <charset val="128"/>
      </rPr>
      <t>人口減少や高齢化に伴う給水使用量</t>
    </r>
    <r>
      <rPr>
        <sz val="10"/>
        <color theme="1"/>
        <rFont val="ＭＳ ゴシック"/>
        <family val="3"/>
        <charset val="128"/>
      </rPr>
      <t>の低下などの理由で、さらに減少する傾向のため、引き続き経営改善や給水収益の増加に努めたい。
⑥給水原価
　今後，分析を踏まえた投資の効率化や維持管理費の削減が必要であるが他団体と比較すると費用は抑えられている。
⑦施設利用率
　H27年度から簡水の統合整備事業等により施設の統廃合を計画的に行った。引き続き現状分析やダウンサイジング等の検討も進めていきたい。
⑧有収率
　管路の老朽化による漏水が原因であり，昨年度よりも有収率が下がっている。今後も老朽管更新や漏水調査などを行い，漏水対策に努めていく。</t>
    </r>
    <rPh sb="12" eb="13">
      <t>ネン</t>
    </rPh>
    <rPh sb="13" eb="14">
      <t>ド</t>
    </rPh>
    <rPh sb="23" eb="25">
      <t>ネンネン</t>
    </rPh>
    <rPh sb="28" eb="29">
      <t>ショウ</t>
    </rPh>
    <rPh sb="49" eb="50">
      <t>サラ</t>
    </rPh>
    <rPh sb="52" eb="54">
      <t>ヒヨウ</t>
    </rPh>
    <rPh sb="54" eb="56">
      <t>サクゲン</t>
    </rPh>
    <rPh sb="57" eb="59">
      <t>コウシン</t>
    </rPh>
    <rPh sb="59" eb="61">
      <t>トウシ</t>
    </rPh>
    <rPh sb="61" eb="62">
      <t>トウ</t>
    </rPh>
    <rPh sb="63" eb="64">
      <t>ア</t>
    </rPh>
    <rPh sb="66" eb="68">
      <t>ザイゲン</t>
    </rPh>
    <rPh sb="68" eb="70">
      <t>カクホ</t>
    </rPh>
    <rPh sb="71" eb="72">
      <t>ツト</t>
    </rPh>
    <rPh sb="74" eb="76">
      <t>ヒツヨウ</t>
    </rPh>
    <rPh sb="108" eb="110">
      <t>ヒツヨウ</t>
    </rPh>
    <rPh sb="127" eb="129">
      <t>リュウドウ</t>
    </rPh>
    <rPh sb="129" eb="131">
      <t>フサイ</t>
    </rPh>
    <rPh sb="132" eb="134">
      <t>ケンセツ</t>
    </rPh>
    <rPh sb="134" eb="136">
      <t>カイリョウ</t>
    </rPh>
    <rPh sb="136" eb="137">
      <t>ヒ</t>
    </rPh>
    <rPh sb="137" eb="138">
      <t>トウ</t>
    </rPh>
    <rPh sb="139" eb="140">
      <t>ア</t>
    </rPh>
    <rPh sb="145" eb="147">
      <t>キギョウ</t>
    </rPh>
    <rPh sb="147" eb="148">
      <t>サイ</t>
    </rPh>
    <rPh sb="149" eb="150">
      <t>フク</t>
    </rPh>
    <rPh sb="158" eb="159">
      <t>ネン</t>
    </rPh>
    <rPh sb="159" eb="160">
      <t>ド</t>
    </rPh>
    <rPh sb="162" eb="163">
      <t>フク</t>
    </rPh>
    <rPh sb="170" eb="172">
      <t>ゾウカ</t>
    </rPh>
    <rPh sb="177" eb="179">
      <t>コンゴ</t>
    </rPh>
    <rPh sb="180" eb="182">
      <t>コウシン</t>
    </rPh>
    <rPh sb="182" eb="184">
      <t>コウジ</t>
    </rPh>
    <rPh sb="254" eb="256">
      <t>カリイレ</t>
    </rPh>
    <rPh sb="275" eb="277">
      <t>コンゴ</t>
    </rPh>
    <rPh sb="278" eb="280">
      <t>キギョウ</t>
    </rPh>
    <rPh sb="280" eb="281">
      <t>サイ</t>
    </rPh>
    <rPh sb="282" eb="284">
      <t>カリイレ</t>
    </rPh>
    <rPh sb="284" eb="286">
      <t>ヨクセイ</t>
    </rPh>
    <rPh sb="287" eb="288">
      <t>ツト</t>
    </rPh>
    <rPh sb="373" eb="375">
      <t>ブンセキ</t>
    </rPh>
    <rPh sb="376" eb="377">
      <t>フ</t>
    </rPh>
    <rPh sb="458" eb="461">
      <t>ケイカクテキ</t>
    </rPh>
    <rPh sb="483" eb="484">
      <t>トウ</t>
    </rPh>
    <rPh sb="485" eb="487">
      <t>ケントウ</t>
    </rPh>
    <rPh sb="488" eb="489">
      <t>スス</t>
    </rPh>
    <rPh sb="521" eb="524">
      <t>サクネンド</t>
    </rPh>
    <rPh sb="527" eb="529">
      <t>ユウシュウ</t>
    </rPh>
    <rPh sb="529" eb="530">
      <t>リツ</t>
    </rPh>
    <rPh sb="531" eb="532">
      <t>サ</t>
    </rPh>
    <rPh sb="538" eb="540">
      <t>コンゴ</t>
    </rPh>
    <rPh sb="554" eb="555">
      <t>オコナ</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</si>
</sst>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9"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
      <sz val="10"/>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10" xfId="2" applyFont="1" applyBorder="1" applyAlignment="1" applyProtection="1">
      <alignment horizontal="left" vertical="top" wrapText="1"/>
      <protection locked="0"/>
    </xf>
    <xf numFmtId="0" fontId="5" fillId="0" borderId="11"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12" xfId="2"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6" fillId="0" borderId="9" xfId="2" applyFont="1" applyBorder="1" applyAlignment="1" applyProtection="1">
      <alignment horizontal="left" vertical="top" wrapText="1"/>
      <protection locked="0"/>
    </xf>
    <xf numFmtId="0" fontId="16" fillId="0" borderId="0" xfId="2" applyFont="1" applyBorder="1" applyAlignment="1" applyProtection="1">
      <alignment horizontal="left" vertical="top" wrapText="1"/>
      <protection locked="0"/>
    </xf>
    <xf numFmtId="0" fontId="16" fillId="0" borderId="10" xfId="2"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0.04</c:v>
                </c:pt>
                <c:pt idx="1">
                  <c:v>0.39</c:v>
                </c:pt>
                <c:pt idx="2">
                  <c:v>2.4900000000000002</c:v>
                </c:pt>
                <c:pt idx="3">
                  <c:v>1.08</c:v>
                </c:pt>
                <c:pt idx="4">
                  <c:v>0.64</c:v>
                </c:pt>
              </c:numCache>
            </c:numRef>
          </c:val>
          <c:extLst>
            <c:ext xmlns:c16="http://schemas.microsoft.com/office/drawing/2014/chart" uri="{C3380CC4-5D6E-409C-BE32-E72D297353CC}">
              <c16:uniqueId val="{00000000-B7B1-4F13-AF47-BD91F077533E}"/>
            </c:ext>
          </c:extLst>
        </c:ser>
        <c:dLbls>
          <c:showLegendKey val="0"/>
          <c:showVal val="0"/>
          <c:showCatName val="0"/>
          <c:showSerName val="0"/>
          <c:showPercent val="0"/>
          <c:showBubbleSize val="0"/>
        </c:dLbls>
        <c:gapWidth val="150"/>
        <c:axId val="53806976"/>
        <c:axId val="53821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0.46</c:v>
                </c:pt>
                <c:pt idx="2">
                  <c:v>0.44</c:v>
                </c:pt>
                <c:pt idx="3">
                  <c:v>0.52</c:v>
                </c:pt>
                <c:pt idx="4">
                  <c:v>0.47</c:v>
                </c:pt>
              </c:numCache>
            </c:numRef>
          </c:val>
          <c:smooth val="0"/>
          <c:extLst>
            <c:ext xmlns:c16="http://schemas.microsoft.com/office/drawing/2014/chart" uri="{C3380CC4-5D6E-409C-BE32-E72D297353CC}">
              <c16:uniqueId val="{00000001-B7B1-4F13-AF47-BD91F077533E}"/>
            </c:ext>
          </c:extLst>
        </c:ser>
        <c:dLbls>
          <c:showLegendKey val="0"/>
          <c:showVal val="0"/>
          <c:showCatName val="0"/>
          <c:showSerName val="0"/>
          <c:showPercent val="0"/>
          <c:showBubbleSize val="0"/>
        </c:dLbls>
        <c:marker val="1"/>
        <c:smooth val="0"/>
        <c:axId val="53806976"/>
        <c:axId val="53821440"/>
      </c:lineChart>
      <c:dateAx>
        <c:axId val="53806976"/>
        <c:scaling>
          <c:orientation val="minMax"/>
        </c:scaling>
        <c:delete val="1"/>
        <c:axPos val="b"/>
        <c:numFmt formatCode="&quot;H&quot;yy" sourceLinked="1"/>
        <c:majorTickMark val="none"/>
        <c:minorTickMark val="none"/>
        <c:tickLblPos val="none"/>
        <c:crossAx val="53821440"/>
        <c:crosses val="autoZero"/>
        <c:auto val="1"/>
        <c:lblOffset val="100"/>
        <c:baseTimeUnit val="years"/>
      </c:dateAx>
      <c:valAx>
        <c:axId val="53821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806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62.78</c:v>
                </c:pt>
                <c:pt idx="1">
                  <c:v>77.489999999999995</c:v>
                </c:pt>
                <c:pt idx="2">
                  <c:v>78.25</c:v>
                </c:pt>
                <c:pt idx="3">
                  <c:v>76.59</c:v>
                </c:pt>
                <c:pt idx="4">
                  <c:v>78.52</c:v>
                </c:pt>
              </c:numCache>
            </c:numRef>
          </c:val>
          <c:extLst>
            <c:ext xmlns:c16="http://schemas.microsoft.com/office/drawing/2014/chart" uri="{C3380CC4-5D6E-409C-BE32-E72D297353CC}">
              <c16:uniqueId val="{00000000-E7E0-44C4-8EDB-28ED89407CD5}"/>
            </c:ext>
          </c:extLst>
        </c:ser>
        <c:dLbls>
          <c:showLegendKey val="0"/>
          <c:showVal val="0"/>
          <c:showCatName val="0"/>
          <c:showSerName val="0"/>
          <c:showPercent val="0"/>
          <c:showBubbleSize val="0"/>
        </c:dLbls>
        <c:gapWidth val="150"/>
        <c:axId val="54339456"/>
        <c:axId val="54349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49.08</c:v>
                </c:pt>
                <c:pt idx="1">
                  <c:v>49.32</c:v>
                </c:pt>
                <c:pt idx="2">
                  <c:v>50.24</c:v>
                </c:pt>
                <c:pt idx="3">
                  <c:v>50.29</c:v>
                </c:pt>
                <c:pt idx="4">
                  <c:v>49.64</c:v>
                </c:pt>
              </c:numCache>
            </c:numRef>
          </c:val>
          <c:smooth val="0"/>
          <c:extLst>
            <c:ext xmlns:c16="http://schemas.microsoft.com/office/drawing/2014/chart" uri="{C3380CC4-5D6E-409C-BE32-E72D297353CC}">
              <c16:uniqueId val="{00000001-E7E0-44C4-8EDB-28ED89407CD5}"/>
            </c:ext>
          </c:extLst>
        </c:ser>
        <c:dLbls>
          <c:showLegendKey val="0"/>
          <c:showVal val="0"/>
          <c:showCatName val="0"/>
          <c:showSerName val="0"/>
          <c:showPercent val="0"/>
          <c:showBubbleSize val="0"/>
        </c:dLbls>
        <c:marker val="1"/>
        <c:smooth val="0"/>
        <c:axId val="54339456"/>
        <c:axId val="54349824"/>
      </c:lineChart>
      <c:dateAx>
        <c:axId val="54339456"/>
        <c:scaling>
          <c:orientation val="minMax"/>
        </c:scaling>
        <c:delete val="1"/>
        <c:axPos val="b"/>
        <c:numFmt formatCode="&quot;H&quot;yy" sourceLinked="1"/>
        <c:majorTickMark val="none"/>
        <c:minorTickMark val="none"/>
        <c:tickLblPos val="none"/>
        <c:crossAx val="54349824"/>
        <c:crosses val="autoZero"/>
        <c:auto val="1"/>
        <c:lblOffset val="100"/>
        <c:baseTimeUnit val="years"/>
      </c:dateAx>
      <c:valAx>
        <c:axId val="54349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339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79.930000000000007</c:v>
                </c:pt>
                <c:pt idx="1">
                  <c:v>79.430000000000007</c:v>
                </c:pt>
                <c:pt idx="2">
                  <c:v>77.53</c:v>
                </c:pt>
                <c:pt idx="3">
                  <c:v>77.62</c:v>
                </c:pt>
                <c:pt idx="4">
                  <c:v>74.099999999999994</c:v>
                </c:pt>
              </c:numCache>
            </c:numRef>
          </c:val>
          <c:extLst>
            <c:ext xmlns:c16="http://schemas.microsoft.com/office/drawing/2014/chart" uri="{C3380CC4-5D6E-409C-BE32-E72D297353CC}">
              <c16:uniqueId val="{00000000-ADA6-4E76-BBC4-A1AA694D61DA}"/>
            </c:ext>
          </c:extLst>
        </c:ser>
        <c:dLbls>
          <c:showLegendKey val="0"/>
          <c:showVal val="0"/>
          <c:showCatName val="0"/>
          <c:showSerName val="0"/>
          <c:showPercent val="0"/>
          <c:showBubbleSize val="0"/>
        </c:dLbls>
        <c:gapWidth val="150"/>
        <c:axId val="54393088"/>
        <c:axId val="54403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79.3</c:v>
                </c:pt>
                <c:pt idx="1">
                  <c:v>79.34</c:v>
                </c:pt>
                <c:pt idx="2">
                  <c:v>78.650000000000006</c:v>
                </c:pt>
                <c:pt idx="3">
                  <c:v>77.73</c:v>
                </c:pt>
                <c:pt idx="4">
                  <c:v>78.09</c:v>
                </c:pt>
              </c:numCache>
            </c:numRef>
          </c:val>
          <c:smooth val="0"/>
          <c:extLst>
            <c:ext xmlns:c16="http://schemas.microsoft.com/office/drawing/2014/chart" uri="{C3380CC4-5D6E-409C-BE32-E72D297353CC}">
              <c16:uniqueId val="{00000001-ADA6-4E76-BBC4-A1AA694D61DA}"/>
            </c:ext>
          </c:extLst>
        </c:ser>
        <c:dLbls>
          <c:showLegendKey val="0"/>
          <c:showVal val="0"/>
          <c:showCatName val="0"/>
          <c:showSerName val="0"/>
          <c:showPercent val="0"/>
          <c:showBubbleSize val="0"/>
        </c:dLbls>
        <c:marker val="1"/>
        <c:smooth val="0"/>
        <c:axId val="54393088"/>
        <c:axId val="54403456"/>
      </c:lineChart>
      <c:dateAx>
        <c:axId val="54393088"/>
        <c:scaling>
          <c:orientation val="minMax"/>
        </c:scaling>
        <c:delete val="1"/>
        <c:axPos val="b"/>
        <c:numFmt formatCode="&quot;H&quot;yy" sourceLinked="1"/>
        <c:majorTickMark val="none"/>
        <c:minorTickMark val="none"/>
        <c:tickLblPos val="none"/>
        <c:crossAx val="54403456"/>
        <c:crosses val="autoZero"/>
        <c:auto val="1"/>
        <c:lblOffset val="100"/>
        <c:baseTimeUnit val="years"/>
      </c:dateAx>
      <c:valAx>
        <c:axId val="54403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393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119.42</c:v>
                </c:pt>
                <c:pt idx="1">
                  <c:v>122.59</c:v>
                </c:pt>
                <c:pt idx="2">
                  <c:v>118.13</c:v>
                </c:pt>
                <c:pt idx="3">
                  <c:v>111.9</c:v>
                </c:pt>
                <c:pt idx="4">
                  <c:v>113.74</c:v>
                </c:pt>
              </c:numCache>
            </c:numRef>
          </c:val>
          <c:extLst>
            <c:ext xmlns:c16="http://schemas.microsoft.com/office/drawing/2014/chart" uri="{C3380CC4-5D6E-409C-BE32-E72D297353CC}">
              <c16:uniqueId val="{00000000-EB18-43C2-B870-612B7850CF0C}"/>
            </c:ext>
          </c:extLst>
        </c:ser>
        <c:dLbls>
          <c:showLegendKey val="0"/>
          <c:showVal val="0"/>
          <c:showCatName val="0"/>
          <c:showSerName val="0"/>
          <c:showPercent val="0"/>
          <c:showBubbleSize val="0"/>
        </c:dLbls>
        <c:gapWidth val="150"/>
        <c:axId val="53844224"/>
        <c:axId val="53862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106.62</c:v>
                </c:pt>
                <c:pt idx="1">
                  <c:v>107.95</c:v>
                </c:pt>
                <c:pt idx="2">
                  <c:v>104.47</c:v>
                </c:pt>
                <c:pt idx="3">
                  <c:v>103.81</c:v>
                </c:pt>
                <c:pt idx="4">
                  <c:v>104.35</c:v>
                </c:pt>
              </c:numCache>
            </c:numRef>
          </c:val>
          <c:smooth val="0"/>
          <c:extLst>
            <c:ext xmlns:c16="http://schemas.microsoft.com/office/drawing/2014/chart" uri="{C3380CC4-5D6E-409C-BE32-E72D297353CC}">
              <c16:uniqueId val="{00000001-EB18-43C2-B870-612B7850CF0C}"/>
            </c:ext>
          </c:extLst>
        </c:ser>
        <c:dLbls>
          <c:showLegendKey val="0"/>
          <c:showVal val="0"/>
          <c:showCatName val="0"/>
          <c:showSerName val="0"/>
          <c:showPercent val="0"/>
          <c:showBubbleSize val="0"/>
        </c:dLbls>
        <c:marker val="1"/>
        <c:smooth val="0"/>
        <c:axId val="53844224"/>
        <c:axId val="53862784"/>
      </c:lineChart>
      <c:dateAx>
        <c:axId val="53844224"/>
        <c:scaling>
          <c:orientation val="minMax"/>
        </c:scaling>
        <c:delete val="1"/>
        <c:axPos val="b"/>
        <c:numFmt formatCode="&quot;H&quot;yy" sourceLinked="1"/>
        <c:majorTickMark val="none"/>
        <c:minorTickMark val="none"/>
        <c:tickLblPos val="none"/>
        <c:crossAx val="53862784"/>
        <c:crosses val="autoZero"/>
        <c:auto val="1"/>
        <c:lblOffset val="100"/>
        <c:baseTimeUnit val="years"/>
      </c:dateAx>
      <c:valAx>
        <c:axId val="538627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3844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40.89</c:v>
                </c:pt>
                <c:pt idx="1">
                  <c:v>39.31</c:v>
                </c:pt>
                <c:pt idx="2">
                  <c:v>39.31</c:v>
                </c:pt>
                <c:pt idx="3">
                  <c:v>41.24</c:v>
                </c:pt>
                <c:pt idx="4">
                  <c:v>43.15</c:v>
                </c:pt>
              </c:numCache>
            </c:numRef>
          </c:val>
          <c:extLst>
            <c:ext xmlns:c16="http://schemas.microsoft.com/office/drawing/2014/chart" uri="{C3380CC4-5D6E-409C-BE32-E72D297353CC}">
              <c16:uniqueId val="{00000000-38B9-475B-AD95-4DE3E78D7357}"/>
            </c:ext>
          </c:extLst>
        </c:ser>
        <c:dLbls>
          <c:showLegendKey val="0"/>
          <c:showVal val="0"/>
          <c:showCatName val="0"/>
          <c:showSerName val="0"/>
          <c:showPercent val="0"/>
          <c:showBubbleSize val="0"/>
        </c:dLbls>
        <c:gapWidth val="150"/>
        <c:axId val="117897856"/>
        <c:axId val="54006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47.44</c:v>
                </c:pt>
                <c:pt idx="1">
                  <c:v>48.3</c:v>
                </c:pt>
                <c:pt idx="2">
                  <c:v>45.14</c:v>
                </c:pt>
                <c:pt idx="3">
                  <c:v>45.85</c:v>
                </c:pt>
                <c:pt idx="4">
                  <c:v>47.31</c:v>
                </c:pt>
              </c:numCache>
            </c:numRef>
          </c:val>
          <c:smooth val="0"/>
          <c:extLst>
            <c:ext xmlns:c16="http://schemas.microsoft.com/office/drawing/2014/chart" uri="{C3380CC4-5D6E-409C-BE32-E72D297353CC}">
              <c16:uniqueId val="{00000001-38B9-475B-AD95-4DE3E78D7357}"/>
            </c:ext>
          </c:extLst>
        </c:ser>
        <c:dLbls>
          <c:showLegendKey val="0"/>
          <c:showVal val="0"/>
          <c:showCatName val="0"/>
          <c:showSerName val="0"/>
          <c:showPercent val="0"/>
          <c:showBubbleSize val="0"/>
        </c:dLbls>
        <c:marker val="1"/>
        <c:smooth val="0"/>
        <c:axId val="117897856"/>
        <c:axId val="54006528"/>
      </c:lineChart>
      <c:dateAx>
        <c:axId val="117897856"/>
        <c:scaling>
          <c:orientation val="minMax"/>
        </c:scaling>
        <c:delete val="1"/>
        <c:axPos val="b"/>
        <c:numFmt formatCode="&quot;H&quot;yy" sourceLinked="1"/>
        <c:majorTickMark val="none"/>
        <c:minorTickMark val="none"/>
        <c:tickLblPos val="none"/>
        <c:crossAx val="54006528"/>
        <c:crosses val="autoZero"/>
        <c:auto val="1"/>
        <c:lblOffset val="100"/>
        <c:baseTimeUnit val="years"/>
      </c:dateAx>
      <c:valAx>
        <c:axId val="54006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89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0.88</c:v>
                </c:pt>
                <c:pt idx="1">
                  <c:v>0.77</c:v>
                </c:pt>
                <c:pt idx="2">
                  <c:v>16.739999999999998</c:v>
                </c:pt>
                <c:pt idx="3">
                  <c:v>16.12</c:v>
                </c:pt>
                <c:pt idx="4">
                  <c:v>14.92</c:v>
                </c:pt>
              </c:numCache>
            </c:numRef>
          </c:val>
          <c:extLst>
            <c:ext xmlns:c16="http://schemas.microsoft.com/office/drawing/2014/chart" uri="{C3380CC4-5D6E-409C-BE32-E72D297353CC}">
              <c16:uniqueId val="{00000000-1B57-4D10-8358-9001A2FBA6D1}"/>
            </c:ext>
          </c:extLst>
        </c:ser>
        <c:dLbls>
          <c:showLegendKey val="0"/>
          <c:showVal val="0"/>
          <c:showCatName val="0"/>
          <c:showSerName val="0"/>
          <c:showPercent val="0"/>
          <c:showBubbleSize val="0"/>
        </c:dLbls>
        <c:gapWidth val="150"/>
        <c:axId val="54045696"/>
        <c:axId val="54056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11.16</c:v>
                </c:pt>
                <c:pt idx="1">
                  <c:v>12.43</c:v>
                </c:pt>
                <c:pt idx="2">
                  <c:v>13.58</c:v>
                </c:pt>
                <c:pt idx="3">
                  <c:v>14.13</c:v>
                </c:pt>
                <c:pt idx="4">
                  <c:v>16.77</c:v>
                </c:pt>
              </c:numCache>
            </c:numRef>
          </c:val>
          <c:smooth val="0"/>
          <c:extLst>
            <c:ext xmlns:c16="http://schemas.microsoft.com/office/drawing/2014/chart" uri="{C3380CC4-5D6E-409C-BE32-E72D297353CC}">
              <c16:uniqueId val="{00000001-1B57-4D10-8358-9001A2FBA6D1}"/>
            </c:ext>
          </c:extLst>
        </c:ser>
        <c:dLbls>
          <c:showLegendKey val="0"/>
          <c:showVal val="0"/>
          <c:showCatName val="0"/>
          <c:showSerName val="0"/>
          <c:showPercent val="0"/>
          <c:showBubbleSize val="0"/>
        </c:dLbls>
        <c:marker val="1"/>
        <c:smooth val="0"/>
        <c:axId val="54045696"/>
        <c:axId val="54056064"/>
      </c:lineChart>
      <c:dateAx>
        <c:axId val="54045696"/>
        <c:scaling>
          <c:orientation val="minMax"/>
        </c:scaling>
        <c:delete val="1"/>
        <c:axPos val="b"/>
        <c:numFmt formatCode="&quot;H&quot;yy" sourceLinked="1"/>
        <c:majorTickMark val="none"/>
        <c:minorTickMark val="none"/>
        <c:tickLblPos val="none"/>
        <c:crossAx val="54056064"/>
        <c:crosses val="autoZero"/>
        <c:auto val="1"/>
        <c:lblOffset val="100"/>
        <c:baseTimeUnit val="years"/>
      </c:dateAx>
      <c:valAx>
        <c:axId val="54056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045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AF6-454A-8122-23C72EC5DA9E}"/>
            </c:ext>
          </c:extLst>
        </c:ser>
        <c:dLbls>
          <c:showLegendKey val="0"/>
          <c:showVal val="0"/>
          <c:showCatName val="0"/>
          <c:showSerName val="0"/>
          <c:showPercent val="0"/>
          <c:showBubbleSize val="0"/>
        </c:dLbls>
        <c:gapWidth val="150"/>
        <c:axId val="54155136"/>
        <c:axId val="54173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12.59</c:v>
                </c:pt>
                <c:pt idx="1">
                  <c:v>12.44</c:v>
                </c:pt>
                <c:pt idx="2">
                  <c:v>16.399999999999999</c:v>
                </c:pt>
                <c:pt idx="3">
                  <c:v>25.66</c:v>
                </c:pt>
                <c:pt idx="4">
                  <c:v>21.69</c:v>
                </c:pt>
              </c:numCache>
            </c:numRef>
          </c:val>
          <c:smooth val="0"/>
          <c:extLst>
            <c:ext xmlns:c16="http://schemas.microsoft.com/office/drawing/2014/chart" uri="{C3380CC4-5D6E-409C-BE32-E72D297353CC}">
              <c16:uniqueId val="{00000001-5AF6-454A-8122-23C72EC5DA9E}"/>
            </c:ext>
          </c:extLst>
        </c:ser>
        <c:dLbls>
          <c:showLegendKey val="0"/>
          <c:showVal val="0"/>
          <c:showCatName val="0"/>
          <c:showSerName val="0"/>
          <c:showPercent val="0"/>
          <c:showBubbleSize val="0"/>
        </c:dLbls>
        <c:marker val="1"/>
        <c:smooth val="0"/>
        <c:axId val="54155136"/>
        <c:axId val="54173696"/>
      </c:lineChart>
      <c:dateAx>
        <c:axId val="54155136"/>
        <c:scaling>
          <c:orientation val="minMax"/>
        </c:scaling>
        <c:delete val="1"/>
        <c:axPos val="b"/>
        <c:numFmt formatCode="&quot;H&quot;yy" sourceLinked="1"/>
        <c:majorTickMark val="none"/>
        <c:minorTickMark val="none"/>
        <c:tickLblPos val="none"/>
        <c:crossAx val="54173696"/>
        <c:crosses val="autoZero"/>
        <c:auto val="1"/>
        <c:lblOffset val="100"/>
        <c:baseTimeUnit val="years"/>
      </c:dateAx>
      <c:valAx>
        <c:axId val="541736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4155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2988.23</c:v>
                </c:pt>
                <c:pt idx="1">
                  <c:v>309.58</c:v>
                </c:pt>
                <c:pt idx="2">
                  <c:v>952.81</c:v>
                </c:pt>
                <c:pt idx="3">
                  <c:v>826.98</c:v>
                </c:pt>
                <c:pt idx="4">
                  <c:v>5812.1</c:v>
                </c:pt>
              </c:numCache>
            </c:numRef>
          </c:val>
          <c:extLst>
            <c:ext xmlns:c16="http://schemas.microsoft.com/office/drawing/2014/chart" uri="{C3380CC4-5D6E-409C-BE32-E72D297353CC}">
              <c16:uniqueId val="{00000000-5EF4-4C69-BC4D-1B90254914E2}"/>
            </c:ext>
          </c:extLst>
        </c:ser>
        <c:dLbls>
          <c:showLegendKey val="0"/>
          <c:showVal val="0"/>
          <c:showCatName val="0"/>
          <c:showSerName val="0"/>
          <c:showPercent val="0"/>
          <c:showBubbleSize val="0"/>
        </c:dLbls>
        <c:gapWidth val="150"/>
        <c:axId val="54196480"/>
        <c:axId val="5420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416.14</c:v>
                </c:pt>
                <c:pt idx="1">
                  <c:v>371.89</c:v>
                </c:pt>
                <c:pt idx="2">
                  <c:v>293.23</c:v>
                </c:pt>
                <c:pt idx="3">
                  <c:v>300.14</c:v>
                </c:pt>
                <c:pt idx="4">
                  <c:v>301.04000000000002</c:v>
                </c:pt>
              </c:numCache>
            </c:numRef>
          </c:val>
          <c:smooth val="0"/>
          <c:extLst>
            <c:ext xmlns:c16="http://schemas.microsoft.com/office/drawing/2014/chart" uri="{C3380CC4-5D6E-409C-BE32-E72D297353CC}">
              <c16:uniqueId val="{00000001-5EF4-4C69-BC4D-1B90254914E2}"/>
            </c:ext>
          </c:extLst>
        </c:ser>
        <c:dLbls>
          <c:showLegendKey val="0"/>
          <c:showVal val="0"/>
          <c:showCatName val="0"/>
          <c:showSerName val="0"/>
          <c:showPercent val="0"/>
          <c:showBubbleSize val="0"/>
        </c:dLbls>
        <c:marker val="1"/>
        <c:smooth val="0"/>
        <c:axId val="54196480"/>
        <c:axId val="54202752"/>
      </c:lineChart>
      <c:dateAx>
        <c:axId val="54196480"/>
        <c:scaling>
          <c:orientation val="minMax"/>
        </c:scaling>
        <c:delete val="1"/>
        <c:axPos val="b"/>
        <c:numFmt formatCode="&quot;H&quot;yy" sourceLinked="1"/>
        <c:majorTickMark val="none"/>
        <c:minorTickMark val="none"/>
        <c:tickLblPos val="none"/>
        <c:crossAx val="54202752"/>
        <c:crosses val="autoZero"/>
        <c:auto val="1"/>
        <c:lblOffset val="100"/>
        <c:baseTimeUnit val="years"/>
      </c:dateAx>
      <c:valAx>
        <c:axId val="5420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4196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554.76</c:v>
                </c:pt>
                <c:pt idx="1">
                  <c:v>671.2</c:v>
                </c:pt>
                <c:pt idx="2">
                  <c:v>710.18</c:v>
                </c:pt>
                <c:pt idx="3">
                  <c:v>682.35</c:v>
                </c:pt>
                <c:pt idx="4">
                  <c:v>650.36</c:v>
                </c:pt>
              </c:numCache>
            </c:numRef>
          </c:val>
          <c:extLst>
            <c:ext xmlns:c16="http://schemas.microsoft.com/office/drawing/2014/chart" uri="{C3380CC4-5D6E-409C-BE32-E72D297353CC}">
              <c16:uniqueId val="{00000000-2C27-48AF-89DB-1891E7F5E0CF}"/>
            </c:ext>
          </c:extLst>
        </c:ser>
        <c:dLbls>
          <c:showLegendKey val="0"/>
          <c:showVal val="0"/>
          <c:showCatName val="0"/>
          <c:showSerName val="0"/>
          <c:showPercent val="0"/>
          <c:showBubbleSize val="0"/>
        </c:dLbls>
        <c:gapWidth val="150"/>
        <c:axId val="54240000"/>
        <c:axId val="54241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487.22</c:v>
                </c:pt>
                <c:pt idx="1">
                  <c:v>483.11</c:v>
                </c:pt>
                <c:pt idx="2">
                  <c:v>542.29999999999995</c:v>
                </c:pt>
                <c:pt idx="3">
                  <c:v>566.65</c:v>
                </c:pt>
                <c:pt idx="4">
                  <c:v>551.62</c:v>
                </c:pt>
              </c:numCache>
            </c:numRef>
          </c:val>
          <c:smooth val="0"/>
          <c:extLst>
            <c:ext xmlns:c16="http://schemas.microsoft.com/office/drawing/2014/chart" uri="{C3380CC4-5D6E-409C-BE32-E72D297353CC}">
              <c16:uniqueId val="{00000001-2C27-48AF-89DB-1891E7F5E0CF}"/>
            </c:ext>
          </c:extLst>
        </c:ser>
        <c:dLbls>
          <c:showLegendKey val="0"/>
          <c:showVal val="0"/>
          <c:showCatName val="0"/>
          <c:showSerName val="0"/>
          <c:showPercent val="0"/>
          <c:showBubbleSize val="0"/>
        </c:dLbls>
        <c:marker val="1"/>
        <c:smooth val="0"/>
        <c:axId val="54240000"/>
        <c:axId val="54241920"/>
      </c:lineChart>
      <c:dateAx>
        <c:axId val="54240000"/>
        <c:scaling>
          <c:orientation val="minMax"/>
        </c:scaling>
        <c:delete val="1"/>
        <c:axPos val="b"/>
        <c:numFmt formatCode="&quot;H&quot;yy" sourceLinked="1"/>
        <c:majorTickMark val="none"/>
        <c:minorTickMark val="none"/>
        <c:tickLblPos val="none"/>
        <c:crossAx val="54241920"/>
        <c:crosses val="autoZero"/>
        <c:auto val="1"/>
        <c:lblOffset val="100"/>
        <c:baseTimeUnit val="years"/>
      </c:dateAx>
      <c:valAx>
        <c:axId val="542419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4240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84.06</c:v>
                </c:pt>
                <c:pt idx="1">
                  <c:v>89.46</c:v>
                </c:pt>
                <c:pt idx="2">
                  <c:v>85.79</c:v>
                </c:pt>
                <c:pt idx="3">
                  <c:v>83.83</c:v>
                </c:pt>
                <c:pt idx="4">
                  <c:v>84.49</c:v>
                </c:pt>
              </c:numCache>
            </c:numRef>
          </c:val>
          <c:extLst>
            <c:ext xmlns:c16="http://schemas.microsoft.com/office/drawing/2014/chart" uri="{C3380CC4-5D6E-409C-BE32-E72D297353CC}">
              <c16:uniqueId val="{00000000-4F94-4FB3-B1F1-632E7D091446}"/>
            </c:ext>
          </c:extLst>
        </c:ser>
        <c:dLbls>
          <c:showLegendKey val="0"/>
          <c:showVal val="0"/>
          <c:showCatName val="0"/>
          <c:showSerName val="0"/>
          <c:showPercent val="0"/>
          <c:showBubbleSize val="0"/>
        </c:dLbls>
        <c:gapWidth val="150"/>
        <c:axId val="54613120"/>
        <c:axId val="54615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92.76</c:v>
                </c:pt>
                <c:pt idx="1">
                  <c:v>93.28</c:v>
                </c:pt>
                <c:pt idx="2">
                  <c:v>87.51</c:v>
                </c:pt>
                <c:pt idx="3">
                  <c:v>84.77</c:v>
                </c:pt>
                <c:pt idx="4">
                  <c:v>87.11</c:v>
                </c:pt>
              </c:numCache>
            </c:numRef>
          </c:val>
          <c:smooth val="0"/>
          <c:extLst>
            <c:ext xmlns:c16="http://schemas.microsoft.com/office/drawing/2014/chart" uri="{C3380CC4-5D6E-409C-BE32-E72D297353CC}">
              <c16:uniqueId val="{00000001-4F94-4FB3-B1F1-632E7D091446}"/>
            </c:ext>
          </c:extLst>
        </c:ser>
        <c:dLbls>
          <c:showLegendKey val="0"/>
          <c:showVal val="0"/>
          <c:showCatName val="0"/>
          <c:showSerName val="0"/>
          <c:showPercent val="0"/>
          <c:showBubbleSize val="0"/>
        </c:dLbls>
        <c:marker val="1"/>
        <c:smooth val="0"/>
        <c:axId val="54613120"/>
        <c:axId val="54615040"/>
      </c:lineChart>
      <c:dateAx>
        <c:axId val="54613120"/>
        <c:scaling>
          <c:orientation val="minMax"/>
        </c:scaling>
        <c:delete val="1"/>
        <c:axPos val="b"/>
        <c:numFmt formatCode="&quot;H&quot;yy" sourceLinked="1"/>
        <c:majorTickMark val="none"/>
        <c:minorTickMark val="none"/>
        <c:tickLblPos val="none"/>
        <c:crossAx val="54615040"/>
        <c:crosses val="autoZero"/>
        <c:auto val="1"/>
        <c:lblOffset val="100"/>
        <c:baseTimeUnit val="years"/>
      </c:dateAx>
      <c:valAx>
        <c:axId val="54615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613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144.78</c:v>
                </c:pt>
                <c:pt idx="1">
                  <c:v>136.68</c:v>
                </c:pt>
                <c:pt idx="2">
                  <c:v>142.72</c:v>
                </c:pt>
                <c:pt idx="3">
                  <c:v>146.65</c:v>
                </c:pt>
                <c:pt idx="4">
                  <c:v>146.06</c:v>
                </c:pt>
              </c:numCache>
            </c:numRef>
          </c:val>
          <c:extLst>
            <c:ext xmlns:c16="http://schemas.microsoft.com/office/drawing/2014/chart" uri="{C3380CC4-5D6E-409C-BE32-E72D297353CC}">
              <c16:uniqueId val="{00000000-F146-4A47-98DC-3DFE5816E83A}"/>
            </c:ext>
          </c:extLst>
        </c:ser>
        <c:dLbls>
          <c:showLegendKey val="0"/>
          <c:showVal val="0"/>
          <c:showCatName val="0"/>
          <c:showSerName val="0"/>
          <c:showPercent val="0"/>
          <c:showBubbleSize val="0"/>
        </c:dLbls>
        <c:gapWidth val="150"/>
        <c:axId val="54642176"/>
        <c:axId val="54644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208.67</c:v>
                </c:pt>
                <c:pt idx="1">
                  <c:v>208.29</c:v>
                </c:pt>
                <c:pt idx="2">
                  <c:v>218.42</c:v>
                </c:pt>
                <c:pt idx="3">
                  <c:v>227.27</c:v>
                </c:pt>
                <c:pt idx="4">
                  <c:v>223.98</c:v>
                </c:pt>
              </c:numCache>
            </c:numRef>
          </c:val>
          <c:smooth val="0"/>
          <c:extLst>
            <c:ext xmlns:c16="http://schemas.microsoft.com/office/drawing/2014/chart" uri="{C3380CC4-5D6E-409C-BE32-E72D297353CC}">
              <c16:uniqueId val="{00000001-F146-4A47-98DC-3DFE5816E83A}"/>
            </c:ext>
          </c:extLst>
        </c:ser>
        <c:dLbls>
          <c:showLegendKey val="0"/>
          <c:showVal val="0"/>
          <c:showCatName val="0"/>
          <c:showSerName val="0"/>
          <c:showPercent val="0"/>
          <c:showBubbleSize val="0"/>
        </c:dLbls>
        <c:marker val="1"/>
        <c:smooth val="0"/>
        <c:axId val="54642176"/>
        <c:axId val="54644096"/>
      </c:lineChart>
      <c:dateAx>
        <c:axId val="54642176"/>
        <c:scaling>
          <c:orientation val="minMax"/>
        </c:scaling>
        <c:delete val="1"/>
        <c:axPos val="b"/>
        <c:numFmt formatCode="&quot;H&quot;yy" sourceLinked="1"/>
        <c:majorTickMark val="none"/>
        <c:minorTickMark val="none"/>
        <c:tickLblPos val="none"/>
        <c:crossAx val="54644096"/>
        <c:crosses val="autoZero"/>
        <c:auto val="1"/>
        <c:lblOffset val="100"/>
        <c:baseTimeUnit val="years"/>
      </c:dateAx>
      <c:valAx>
        <c:axId val="54644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642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鹿児島県　湧水町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A8</v>
      </c>
      <c r="X8" s="60"/>
      <c r="Y8" s="60"/>
      <c r="Z8" s="60"/>
      <c r="AA8" s="60"/>
      <c r="AB8" s="60"/>
      <c r="AC8" s="60"/>
      <c r="AD8" s="60" t="str">
        <f>データ!$M$6</f>
        <v>非設置</v>
      </c>
      <c r="AE8" s="60"/>
      <c r="AF8" s="60"/>
      <c r="AG8" s="60"/>
      <c r="AH8" s="60"/>
      <c r="AI8" s="60"/>
      <c r="AJ8" s="60"/>
      <c r="AK8" s="4"/>
      <c r="AL8" s="61">
        <f>データ!$R$6</f>
        <v>9192</v>
      </c>
      <c r="AM8" s="61"/>
      <c r="AN8" s="61"/>
      <c r="AO8" s="61"/>
      <c r="AP8" s="61"/>
      <c r="AQ8" s="61"/>
      <c r="AR8" s="61"/>
      <c r="AS8" s="61"/>
      <c r="AT8" s="52">
        <f>データ!$S$6</f>
        <v>144.29</v>
      </c>
      <c r="AU8" s="53"/>
      <c r="AV8" s="53"/>
      <c r="AW8" s="53"/>
      <c r="AX8" s="53"/>
      <c r="AY8" s="53"/>
      <c r="AZ8" s="53"/>
      <c r="BA8" s="53"/>
      <c r="BB8" s="54">
        <f>データ!$T$6</f>
        <v>63.71</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70.94</v>
      </c>
      <c r="J10" s="53"/>
      <c r="K10" s="53"/>
      <c r="L10" s="53"/>
      <c r="M10" s="53"/>
      <c r="N10" s="53"/>
      <c r="O10" s="64"/>
      <c r="P10" s="54">
        <f>データ!$P$6</f>
        <v>98.45</v>
      </c>
      <c r="Q10" s="54"/>
      <c r="R10" s="54"/>
      <c r="S10" s="54"/>
      <c r="T10" s="54"/>
      <c r="U10" s="54"/>
      <c r="V10" s="54"/>
      <c r="W10" s="61">
        <f>データ!$Q$6</f>
        <v>2420</v>
      </c>
      <c r="X10" s="61"/>
      <c r="Y10" s="61"/>
      <c r="Z10" s="61"/>
      <c r="AA10" s="61"/>
      <c r="AB10" s="61"/>
      <c r="AC10" s="61"/>
      <c r="AD10" s="2"/>
      <c r="AE10" s="2"/>
      <c r="AF10" s="2"/>
      <c r="AG10" s="2"/>
      <c r="AH10" s="4"/>
      <c r="AI10" s="4"/>
      <c r="AJ10" s="4"/>
      <c r="AK10" s="4"/>
      <c r="AL10" s="61">
        <f>データ!$U$6</f>
        <v>8892</v>
      </c>
      <c r="AM10" s="61"/>
      <c r="AN10" s="61"/>
      <c r="AO10" s="61"/>
      <c r="AP10" s="61"/>
      <c r="AQ10" s="61"/>
      <c r="AR10" s="61"/>
      <c r="AS10" s="61"/>
      <c r="AT10" s="52">
        <f>データ!$V$6</f>
        <v>92</v>
      </c>
      <c r="AU10" s="53"/>
      <c r="AV10" s="53"/>
      <c r="AW10" s="53"/>
      <c r="AX10" s="53"/>
      <c r="AY10" s="53"/>
      <c r="AZ10" s="53"/>
      <c r="BA10" s="53"/>
      <c r="BB10" s="54">
        <f>データ!$W$6</f>
        <v>96.65</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7" t="s">
        <v>112</v>
      </c>
      <c r="BM16" s="88"/>
      <c r="BN16" s="88"/>
      <c r="BO16" s="88"/>
      <c r="BP16" s="88"/>
      <c r="BQ16" s="88"/>
      <c r="BR16" s="88"/>
      <c r="BS16" s="88"/>
      <c r="BT16" s="88"/>
      <c r="BU16" s="88"/>
      <c r="BV16" s="88"/>
      <c r="BW16" s="88"/>
      <c r="BX16" s="88"/>
      <c r="BY16" s="88"/>
      <c r="BZ16" s="89"/>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7"/>
      <c r="BM17" s="88"/>
      <c r="BN17" s="88"/>
      <c r="BO17" s="88"/>
      <c r="BP17" s="88"/>
      <c r="BQ17" s="88"/>
      <c r="BR17" s="88"/>
      <c r="BS17" s="88"/>
      <c r="BT17" s="88"/>
      <c r="BU17" s="88"/>
      <c r="BV17" s="88"/>
      <c r="BW17" s="88"/>
      <c r="BX17" s="88"/>
      <c r="BY17" s="88"/>
      <c r="BZ17" s="89"/>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7"/>
      <c r="BM18" s="88"/>
      <c r="BN18" s="88"/>
      <c r="BO18" s="88"/>
      <c r="BP18" s="88"/>
      <c r="BQ18" s="88"/>
      <c r="BR18" s="88"/>
      <c r="BS18" s="88"/>
      <c r="BT18" s="88"/>
      <c r="BU18" s="88"/>
      <c r="BV18" s="88"/>
      <c r="BW18" s="88"/>
      <c r="BX18" s="88"/>
      <c r="BY18" s="88"/>
      <c r="BZ18" s="89"/>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7"/>
      <c r="BM19" s="88"/>
      <c r="BN19" s="88"/>
      <c r="BO19" s="88"/>
      <c r="BP19" s="88"/>
      <c r="BQ19" s="88"/>
      <c r="BR19" s="88"/>
      <c r="BS19" s="88"/>
      <c r="BT19" s="88"/>
      <c r="BU19" s="88"/>
      <c r="BV19" s="88"/>
      <c r="BW19" s="88"/>
      <c r="BX19" s="88"/>
      <c r="BY19" s="88"/>
      <c r="BZ19" s="89"/>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7"/>
      <c r="BM20" s="88"/>
      <c r="BN20" s="88"/>
      <c r="BO20" s="88"/>
      <c r="BP20" s="88"/>
      <c r="BQ20" s="88"/>
      <c r="BR20" s="88"/>
      <c r="BS20" s="88"/>
      <c r="BT20" s="88"/>
      <c r="BU20" s="88"/>
      <c r="BV20" s="88"/>
      <c r="BW20" s="88"/>
      <c r="BX20" s="88"/>
      <c r="BY20" s="88"/>
      <c r="BZ20" s="89"/>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7"/>
      <c r="BM21" s="88"/>
      <c r="BN21" s="88"/>
      <c r="BO21" s="88"/>
      <c r="BP21" s="88"/>
      <c r="BQ21" s="88"/>
      <c r="BR21" s="88"/>
      <c r="BS21" s="88"/>
      <c r="BT21" s="88"/>
      <c r="BU21" s="88"/>
      <c r="BV21" s="88"/>
      <c r="BW21" s="88"/>
      <c r="BX21" s="88"/>
      <c r="BY21" s="88"/>
      <c r="BZ21" s="89"/>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7"/>
      <c r="BM22" s="88"/>
      <c r="BN22" s="88"/>
      <c r="BO22" s="88"/>
      <c r="BP22" s="88"/>
      <c r="BQ22" s="88"/>
      <c r="BR22" s="88"/>
      <c r="BS22" s="88"/>
      <c r="BT22" s="88"/>
      <c r="BU22" s="88"/>
      <c r="BV22" s="88"/>
      <c r="BW22" s="88"/>
      <c r="BX22" s="88"/>
      <c r="BY22" s="88"/>
      <c r="BZ22" s="89"/>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7"/>
      <c r="BM23" s="88"/>
      <c r="BN23" s="88"/>
      <c r="BO23" s="88"/>
      <c r="BP23" s="88"/>
      <c r="BQ23" s="88"/>
      <c r="BR23" s="88"/>
      <c r="BS23" s="88"/>
      <c r="BT23" s="88"/>
      <c r="BU23" s="88"/>
      <c r="BV23" s="88"/>
      <c r="BW23" s="88"/>
      <c r="BX23" s="88"/>
      <c r="BY23" s="88"/>
      <c r="BZ23" s="89"/>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7"/>
      <c r="BM24" s="88"/>
      <c r="BN24" s="88"/>
      <c r="BO24" s="88"/>
      <c r="BP24" s="88"/>
      <c r="BQ24" s="88"/>
      <c r="BR24" s="88"/>
      <c r="BS24" s="88"/>
      <c r="BT24" s="88"/>
      <c r="BU24" s="88"/>
      <c r="BV24" s="88"/>
      <c r="BW24" s="88"/>
      <c r="BX24" s="88"/>
      <c r="BY24" s="88"/>
      <c r="BZ24" s="89"/>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7"/>
      <c r="BM25" s="88"/>
      <c r="BN25" s="88"/>
      <c r="BO25" s="88"/>
      <c r="BP25" s="88"/>
      <c r="BQ25" s="88"/>
      <c r="BR25" s="88"/>
      <c r="BS25" s="88"/>
      <c r="BT25" s="88"/>
      <c r="BU25" s="88"/>
      <c r="BV25" s="88"/>
      <c r="BW25" s="88"/>
      <c r="BX25" s="88"/>
      <c r="BY25" s="88"/>
      <c r="BZ25" s="89"/>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7"/>
      <c r="BM26" s="88"/>
      <c r="BN26" s="88"/>
      <c r="BO26" s="88"/>
      <c r="BP26" s="88"/>
      <c r="BQ26" s="88"/>
      <c r="BR26" s="88"/>
      <c r="BS26" s="88"/>
      <c r="BT26" s="88"/>
      <c r="BU26" s="88"/>
      <c r="BV26" s="88"/>
      <c r="BW26" s="88"/>
      <c r="BX26" s="88"/>
      <c r="BY26" s="88"/>
      <c r="BZ26" s="89"/>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7"/>
      <c r="BM27" s="88"/>
      <c r="BN27" s="88"/>
      <c r="BO27" s="88"/>
      <c r="BP27" s="88"/>
      <c r="BQ27" s="88"/>
      <c r="BR27" s="88"/>
      <c r="BS27" s="88"/>
      <c r="BT27" s="88"/>
      <c r="BU27" s="88"/>
      <c r="BV27" s="88"/>
      <c r="BW27" s="88"/>
      <c r="BX27" s="88"/>
      <c r="BY27" s="88"/>
      <c r="BZ27" s="89"/>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7"/>
      <c r="BM28" s="88"/>
      <c r="BN28" s="88"/>
      <c r="BO28" s="88"/>
      <c r="BP28" s="88"/>
      <c r="BQ28" s="88"/>
      <c r="BR28" s="88"/>
      <c r="BS28" s="88"/>
      <c r="BT28" s="88"/>
      <c r="BU28" s="88"/>
      <c r="BV28" s="88"/>
      <c r="BW28" s="88"/>
      <c r="BX28" s="88"/>
      <c r="BY28" s="88"/>
      <c r="BZ28" s="89"/>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7"/>
      <c r="BM29" s="88"/>
      <c r="BN29" s="88"/>
      <c r="BO29" s="88"/>
      <c r="BP29" s="88"/>
      <c r="BQ29" s="88"/>
      <c r="BR29" s="88"/>
      <c r="BS29" s="88"/>
      <c r="BT29" s="88"/>
      <c r="BU29" s="88"/>
      <c r="BV29" s="88"/>
      <c r="BW29" s="88"/>
      <c r="BX29" s="88"/>
      <c r="BY29" s="88"/>
      <c r="BZ29" s="89"/>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7"/>
      <c r="BM30" s="88"/>
      <c r="BN30" s="88"/>
      <c r="BO30" s="88"/>
      <c r="BP30" s="88"/>
      <c r="BQ30" s="88"/>
      <c r="BR30" s="88"/>
      <c r="BS30" s="88"/>
      <c r="BT30" s="88"/>
      <c r="BU30" s="88"/>
      <c r="BV30" s="88"/>
      <c r="BW30" s="88"/>
      <c r="BX30" s="88"/>
      <c r="BY30" s="88"/>
      <c r="BZ30" s="89"/>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7"/>
      <c r="BM31" s="88"/>
      <c r="BN31" s="88"/>
      <c r="BO31" s="88"/>
      <c r="BP31" s="88"/>
      <c r="BQ31" s="88"/>
      <c r="BR31" s="88"/>
      <c r="BS31" s="88"/>
      <c r="BT31" s="88"/>
      <c r="BU31" s="88"/>
      <c r="BV31" s="88"/>
      <c r="BW31" s="88"/>
      <c r="BX31" s="88"/>
      <c r="BY31" s="88"/>
      <c r="BZ31" s="89"/>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7"/>
      <c r="BM32" s="88"/>
      <c r="BN32" s="88"/>
      <c r="BO32" s="88"/>
      <c r="BP32" s="88"/>
      <c r="BQ32" s="88"/>
      <c r="BR32" s="88"/>
      <c r="BS32" s="88"/>
      <c r="BT32" s="88"/>
      <c r="BU32" s="88"/>
      <c r="BV32" s="88"/>
      <c r="BW32" s="88"/>
      <c r="BX32" s="88"/>
      <c r="BY32" s="88"/>
      <c r="BZ32" s="89"/>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7"/>
      <c r="BM33" s="88"/>
      <c r="BN33" s="88"/>
      <c r="BO33" s="88"/>
      <c r="BP33" s="88"/>
      <c r="BQ33" s="88"/>
      <c r="BR33" s="88"/>
      <c r="BS33" s="88"/>
      <c r="BT33" s="88"/>
      <c r="BU33" s="88"/>
      <c r="BV33" s="88"/>
      <c r="BW33" s="88"/>
      <c r="BX33" s="88"/>
      <c r="BY33" s="88"/>
      <c r="BZ33" s="89"/>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7"/>
      <c r="BM34" s="88"/>
      <c r="BN34" s="88"/>
      <c r="BO34" s="88"/>
      <c r="BP34" s="88"/>
      <c r="BQ34" s="88"/>
      <c r="BR34" s="88"/>
      <c r="BS34" s="88"/>
      <c r="BT34" s="88"/>
      <c r="BU34" s="88"/>
      <c r="BV34" s="88"/>
      <c r="BW34" s="88"/>
      <c r="BX34" s="88"/>
      <c r="BY34" s="88"/>
      <c r="BZ34" s="89"/>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7"/>
      <c r="BM35" s="88"/>
      <c r="BN35" s="88"/>
      <c r="BO35" s="88"/>
      <c r="BP35" s="88"/>
      <c r="BQ35" s="88"/>
      <c r="BR35" s="88"/>
      <c r="BS35" s="88"/>
      <c r="BT35" s="88"/>
      <c r="BU35" s="88"/>
      <c r="BV35" s="88"/>
      <c r="BW35" s="88"/>
      <c r="BX35" s="88"/>
      <c r="BY35" s="88"/>
      <c r="BZ35" s="89"/>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7"/>
      <c r="BM36" s="88"/>
      <c r="BN36" s="88"/>
      <c r="BO36" s="88"/>
      <c r="BP36" s="88"/>
      <c r="BQ36" s="88"/>
      <c r="BR36" s="88"/>
      <c r="BS36" s="88"/>
      <c r="BT36" s="88"/>
      <c r="BU36" s="88"/>
      <c r="BV36" s="88"/>
      <c r="BW36" s="88"/>
      <c r="BX36" s="88"/>
      <c r="BY36" s="88"/>
      <c r="BZ36" s="89"/>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7"/>
      <c r="BM37" s="88"/>
      <c r="BN37" s="88"/>
      <c r="BO37" s="88"/>
      <c r="BP37" s="88"/>
      <c r="BQ37" s="88"/>
      <c r="BR37" s="88"/>
      <c r="BS37" s="88"/>
      <c r="BT37" s="88"/>
      <c r="BU37" s="88"/>
      <c r="BV37" s="88"/>
      <c r="BW37" s="88"/>
      <c r="BX37" s="88"/>
      <c r="BY37" s="88"/>
      <c r="BZ37" s="89"/>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7"/>
      <c r="BM38" s="88"/>
      <c r="BN38" s="88"/>
      <c r="BO38" s="88"/>
      <c r="BP38" s="88"/>
      <c r="BQ38" s="88"/>
      <c r="BR38" s="88"/>
      <c r="BS38" s="88"/>
      <c r="BT38" s="88"/>
      <c r="BU38" s="88"/>
      <c r="BV38" s="88"/>
      <c r="BW38" s="88"/>
      <c r="BX38" s="88"/>
      <c r="BY38" s="88"/>
      <c r="BZ38" s="89"/>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7"/>
      <c r="BM39" s="88"/>
      <c r="BN39" s="88"/>
      <c r="BO39" s="88"/>
      <c r="BP39" s="88"/>
      <c r="BQ39" s="88"/>
      <c r="BR39" s="88"/>
      <c r="BS39" s="88"/>
      <c r="BT39" s="88"/>
      <c r="BU39" s="88"/>
      <c r="BV39" s="88"/>
      <c r="BW39" s="88"/>
      <c r="BX39" s="88"/>
      <c r="BY39" s="88"/>
      <c r="BZ39" s="89"/>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7"/>
      <c r="BM40" s="88"/>
      <c r="BN40" s="88"/>
      <c r="BO40" s="88"/>
      <c r="BP40" s="88"/>
      <c r="BQ40" s="88"/>
      <c r="BR40" s="88"/>
      <c r="BS40" s="88"/>
      <c r="BT40" s="88"/>
      <c r="BU40" s="88"/>
      <c r="BV40" s="88"/>
      <c r="BW40" s="88"/>
      <c r="BX40" s="88"/>
      <c r="BY40" s="88"/>
      <c r="BZ40" s="89"/>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7"/>
      <c r="BM41" s="88"/>
      <c r="BN41" s="88"/>
      <c r="BO41" s="88"/>
      <c r="BP41" s="88"/>
      <c r="BQ41" s="88"/>
      <c r="BR41" s="88"/>
      <c r="BS41" s="88"/>
      <c r="BT41" s="88"/>
      <c r="BU41" s="88"/>
      <c r="BV41" s="88"/>
      <c r="BW41" s="88"/>
      <c r="BX41" s="88"/>
      <c r="BY41" s="88"/>
      <c r="BZ41" s="89"/>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7"/>
      <c r="BM42" s="88"/>
      <c r="BN42" s="88"/>
      <c r="BO42" s="88"/>
      <c r="BP42" s="88"/>
      <c r="BQ42" s="88"/>
      <c r="BR42" s="88"/>
      <c r="BS42" s="88"/>
      <c r="BT42" s="88"/>
      <c r="BU42" s="88"/>
      <c r="BV42" s="88"/>
      <c r="BW42" s="88"/>
      <c r="BX42" s="88"/>
      <c r="BY42" s="88"/>
      <c r="BZ42" s="89"/>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7"/>
      <c r="BM43" s="88"/>
      <c r="BN43" s="88"/>
      <c r="BO43" s="88"/>
      <c r="BP43" s="88"/>
      <c r="BQ43" s="88"/>
      <c r="BR43" s="88"/>
      <c r="BS43" s="88"/>
      <c r="BT43" s="88"/>
      <c r="BU43" s="88"/>
      <c r="BV43" s="88"/>
      <c r="BW43" s="88"/>
      <c r="BX43" s="88"/>
      <c r="BY43" s="88"/>
      <c r="BZ43" s="89"/>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7"/>
      <c r="BM44" s="88"/>
      <c r="BN44" s="88"/>
      <c r="BO44" s="88"/>
      <c r="BP44" s="88"/>
      <c r="BQ44" s="88"/>
      <c r="BR44" s="88"/>
      <c r="BS44" s="88"/>
      <c r="BT44" s="88"/>
      <c r="BU44" s="88"/>
      <c r="BV44" s="88"/>
      <c r="BW44" s="88"/>
      <c r="BX44" s="88"/>
      <c r="BY44" s="88"/>
      <c r="BZ44" s="89"/>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7" t="s">
        <v>111</v>
      </c>
      <c r="BM47" s="88"/>
      <c r="BN47" s="88"/>
      <c r="BO47" s="88"/>
      <c r="BP47" s="88"/>
      <c r="BQ47" s="88"/>
      <c r="BR47" s="88"/>
      <c r="BS47" s="88"/>
      <c r="BT47" s="88"/>
      <c r="BU47" s="88"/>
      <c r="BV47" s="88"/>
      <c r="BW47" s="88"/>
      <c r="BX47" s="88"/>
      <c r="BY47" s="88"/>
      <c r="BZ47" s="89"/>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7"/>
      <c r="BM48" s="88"/>
      <c r="BN48" s="88"/>
      <c r="BO48" s="88"/>
      <c r="BP48" s="88"/>
      <c r="BQ48" s="88"/>
      <c r="BR48" s="88"/>
      <c r="BS48" s="88"/>
      <c r="BT48" s="88"/>
      <c r="BU48" s="88"/>
      <c r="BV48" s="88"/>
      <c r="BW48" s="88"/>
      <c r="BX48" s="88"/>
      <c r="BY48" s="88"/>
      <c r="BZ48" s="89"/>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7"/>
      <c r="BM49" s="88"/>
      <c r="BN49" s="88"/>
      <c r="BO49" s="88"/>
      <c r="BP49" s="88"/>
      <c r="BQ49" s="88"/>
      <c r="BR49" s="88"/>
      <c r="BS49" s="88"/>
      <c r="BT49" s="88"/>
      <c r="BU49" s="88"/>
      <c r="BV49" s="88"/>
      <c r="BW49" s="88"/>
      <c r="BX49" s="88"/>
      <c r="BY49" s="88"/>
      <c r="BZ49" s="89"/>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7"/>
      <c r="BM50" s="88"/>
      <c r="BN50" s="88"/>
      <c r="BO50" s="88"/>
      <c r="BP50" s="88"/>
      <c r="BQ50" s="88"/>
      <c r="BR50" s="88"/>
      <c r="BS50" s="88"/>
      <c r="BT50" s="88"/>
      <c r="BU50" s="88"/>
      <c r="BV50" s="88"/>
      <c r="BW50" s="88"/>
      <c r="BX50" s="88"/>
      <c r="BY50" s="88"/>
      <c r="BZ50" s="89"/>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7"/>
      <c r="BM51" s="88"/>
      <c r="BN51" s="88"/>
      <c r="BO51" s="88"/>
      <c r="BP51" s="88"/>
      <c r="BQ51" s="88"/>
      <c r="BR51" s="88"/>
      <c r="BS51" s="88"/>
      <c r="BT51" s="88"/>
      <c r="BU51" s="88"/>
      <c r="BV51" s="88"/>
      <c r="BW51" s="88"/>
      <c r="BX51" s="88"/>
      <c r="BY51" s="88"/>
      <c r="BZ51" s="89"/>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7"/>
      <c r="BM52" s="88"/>
      <c r="BN52" s="88"/>
      <c r="BO52" s="88"/>
      <c r="BP52" s="88"/>
      <c r="BQ52" s="88"/>
      <c r="BR52" s="88"/>
      <c r="BS52" s="88"/>
      <c r="BT52" s="88"/>
      <c r="BU52" s="88"/>
      <c r="BV52" s="88"/>
      <c r="BW52" s="88"/>
      <c r="BX52" s="88"/>
      <c r="BY52" s="88"/>
      <c r="BZ52" s="89"/>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7"/>
      <c r="BM53" s="88"/>
      <c r="BN53" s="88"/>
      <c r="BO53" s="88"/>
      <c r="BP53" s="88"/>
      <c r="BQ53" s="88"/>
      <c r="BR53" s="88"/>
      <c r="BS53" s="88"/>
      <c r="BT53" s="88"/>
      <c r="BU53" s="88"/>
      <c r="BV53" s="88"/>
      <c r="BW53" s="88"/>
      <c r="BX53" s="88"/>
      <c r="BY53" s="88"/>
      <c r="BZ53" s="89"/>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7"/>
      <c r="BM54" s="88"/>
      <c r="BN54" s="88"/>
      <c r="BO54" s="88"/>
      <c r="BP54" s="88"/>
      <c r="BQ54" s="88"/>
      <c r="BR54" s="88"/>
      <c r="BS54" s="88"/>
      <c r="BT54" s="88"/>
      <c r="BU54" s="88"/>
      <c r="BV54" s="88"/>
      <c r="BW54" s="88"/>
      <c r="BX54" s="88"/>
      <c r="BY54" s="88"/>
      <c r="BZ54" s="89"/>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7"/>
      <c r="BM55" s="88"/>
      <c r="BN55" s="88"/>
      <c r="BO55" s="88"/>
      <c r="BP55" s="88"/>
      <c r="BQ55" s="88"/>
      <c r="BR55" s="88"/>
      <c r="BS55" s="88"/>
      <c r="BT55" s="88"/>
      <c r="BU55" s="88"/>
      <c r="BV55" s="88"/>
      <c r="BW55" s="88"/>
      <c r="BX55" s="88"/>
      <c r="BY55" s="88"/>
      <c r="BZ55" s="89"/>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7"/>
      <c r="BM56" s="88"/>
      <c r="BN56" s="88"/>
      <c r="BO56" s="88"/>
      <c r="BP56" s="88"/>
      <c r="BQ56" s="88"/>
      <c r="BR56" s="88"/>
      <c r="BS56" s="88"/>
      <c r="BT56" s="88"/>
      <c r="BU56" s="88"/>
      <c r="BV56" s="88"/>
      <c r="BW56" s="88"/>
      <c r="BX56" s="88"/>
      <c r="BY56" s="88"/>
      <c r="BZ56" s="89"/>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7"/>
      <c r="BM57" s="88"/>
      <c r="BN57" s="88"/>
      <c r="BO57" s="88"/>
      <c r="BP57" s="88"/>
      <c r="BQ57" s="88"/>
      <c r="BR57" s="88"/>
      <c r="BS57" s="88"/>
      <c r="BT57" s="88"/>
      <c r="BU57" s="88"/>
      <c r="BV57" s="88"/>
      <c r="BW57" s="88"/>
      <c r="BX57" s="88"/>
      <c r="BY57" s="88"/>
      <c r="BZ57" s="89"/>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7"/>
      <c r="BM58" s="88"/>
      <c r="BN58" s="88"/>
      <c r="BO58" s="88"/>
      <c r="BP58" s="88"/>
      <c r="BQ58" s="88"/>
      <c r="BR58" s="88"/>
      <c r="BS58" s="88"/>
      <c r="BT58" s="88"/>
      <c r="BU58" s="88"/>
      <c r="BV58" s="88"/>
      <c r="BW58" s="88"/>
      <c r="BX58" s="88"/>
      <c r="BY58" s="88"/>
      <c r="BZ58" s="89"/>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7"/>
      <c r="BM59" s="88"/>
      <c r="BN59" s="88"/>
      <c r="BO59" s="88"/>
      <c r="BP59" s="88"/>
      <c r="BQ59" s="88"/>
      <c r="BR59" s="88"/>
      <c r="BS59" s="88"/>
      <c r="BT59" s="88"/>
      <c r="BU59" s="88"/>
      <c r="BV59" s="88"/>
      <c r="BW59" s="88"/>
      <c r="BX59" s="88"/>
      <c r="BY59" s="88"/>
      <c r="BZ59" s="89"/>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87"/>
      <c r="BM60" s="88"/>
      <c r="BN60" s="88"/>
      <c r="BO60" s="88"/>
      <c r="BP60" s="88"/>
      <c r="BQ60" s="88"/>
      <c r="BR60" s="88"/>
      <c r="BS60" s="88"/>
      <c r="BT60" s="88"/>
      <c r="BU60" s="88"/>
      <c r="BV60" s="88"/>
      <c r="BW60" s="88"/>
      <c r="BX60" s="88"/>
      <c r="BY60" s="88"/>
      <c r="BZ60" s="89"/>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87"/>
      <c r="BM61" s="88"/>
      <c r="BN61" s="88"/>
      <c r="BO61" s="88"/>
      <c r="BP61" s="88"/>
      <c r="BQ61" s="88"/>
      <c r="BR61" s="88"/>
      <c r="BS61" s="88"/>
      <c r="BT61" s="88"/>
      <c r="BU61" s="88"/>
      <c r="BV61" s="88"/>
      <c r="BW61" s="88"/>
      <c r="BX61" s="88"/>
      <c r="BY61" s="88"/>
      <c r="BZ61" s="89"/>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7"/>
      <c r="BM62" s="88"/>
      <c r="BN62" s="88"/>
      <c r="BO62" s="88"/>
      <c r="BP62" s="88"/>
      <c r="BQ62" s="88"/>
      <c r="BR62" s="88"/>
      <c r="BS62" s="88"/>
      <c r="BT62" s="88"/>
      <c r="BU62" s="88"/>
      <c r="BV62" s="88"/>
      <c r="BW62" s="88"/>
      <c r="BX62" s="88"/>
      <c r="BY62" s="88"/>
      <c r="BZ62" s="89"/>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7"/>
      <c r="BM63" s="88"/>
      <c r="BN63" s="88"/>
      <c r="BO63" s="88"/>
      <c r="BP63" s="88"/>
      <c r="BQ63" s="88"/>
      <c r="BR63" s="88"/>
      <c r="BS63" s="88"/>
      <c r="BT63" s="88"/>
      <c r="BU63" s="88"/>
      <c r="BV63" s="88"/>
      <c r="BW63" s="88"/>
      <c r="BX63" s="88"/>
      <c r="BY63" s="88"/>
      <c r="BZ63" s="89"/>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110</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Fbb63Uc0nXjo6h+Lhxa6W7+omE7EQNNUhkvtj71jpC8kKgJHIeu544ctqpdEWAASnx2XtST6S8SYJqYiqUhbbw==" saltValue="RQ2IuNN1Ua8B8rbfPPjud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27</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15">
      <c r="A4" s="29" t="s">
        <v>52</v>
      </c>
      <c r="B4" s="31"/>
      <c r="C4" s="31"/>
      <c r="D4" s="31"/>
      <c r="E4" s="31"/>
      <c r="F4" s="31"/>
      <c r="G4" s="31"/>
      <c r="H4" s="94"/>
      <c r="I4" s="95"/>
      <c r="J4" s="95"/>
      <c r="K4" s="95"/>
      <c r="L4" s="95"/>
      <c r="M4" s="95"/>
      <c r="N4" s="95"/>
      <c r="O4" s="95"/>
      <c r="P4" s="95"/>
      <c r="Q4" s="95"/>
      <c r="R4" s="95"/>
      <c r="S4" s="95"/>
      <c r="T4" s="95"/>
      <c r="U4" s="95"/>
      <c r="V4" s="95"/>
      <c r="W4" s="96"/>
      <c r="X4" s="90" t="s">
        <v>53</v>
      </c>
      <c r="Y4" s="90"/>
      <c r="Z4" s="90"/>
      <c r="AA4" s="90"/>
      <c r="AB4" s="90"/>
      <c r="AC4" s="90"/>
      <c r="AD4" s="90"/>
      <c r="AE4" s="90"/>
      <c r="AF4" s="90"/>
      <c r="AG4" s="90"/>
      <c r="AH4" s="90"/>
      <c r="AI4" s="90" t="s">
        <v>54</v>
      </c>
      <c r="AJ4" s="90"/>
      <c r="AK4" s="90"/>
      <c r="AL4" s="90"/>
      <c r="AM4" s="90"/>
      <c r="AN4" s="90"/>
      <c r="AO4" s="90"/>
      <c r="AP4" s="90"/>
      <c r="AQ4" s="90"/>
      <c r="AR4" s="90"/>
      <c r="AS4" s="90"/>
      <c r="AT4" s="90" t="s">
        <v>55</v>
      </c>
      <c r="AU4" s="90"/>
      <c r="AV4" s="90"/>
      <c r="AW4" s="90"/>
      <c r="AX4" s="90"/>
      <c r="AY4" s="90"/>
      <c r="AZ4" s="90"/>
      <c r="BA4" s="90"/>
      <c r="BB4" s="90"/>
      <c r="BC4" s="90"/>
      <c r="BD4" s="90"/>
      <c r="BE4" s="90" t="s">
        <v>56</v>
      </c>
      <c r="BF4" s="90"/>
      <c r="BG4" s="90"/>
      <c r="BH4" s="90"/>
      <c r="BI4" s="90"/>
      <c r="BJ4" s="90"/>
      <c r="BK4" s="90"/>
      <c r="BL4" s="90"/>
      <c r="BM4" s="90"/>
      <c r="BN4" s="90"/>
      <c r="BO4" s="90"/>
      <c r="BP4" s="90" t="s">
        <v>57</v>
      </c>
      <c r="BQ4" s="90"/>
      <c r="BR4" s="90"/>
      <c r="BS4" s="90"/>
      <c r="BT4" s="90"/>
      <c r="BU4" s="90"/>
      <c r="BV4" s="90"/>
      <c r="BW4" s="90"/>
      <c r="BX4" s="90"/>
      <c r="BY4" s="90"/>
      <c r="BZ4" s="90"/>
      <c r="CA4" s="90" t="s">
        <v>58</v>
      </c>
      <c r="CB4" s="90"/>
      <c r="CC4" s="90"/>
      <c r="CD4" s="90"/>
      <c r="CE4" s="90"/>
      <c r="CF4" s="90"/>
      <c r="CG4" s="90"/>
      <c r="CH4" s="90"/>
      <c r="CI4" s="90"/>
      <c r="CJ4" s="90"/>
      <c r="CK4" s="90"/>
      <c r="CL4" s="90" t="s">
        <v>59</v>
      </c>
      <c r="CM4" s="90"/>
      <c r="CN4" s="90"/>
      <c r="CO4" s="90"/>
      <c r="CP4" s="90"/>
      <c r="CQ4" s="90"/>
      <c r="CR4" s="90"/>
      <c r="CS4" s="90"/>
      <c r="CT4" s="90"/>
      <c r="CU4" s="90"/>
      <c r="CV4" s="90"/>
      <c r="CW4" s="90" t="s">
        <v>60</v>
      </c>
      <c r="CX4" s="90"/>
      <c r="CY4" s="90"/>
      <c r="CZ4" s="90"/>
      <c r="DA4" s="90"/>
      <c r="DB4" s="90"/>
      <c r="DC4" s="90"/>
      <c r="DD4" s="90"/>
      <c r="DE4" s="90"/>
      <c r="DF4" s="90"/>
      <c r="DG4" s="90"/>
      <c r="DH4" s="90" t="s">
        <v>61</v>
      </c>
      <c r="DI4" s="90"/>
      <c r="DJ4" s="90"/>
      <c r="DK4" s="90"/>
      <c r="DL4" s="90"/>
      <c r="DM4" s="90"/>
      <c r="DN4" s="90"/>
      <c r="DO4" s="90"/>
      <c r="DP4" s="90"/>
      <c r="DQ4" s="90"/>
      <c r="DR4" s="90"/>
      <c r="DS4" s="90" t="s">
        <v>62</v>
      </c>
      <c r="DT4" s="90"/>
      <c r="DU4" s="90"/>
      <c r="DV4" s="90"/>
      <c r="DW4" s="90"/>
      <c r="DX4" s="90"/>
      <c r="DY4" s="90"/>
      <c r="DZ4" s="90"/>
      <c r="EA4" s="90"/>
      <c r="EB4" s="90"/>
      <c r="EC4" s="90"/>
      <c r="ED4" s="90" t="s">
        <v>63</v>
      </c>
      <c r="EE4" s="90"/>
      <c r="EF4" s="90"/>
      <c r="EG4" s="90"/>
      <c r="EH4" s="90"/>
      <c r="EI4" s="90"/>
      <c r="EJ4" s="90"/>
      <c r="EK4" s="90"/>
      <c r="EL4" s="90"/>
      <c r="EM4" s="90"/>
      <c r="EN4" s="90"/>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2019</v>
      </c>
      <c r="C6" s="34">
        <f t="shared" ref="C6:W6" si="3">C7</f>
        <v>464520</v>
      </c>
      <c r="D6" s="34">
        <f t="shared" si="3"/>
        <v>46</v>
      </c>
      <c r="E6" s="34">
        <f t="shared" si="3"/>
        <v>1</v>
      </c>
      <c r="F6" s="34">
        <f t="shared" si="3"/>
        <v>0</v>
      </c>
      <c r="G6" s="34">
        <f t="shared" si="3"/>
        <v>1</v>
      </c>
      <c r="H6" s="34" t="str">
        <f t="shared" si="3"/>
        <v>鹿児島県　湧水町</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70.94</v>
      </c>
      <c r="P6" s="35">
        <f t="shared" si="3"/>
        <v>98.45</v>
      </c>
      <c r="Q6" s="35">
        <f t="shared" si="3"/>
        <v>2420</v>
      </c>
      <c r="R6" s="35">
        <f t="shared" si="3"/>
        <v>9192</v>
      </c>
      <c r="S6" s="35">
        <f t="shared" si="3"/>
        <v>144.29</v>
      </c>
      <c r="T6" s="35">
        <f t="shared" si="3"/>
        <v>63.71</v>
      </c>
      <c r="U6" s="35">
        <f t="shared" si="3"/>
        <v>8892</v>
      </c>
      <c r="V6" s="35">
        <f t="shared" si="3"/>
        <v>92</v>
      </c>
      <c r="W6" s="35">
        <f t="shared" si="3"/>
        <v>96.65</v>
      </c>
      <c r="X6" s="36">
        <f>IF(X7="",NA(),X7)</f>
        <v>119.42</v>
      </c>
      <c r="Y6" s="36">
        <f t="shared" ref="Y6:AG6" si="4">IF(Y7="",NA(),Y7)</f>
        <v>122.59</v>
      </c>
      <c r="Z6" s="36">
        <f t="shared" si="4"/>
        <v>118.13</v>
      </c>
      <c r="AA6" s="36">
        <f t="shared" si="4"/>
        <v>111.9</v>
      </c>
      <c r="AB6" s="36">
        <f t="shared" si="4"/>
        <v>113.74</v>
      </c>
      <c r="AC6" s="36">
        <f t="shared" si="4"/>
        <v>106.62</v>
      </c>
      <c r="AD6" s="36">
        <f t="shared" si="4"/>
        <v>107.95</v>
      </c>
      <c r="AE6" s="36">
        <f t="shared" si="4"/>
        <v>104.47</v>
      </c>
      <c r="AF6" s="36">
        <f t="shared" si="4"/>
        <v>103.81</v>
      </c>
      <c r="AG6" s="36">
        <f t="shared" si="4"/>
        <v>104.35</v>
      </c>
      <c r="AH6" s="35" t="str">
        <f>IF(AH7="","",IF(AH7="-","【-】","【"&amp;SUBSTITUTE(TEXT(AH7,"#,##0.00"),"-","△")&amp;"】"))</f>
        <v>【112.01】</v>
      </c>
      <c r="AI6" s="35">
        <f>IF(AI7="",NA(),AI7)</f>
        <v>0</v>
      </c>
      <c r="AJ6" s="35">
        <f t="shared" ref="AJ6:AR6" si="5">IF(AJ7="",NA(),AJ7)</f>
        <v>0</v>
      </c>
      <c r="AK6" s="35">
        <f t="shared" si="5"/>
        <v>0</v>
      </c>
      <c r="AL6" s="35">
        <f t="shared" si="5"/>
        <v>0</v>
      </c>
      <c r="AM6" s="35">
        <f t="shared" si="5"/>
        <v>0</v>
      </c>
      <c r="AN6" s="36">
        <f t="shared" si="5"/>
        <v>12.59</v>
      </c>
      <c r="AO6" s="36">
        <f t="shared" si="5"/>
        <v>12.44</v>
      </c>
      <c r="AP6" s="36">
        <f t="shared" si="5"/>
        <v>16.399999999999999</v>
      </c>
      <c r="AQ6" s="36">
        <f t="shared" si="5"/>
        <v>25.66</v>
      </c>
      <c r="AR6" s="36">
        <f t="shared" si="5"/>
        <v>21.69</v>
      </c>
      <c r="AS6" s="35" t="str">
        <f>IF(AS7="","",IF(AS7="-","【-】","【"&amp;SUBSTITUTE(TEXT(AS7,"#,##0.00"),"-","△")&amp;"】"))</f>
        <v>【1.08】</v>
      </c>
      <c r="AT6" s="36">
        <f>IF(AT7="",NA(),AT7)</f>
        <v>2988.23</v>
      </c>
      <c r="AU6" s="36">
        <f t="shared" ref="AU6:BC6" si="6">IF(AU7="",NA(),AU7)</f>
        <v>309.58</v>
      </c>
      <c r="AV6" s="36">
        <f t="shared" si="6"/>
        <v>952.81</v>
      </c>
      <c r="AW6" s="36">
        <f t="shared" si="6"/>
        <v>826.98</v>
      </c>
      <c r="AX6" s="36">
        <f t="shared" si="6"/>
        <v>5812.1</v>
      </c>
      <c r="AY6" s="36">
        <f t="shared" si="6"/>
        <v>416.14</v>
      </c>
      <c r="AZ6" s="36">
        <f t="shared" si="6"/>
        <v>371.89</v>
      </c>
      <c r="BA6" s="36">
        <f t="shared" si="6"/>
        <v>293.23</v>
      </c>
      <c r="BB6" s="36">
        <f t="shared" si="6"/>
        <v>300.14</v>
      </c>
      <c r="BC6" s="36">
        <f t="shared" si="6"/>
        <v>301.04000000000002</v>
      </c>
      <c r="BD6" s="35" t="str">
        <f>IF(BD7="","",IF(BD7="-","【-】","【"&amp;SUBSTITUTE(TEXT(BD7,"#,##0.00"),"-","△")&amp;"】"))</f>
        <v>【264.97】</v>
      </c>
      <c r="BE6" s="36">
        <f>IF(BE7="",NA(),BE7)</f>
        <v>554.76</v>
      </c>
      <c r="BF6" s="36">
        <f t="shared" ref="BF6:BN6" si="7">IF(BF7="",NA(),BF7)</f>
        <v>671.2</v>
      </c>
      <c r="BG6" s="36">
        <f t="shared" si="7"/>
        <v>710.18</v>
      </c>
      <c r="BH6" s="36">
        <f t="shared" si="7"/>
        <v>682.35</v>
      </c>
      <c r="BI6" s="36">
        <f t="shared" si="7"/>
        <v>650.36</v>
      </c>
      <c r="BJ6" s="36">
        <f t="shared" si="7"/>
        <v>487.22</v>
      </c>
      <c r="BK6" s="36">
        <f t="shared" si="7"/>
        <v>483.11</v>
      </c>
      <c r="BL6" s="36">
        <f t="shared" si="7"/>
        <v>542.29999999999995</v>
      </c>
      <c r="BM6" s="36">
        <f t="shared" si="7"/>
        <v>566.65</v>
      </c>
      <c r="BN6" s="36">
        <f t="shared" si="7"/>
        <v>551.62</v>
      </c>
      <c r="BO6" s="35" t="str">
        <f>IF(BO7="","",IF(BO7="-","【-】","【"&amp;SUBSTITUTE(TEXT(BO7,"#,##0.00"),"-","△")&amp;"】"))</f>
        <v>【266.61】</v>
      </c>
      <c r="BP6" s="36">
        <f>IF(BP7="",NA(),BP7)</f>
        <v>84.06</v>
      </c>
      <c r="BQ6" s="36">
        <f t="shared" ref="BQ6:BY6" si="8">IF(BQ7="",NA(),BQ7)</f>
        <v>89.46</v>
      </c>
      <c r="BR6" s="36">
        <f t="shared" si="8"/>
        <v>85.79</v>
      </c>
      <c r="BS6" s="36">
        <f t="shared" si="8"/>
        <v>83.83</v>
      </c>
      <c r="BT6" s="36">
        <f t="shared" si="8"/>
        <v>84.49</v>
      </c>
      <c r="BU6" s="36">
        <f t="shared" si="8"/>
        <v>92.76</v>
      </c>
      <c r="BV6" s="36">
        <f t="shared" si="8"/>
        <v>93.28</v>
      </c>
      <c r="BW6" s="36">
        <f t="shared" si="8"/>
        <v>87.51</v>
      </c>
      <c r="BX6" s="36">
        <f t="shared" si="8"/>
        <v>84.77</v>
      </c>
      <c r="BY6" s="36">
        <f t="shared" si="8"/>
        <v>87.11</v>
      </c>
      <c r="BZ6" s="35" t="str">
        <f>IF(BZ7="","",IF(BZ7="-","【-】","【"&amp;SUBSTITUTE(TEXT(BZ7,"#,##0.00"),"-","△")&amp;"】"))</f>
        <v>【103.24】</v>
      </c>
      <c r="CA6" s="36">
        <f>IF(CA7="",NA(),CA7)</f>
        <v>144.78</v>
      </c>
      <c r="CB6" s="36">
        <f t="shared" ref="CB6:CJ6" si="9">IF(CB7="",NA(),CB7)</f>
        <v>136.68</v>
      </c>
      <c r="CC6" s="36">
        <f t="shared" si="9"/>
        <v>142.72</v>
      </c>
      <c r="CD6" s="36">
        <f t="shared" si="9"/>
        <v>146.65</v>
      </c>
      <c r="CE6" s="36">
        <f t="shared" si="9"/>
        <v>146.06</v>
      </c>
      <c r="CF6" s="36">
        <f t="shared" si="9"/>
        <v>208.67</v>
      </c>
      <c r="CG6" s="36">
        <f t="shared" si="9"/>
        <v>208.29</v>
      </c>
      <c r="CH6" s="36">
        <f t="shared" si="9"/>
        <v>218.42</v>
      </c>
      <c r="CI6" s="36">
        <f t="shared" si="9"/>
        <v>227.27</v>
      </c>
      <c r="CJ6" s="36">
        <f t="shared" si="9"/>
        <v>223.98</v>
      </c>
      <c r="CK6" s="35" t="str">
        <f>IF(CK7="","",IF(CK7="-","【-】","【"&amp;SUBSTITUTE(TEXT(CK7,"#,##0.00"),"-","△")&amp;"】"))</f>
        <v>【168.38】</v>
      </c>
      <c r="CL6" s="36">
        <f>IF(CL7="",NA(),CL7)</f>
        <v>62.78</v>
      </c>
      <c r="CM6" s="36">
        <f t="shared" ref="CM6:CU6" si="10">IF(CM7="",NA(),CM7)</f>
        <v>77.489999999999995</v>
      </c>
      <c r="CN6" s="36">
        <f t="shared" si="10"/>
        <v>78.25</v>
      </c>
      <c r="CO6" s="36">
        <f t="shared" si="10"/>
        <v>76.59</v>
      </c>
      <c r="CP6" s="36">
        <f t="shared" si="10"/>
        <v>78.52</v>
      </c>
      <c r="CQ6" s="36">
        <f t="shared" si="10"/>
        <v>49.08</v>
      </c>
      <c r="CR6" s="36">
        <f t="shared" si="10"/>
        <v>49.32</v>
      </c>
      <c r="CS6" s="36">
        <f t="shared" si="10"/>
        <v>50.24</v>
      </c>
      <c r="CT6" s="36">
        <f t="shared" si="10"/>
        <v>50.29</v>
      </c>
      <c r="CU6" s="36">
        <f t="shared" si="10"/>
        <v>49.64</v>
      </c>
      <c r="CV6" s="35" t="str">
        <f>IF(CV7="","",IF(CV7="-","【-】","【"&amp;SUBSTITUTE(TEXT(CV7,"#,##0.00"),"-","△")&amp;"】"))</f>
        <v>【60.00】</v>
      </c>
      <c r="CW6" s="36">
        <f>IF(CW7="",NA(),CW7)</f>
        <v>79.930000000000007</v>
      </c>
      <c r="CX6" s="36">
        <f t="shared" ref="CX6:DF6" si="11">IF(CX7="",NA(),CX7)</f>
        <v>79.430000000000007</v>
      </c>
      <c r="CY6" s="36">
        <f t="shared" si="11"/>
        <v>77.53</v>
      </c>
      <c r="CZ6" s="36">
        <f t="shared" si="11"/>
        <v>77.62</v>
      </c>
      <c r="DA6" s="36">
        <f t="shared" si="11"/>
        <v>74.099999999999994</v>
      </c>
      <c r="DB6" s="36">
        <f t="shared" si="11"/>
        <v>79.3</v>
      </c>
      <c r="DC6" s="36">
        <f t="shared" si="11"/>
        <v>79.34</v>
      </c>
      <c r="DD6" s="36">
        <f t="shared" si="11"/>
        <v>78.650000000000006</v>
      </c>
      <c r="DE6" s="36">
        <f t="shared" si="11"/>
        <v>77.73</v>
      </c>
      <c r="DF6" s="36">
        <f t="shared" si="11"/>
        <v>78.09</v>
      </c>
      <c r="DG6" s="35" t="str">
        <f>IF(DG7="","",IF(DG7="-","【-】","【"&amp;SUBSTITUTE(TEXT(DG7,"#,##0.00"),"-","△")&amp;"】"))</f>
        <v>【89.80】</v>
      </c>
      <c r="DH6" s="36">
        <f>IF(DH7="",NA(),DH7)</f>
        <v>40.89</v>
      </c>
      <c r="DI6" s="36">
        <f t="shared" ref="DI6:DQ6" si="12">IF(DI7="",NA(),DI7)</f>
        <v>39.31</v>
      </c>
      <c r="DJ6" s="36">
        <f t="shared" si="12"/>
        <v>39.31</v>
      </c>
      <c r="DK6" s="36">
        <f t="shared" si="12"/>
        <v>41.24</v>
      </c>
      <c r="DL6" s="36">
        <f t="shared" si="12"/>
        <v>43.15</v>
      </c>
      <c r="DM6" s="36">
        <f t="shared" si="12"/>
        <v>47.44</v>
      </c>
      <c r="DN6" s="36">
        <f t="shared" si="12"/>
        <v>48.3</v>
      </c>
      <c r="DO6" s="36">
        <f t="shared" si="12"/>
        <v>45.14</v>
      </c>
      <c r="DP6" s="36">
        <f t="shared" si="12"/>
        <v>45.85</v>
      </c>
      <c r="DQ6" s="36">
        <f t="shared" si="12"/>
        <v>47.31</v>
      </c>
      <c r="DR6" s="35" t="str">
        <f>IF(DR7="","",IF(DR7="-","【-】","【"&amp;SUBSTITUTE(TEXT(DR7,"#,##0.00"),"-","△")&amp;"】"))</f>
        <v>【49.59】</v>
      </c>
      <c r="DS6" s="36">
        <f>IF(DS7="",NA(),DS7)</f>
        <v>0.88</v>
      </c>
      <c r="DT6" s="36">
        <f t="shared" ref="DT6:EB6" si="13">IF(DT7="",NA(),DT7)</f>
        <v>0.77</v>
      </c>
      <c r="DU6" s="36">
        <f t="shared" si="13"/>
        <v>16.739999999999998</v>
      </c>
      <c r="DV6" s="36">
        <f t="shared" si="13"/>
        <v>16.12</v>
      </c>
      <c r="DW6" s="36">
        <f t="shared" si="13"/>
        <v>14.92</v>
      </c>
      <c r="DX6" s="36">
        <f t="shared" si="13"/>
        <v>11.16</v>
      </c>
      <c r="DY6" s="36">
        <f t="shared" si="13"/>
        <v>12.43</v>
      </c>
      <c r="DZ6" s="36">
        <f t="shared" si="13"/>
        <v>13.58</v>
      </c>
      <c r="EA6" s="36">
        <f t="shared" si="13"/>
        <v>14.13</v>
      </c>
      <c r="EB6" s="36">
        <f t="shared" si="13"/>
        <v>16.77</v>
      </c>
      <c r="EC6" s="35" t="str">
        <f>IF(EC7="","",IF(EC7="-","【-】","【"&amp;SUBSTITUTE(TEXT(EC7,"#,##0.00"),"-","△")&amp;"】"))</f>
        <v>【19.44】</v>
      </c>
      <c r="ED6" s="36">
        <f>IF(ED7="",NA(),ED7)</f>
        <v>0.04</v>
      </c>
      <c r="EE6" s="36">
        <f t="shared" ref="EE6:EM6" si="14">IF(EE7="",NA(),EE7)</f>
        <v>0.39</v>
      </c>
      <c r="EF6" s="36">
        <f t="shared" si="14"/>
        <v>2.4900000000000002</v>
      </c>
      <c r="EG6" s="36">
        <f t="shared" si="14"/>
        <v>1.08</v>
      </c>
      <c r="EH6" s="36">
        <f t="shared" si="14"/>
        <v>0.64</v>
      </c>
      <c r="EI6" s="36">
        <f t="shared" si="14"/>
        <v>0.65</v>
      </c>
      <c r="EJ6" s="36">
        <f t="shared" si="14"/>
        <v>0.46</v>
      </c>
      <c r="EK6" s="36">
        <f t="shared" si="14"/>
        <v>0.44</v>
      </c>
      <c r="EL6" s="36">
        <f t="shared" si="14"/>
        <v>0.52</v>
      </c>
      <c r="EM6" s="36">
        <f t="shared" si="14"/>
        <v>0.47</v>
      </c>
      <c r="EN6" s="35" t="str">
        <f>IF(EN7="","",IF(EN7="-","【-】","【"&amp;SUBSTITUTE(TEXT(EN7,"#,##0.00"),"-","△")&amp;"】"))</f>
        <v>【0.68】</v>
      </c>
    </row>
    <row r="7" spans="1:144" s="37" customFormat="1" x14ac:dyDescent="0.15">
      <c r="A7" s="29"/>
      <c r="B7" s="38">
        <v>2019</v>
      </c>
      <c r="C7" s="38">
        <v>464520</v>
      </c>
      <c r="D7" s="38">
        <v>46</v>
      </c>
      <c r="E7" s="38">
        <v>1</v>
      </c>
      <c r="F7" s="38">
        <v>0</v>
      </c>
      <c r="G7" s="38">
        <v>1</v>
      </c>
      <c r="H7" s="38" t="s">
        <v>92</v>
      </c>
      <c r="I7" s="38" t="s">
        <v>93</v>
      </c>
      <c r="J7" s="38" t="s">
        <v>94</v>
      </c>
      <c r="K7" s="38" t="s">
        <v>95</v>
      </c>
      <c r="L7" s="38" t="s">
        <v>96</v>
      </c>
      <c r="M7" s="38" t="s">
        <v>97</v>
      </c>
      <c r="N7" s="39" t="s">
        <v>98</v>
      </c>
      <c r="O7" s="39">
        <v>70.94</v>
      </c>
      <c r="P7" s="39">
        <v>98.45</v>
      </c>
      <c r="Q7" s="39">
        <v>2420</v>
      </c>
      <c r="R7" s="39">
        <v>9192</v>
      </c>
      <c r="S7" s="39">
        <v>144.29</v>
      </c>
      <c r="T7" s="39">
        <v>63.71</v>
      </c>
      <c r="U7" s="39">
        <v>8892</v>
      </c>
      <c r="V7" s="39">
        <v>92</v>
      </c>
      <c r="W7" s="39">
        <v>96.65</v>
      </c>
      <c r="X7" s="39">
        <v>119.42</v>
      </c>
      <c r="Y7" s="39">
        <v>122.59</v>
      </c>
      <c r="Z7" s="39">
        <v>118.13</v>
      </c>
      <c r="AA7" s="39">
        <v>111.9</v>
      </c>
      <c r="AB7" s="39">
        <v>113.74</v>
      </c>
      <c r="AC7" s="39">
        <v>106.62</v>
      </c>
      <c r="AD7" s="39">
        <v>107.95</v>
      </c>
      <c r="AE7" s="39">
        <v>104.47</v>
      </c>
      <c r="AF7" s="39">
        <v>103.81</v>
      </c>
      <c r="AG7" s="39">
        <v>104.35</v>
      </c>
      <c r="AH7" s="39">
        <v>112.01</v>
      </c>
      <c r="AI7" s="39">
        <v>0</v>
      </c>
      <c r="AJ7" s="39">
        <v>0</v>
      </c>
      <c r="AK7" s="39">
        <v>0</v>
      </c>
      <c r="AL7" s="39">
        <v>0</v>
      </c>
      <c r="AM7" s="39">
        <v>0</v>
      </c>
      <c r="AN7" s="39">
        <v>12.59</v>
      </c>
      <c r="AO7" s="39">
        <v>12.44</v>
      </c>
      <c r="AP7" s="39">
        <v>16.399999999999999</v>
      </c>
      <c r="AQ7" s="39">
        <v>25.66</v>
      </c>
      <c r="AR7" s="39">
        <v>21.69</v>
      </c>
      <c r="AS7" s="39">
        <v>1.08</v>
      </c>
      <c r="AT7" s="39">
        <v>2988.23</v>
      </c>
      <c r="AU7" s="39">
        <v>309.58</v>
      </c>
      <c r="AV7" s="39">
        <v>952.81</v>
      </c>
      <c r="AW7" s="39">
        <v>826.98</v>
      </c>
      <c r="AX7" s="39">
        <v>5812.1</v>
      </c>
      <c r="AY7" s="39">
        <v>416.14</v>
      </c>
      <c r="AZ7" s="39">
        <v>371.89</v>
      </c>
      <c r="BA7" s="39">
        <v>293.23</v>
      </c>
      <c r="BB7" s="39">
        <v>300.14</v>
      </c>
      <c r="BC7" s="39">
        <v>301.04000000000002</v>
      </c>
      <c r="BD7" s="39">
        <v>264.97000000000003</v>
      </c>
      <c r="BE7" s="39">
        <v>554.76</v>
      </c>
      <c r="BF7" s="39">
        <v>671.2</v>
      </c>
      <c r="BG7" s="39">
        <v>710.18</v>
      </c>
      <c r="BH7" s="39">
        <v>682.35</v>
      </c>
      <c r="BI7" s="39">
        <v>650.36</v>
      </c>
      <c r="BJ7" s="39">
        <v>487.22</v>
      </c>
      <c r="BK7" s="39">
        <v>483.11</v>
      </c>
      <c r="BL7" s="39">
        <v>542.29999999999995</v>
      </c>
      <c r="BM7" s="39">
        <v>566.65</v>
      </c>
      <c r="BN7" s="39">
        <v>551.62</v>
      </c>
      <c r="BO7" s="39">
        <v>266.61</v>
      </c>
      <c r="BP7" s="39">
        <v>84.06</v>
      </c>
      <c r="BQ7" s="39">
        <v>89.46</v>
      </c>
      <c r="BR7" s="39">
        <v>85.79</v>
      </c>
      <c r="BS7" s="39">
        <v>83.83</v>
      </c>
      <c r="BT7" s="39">
        <v>84.49</v>
      </c>
      <c r="BU7" s="39">
        <v>92.76</v>
      </c>
      <c r="BV7" s="39">
        <v>93.28</v>
      </c>
      <c r="BW7" s="39">
        <v>87.51</v>
      </c>
      <c r="BX7" s="39">
        <v>84.77</v>
      </c>
      <c r="BY7" s="39">
        <v>87.11</v>
      </c>
      <c r="BZ7" s="39">
        <v>103.24</v>
      </c>
      <c r="CA7" s="39">
        <v>144.78</v>
      </c>
      <c r="CB7" s="39">
        <v>136.68</v>
      </c>
      <c r="CC7" s="39">
        <v>142.72</v>
      </c>
      <c r="CD7" s="39">
        <v>146.65</v>
      </c>
      <c r="CE7" s="39">
        <v>146.06</v>
      </c>
      <c r="CF7" s="39">
        <v>208.67</v>
      </c>
      <c r="CG7" s="39">
        <v>208.29</v>
      </c>
      <c r="CH7" s="39">
        <v>218.42</v>
      </c>
      <c r="CI7" s="39">
        <v>227.27</v>
      </c>
      <c r="CJ7" s="39">
        <v>223.98</v>
      </c>
      <c r="CK7" s="39">
        <v>168.38</v>
      </c>
      <c r="CL7" s="39">
        <v>62.78</v>
      </c>
      <c r="CM7" s="39">
        <v>77.489999999999995</v>
      </c>
      <c r="CN7" s="39">
        <v>78.25</v>
      </c>
      <c r="CO7" s="39">
        <v>76.59</v>
      </c>
      <c r="CP7" s="39">
        <v>78.52</v>
      </c>
      <c r="CQ7" s="39">
        <v>49.08</v>
      </c>
      <c r="CR7" s="39">
        <v>49.32</v>
      </c>
      <c r="CS7" s="39">
        <v>50.24</v>
      </c>
      <c r="CT7" s="39">
        <v>50.29</v>
      </c>
      <c r="CU7" s="39">
        <v>49.64</v>
      </c>
      <c r="CV7" s="39">
        <v>60</v>
      </c>
      <c r="CW7" s="39">
        <v>79.930000000000007</v>
      </c>
      <c r="CX7" s="39">
        <v>79.430000000000007</v>
      </c>
      <c r="CY7" s="39">
        <v>77.53</v>
      </c>
      <c r="CZ7" s="39">
        <v>77.62</v>
      </c>
      <c r="DA7" s="39">
        <v>74.099999999999994</v>
      </c>
      <c r="DB7" s="39">
        <v>79.3</v>
      </c>
      <c r="DC7" s="39">
        <v>79.34</v>
      </c>
      <c r="DD7" s="39">
        <v>78.650000000000006</v>
      </c>
      <c r="DE7" s="39">
        <v>77.73</v>
      </c>
      <c r="DF7" s="39">
        <v>78.09</v>
      </c>
      <c r="DG7" s="39">
        <v>89.8</v>
      </c>
      <c r="DH7" s="39">
        <v>40.89</v>
      </c>
      <c r="DI7" s="39">
        <v>39.31</v>
      </c>
      <c r="DJ7" s="39">
        <v>39.31</v>
      </c>
      <c r="DK7" s="39">
        <v>41.24</v>
      </c>
      <c r="DL7" s="39">
        <v>43.15</v>
      </c>
      <c r="DM7" s="39">
        <v>47.44</v>
      </c>
      <c r="DN7" s="39">
        <v>48.3</v>
      </c>
      <c r="DO7" s="39">
        <v>45.14</v>
      </c>
      <c r="DP7" s="39">
        <v>45.85</v>
      </c>
      <c r="DQ7" s="39">
        <v>47.31</v>
      </c>
      <c r="DR7" s="39">
        <v>49.59</v>
      </c>
      <c r="DS7" s="39">
        <v>0.88</v>
      </c>
      <c r="DT7" s="39">
        <v>0.77</v>
      </c>
      <c r="DU7" s="39">
        <v>16.739999999999998</v>
      </c>
      <c r="DV7" s="39">
        <v>16.12</v>
      </c>
      <c r="DW7" s="39">
        <v>14.92</v>
      </c>
      <c r="DX7" s="39">
        <v>11.16</v>
      </c>
      <c r="DY7" s="39">
        <v>12.43</v>
      </c>
      <c r="DZ7" s="39">
        <v>13.58</v>
      </c>
      <c r="EA7" s="39">
        <v>14.13</v>
      </c>
      <c r="EB7" s="39">
        <v>16.77</v>
      </c>
      <c r="EC7" s="39">
        <v>19.440000000000001</v>
      </c>
      <c r="ED7" s="39">
        <v>0.04</v>
      </c>
      <c r="EE7" s="39">
        <v>0.39</v>
      </c>
      <c r="EF7" s="39">
        <v>2.4900000000000002</v>
      </c>
      <c r="EG7" s="39">
        <v>1.08</v>
      </c>
      <c r="EH7" s="39">
        <v>0.64</v>
      </c>
      <c r="EI7" s="39">
        <v>0.65</v>
      </c>
      <c r="EJ7" s="39">
        <v>0.46</v>
      </c>
      <c r="EK7" s="39">
        <v>0.44</v>
      </c>
      <c r="EL7" s="39">
        <v>0.52</v>
      </c>
      <c r="EM7" s="39">
        <v>0.47</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104</v>
      </c>
    </row>
    <row r="12" spans="1:144" x14ac:dyDescent="0.15">
      <c r="B12">
        <v>1</v>
      </c>
      <c r="C12">
        <v>1</v>
      </c>
      <c r="D12">
        <v>1</v>
      </c>
      <c r="E12">
        <v>1</v>
      </c>
      <c r="F12">
        <v>1</v>
      </c>
      <c r="G12" t="s">
        <v>105</v>
      </c>
    </row>
    <row r="13" spans="1:144" x14ac:dyDescent="0.15">
      <c r="B13" t="s">
        <v>106</v>
      </c>
      <c r="C13" t="s">
        <v>107</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2020-12-04T02:16:59Z</dcterms:created>
  <dcterms:modified xsi:type="dcterms:W3CDTF">2021-02-18T00:23:38Z</dcterms:modified>
  <cp:category/>
</cp:coreProperties>
</file>