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8_徳之島町【済】\"/>
    </mc:Choice>
  </mc:AlternateContent>
  <workbookProtection workbookAlgorithmName="SHA-512" workbookHashValue="LE7HtI/Uz/VBy3NnZKCvtgWeK6bD2mFLgoeJ8iyNwRZznLdM37QG1BB72oJn2Zhv4N6h1qZ8NZbc2ZWvVqKNpA==" workbookSaltValue="XKE5w0b0/nbvZqTFigJL6A==" workbookSpinCount="100000" lockStructure="1"/>
  <bookViews>
    <workbookView xWindow="0" yWindow="0" windowWidth="20490" windowHeight="72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W10" i="4" s="1"/>
  <c r="P6" i="5"/>
  <c r="P10" i="4" s="1"/>
  <c r="O6" i="5"/>
  <c r="I10" i="4" s="1"/>
  <c r="N6" i="5"/>
  <c r="B10" i="4" s="1"/>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H85" i="4"/>
  <c r="E85" i="4"/>
  <c r="BB10" i="4"/>
  <c r="BB8" i="4"/>
  <c r="AT8" i="4"/>
  <c r="P8" i="4"/>
  <c r="I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<sst xmlns="http://schemas.openxmlformats.org/spreadsheetml/2006/main" count="220" uniqueCount="108">
  <si>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</si>
  <si>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</si>
  <si>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</si>
  <si>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</si>
  <si>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</si>
  <si>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</si>
  <si>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</si>
  <si>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</si>
  <si>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</si>
  <si>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</si>
  <si>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</si>
  <si>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</si>
  <si>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</si>
  <si>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</si>
  <si>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</si>
  <si>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</si>
  <si>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</si>
  <si>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</si>
  <si>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</si>
  <si>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</si>
  <si>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</si>
  <si>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</si>
  <si>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</si>
  <si>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</si>
  <si>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</si>
  <si>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</si>
  <si>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</si>
  <si>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</si>
  <si>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</si>
  <si>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</si>
  <si>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</si>
  <si>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</si>
  <si>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</si>
  <si>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</si>
  <si>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</si>
  <si>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</si>
  <si>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</si>
  <si>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</si>
  <si>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</si>
  <si>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</si>
  <si>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</si>
  <si>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</si>
  <si>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</si>
  <si>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</si>
  <si>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</si>
  <si>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</si>
  <si>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</si>
  <si>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</si>
  <si>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</si>
  <si>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</si>
  <si>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</si>
  <si>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</si>
  <si>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</si>
  <si>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</si>
  <si>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</si>
  <si>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</si>
  <si>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</si>
  <si>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</si>
  <si>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</si>
  <si>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</si>
  <si>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</si>
  <si>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</si>
  <si>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</si>
  <si>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</si>
  <si>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</si>
  <si>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</si>
  <si>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</si>
  <si>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</si>
  <si>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</si>
  <si>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</si>
  <si>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</si>
  <si>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</si>
  <si>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</si>
  <si>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</si>
  <si>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</si>
  <si>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</si>
  <si>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</si>
  <si>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</si>
  <si>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</si>
  <si>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</si>
  <si>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</si>
  <si>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</si>
  <si>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</si>
  <si>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</si>
  <si>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</si>
  <si>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</si>
  <si>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</si>
  <si>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</si>
  <si>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</si>
  <si>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</si>
  <si>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</si>
  <si>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</si>
  <si>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</si>
  <si>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徳之島町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</si>
  <si>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</si>
  <si>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</si>
  <si>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</si>
  <si>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</si>
  <si>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</si>
  <si>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</si>
  <si>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</si>
  <si>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</si>
  <si>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</si>
  <si>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</si>
  <si>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</si>
  <si>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基準内繰入のみで黒字となっている。今後も黒字を維持できるように努める。
②　現在欠損金はなく、今後も欠損金が発生しないよう努める。
③　平成30年度は浄水場の更新事業を行ったが、最終の支払が4月となり、未払金が増加したため減少した。
　事業費外の流動比率は347％となる。
④　浄水場の更新事業を行ったため、増加している。
⑤　料金回収率も100％を上回っている。今後も維持できるよう努める。
⑥　前年度と比較すると減少しているが、今後は施設更新等により経常費用の増加が見込まれる。
⑦　配水量の増加により施設利用率が増加している。有収率の改善が急務である。
⑧　管路の老朽化に伴い有収率が低下している。漏水調査に合わせ、管路の更新も行う必要がある。</t>
    <rPh sb="2" eb="5">
      <t>キジュンナイ</t>
    </rPh>
    <rPh sb="5" eb="7">
      <t>クリイレ</t>
    </rPh>
    <rPh sb="10" eb="12">
      <t>クロジ</t>
    </rPh>
    <rPh sb="19" eb="21">
      <t>コンゴ</t>
    </rPh>
    <rPh sb="22" eb="24">
      <t>クロジ</t>
    </rPh>
    <rPh sb="25" eb="27">
      <t>イジ</t>
    </rPh>
    <rPh sb="33" eb="34">
      <t>ツト</t>
    </rPh>
    <rPh sb="40" eb="42">
      <t>ゲンザイ</t>
    </rPh>
    <rPh sb="42" eb="45">
      <t>ケッソンキン</t>
    </rPh>
    <rPh sb="49" eb="51">
      <t>コンゴ</t>
    </rPh>
    <rPh sb="52" eb="55">
      <t>ケッソンキン</t>
    </rPh>
    <rPh sb="56" eb="58">
      <t>ハッセイ</t>
    </rPh>
    <rPh sb="63" eb="64">
      <t>ツト</t>
    </rPh>
    <rPh sb="70" eb="72">
      <t>ヘイセイ</t>
    </rPh>
    <rPh sb="74" eb="76">
      <t>ネンド</t>
    </rPh>
    <rPh sb="77" eb="80">
      <t>ジョウスイジョウ</t>
    </rPh>
    <rPh sb="81" eb="83">
      <t>コウシン</t>
    </rPh>
    <rPh sb="83" eb="85">
      <t>ジギョウ</t>
    </rPh>
    <rPh sb="86" eb="87">
      <t>オコナ</t>
    </rPh>
    <rPh sb="91" eb="93">
      <t>サイシュウ</t>
    </rPh>
    <rPh sb="94" eb="96">
      <t>シハライ</t>
    </rPh>
    <rPh sb="98" eb="99">
      <t>ガツ</t>
    </rPh>
    <rPh sb="103" eb="104">
      <t>ミ</t>
    </rPh>
    <rPh sb="104" eb="105">
      <t>バラ</t>
    </rPh>
    <rPh sb="105" eb="106">
      <t>キン</t>
    </rPh>
    <rPh sb="107" eb="109">
      <t>ゾウカ</t>
    </rPh>
    <rPh sb="113" eb="115">
      <t>ゲンショウ</t>
    </rPh>
    <rPh sb="120" eb="122">
      <t>ジギョウ</t>
    </rPh>
    <rPh sb="122" eb="123">
      <t>ヒ</t>
    </rPh>
    <rPh sb="123" eb="124">
      <t>ガイ</t>
    </rPh>
    <rPh sb="125" eb="127">
      <t>リュウドウ</t>
    </rPh>
    <rPh sb="127" eb="129">
      <t>ヒリツ</t>
    </rPh>
    <rPh sb="141" eb="144">
      <t>ジョウスイジョウ</t>
    </rPh>
    <rPh sb="145" eb="147">
      <t>コウシン</t>
    </rPh>
    <rPh sb="147" eb="149">
      <t>ジギョウ</t>
    </rPh>
    <rPh sb="150" eb="151">
      <t>オコナ</t>
    </rPh>
    <rPh sb="156" eb="158">
      <t>ゾウカ</t>
    </rPh>
    <rPh sb="166" eb="168">
      <t>リョウキン</t>
    </rPh>
    <rPh sb="168" eb="170">
      <t>カイシュウ</t>
    </rPh>
    <rPh sb="170" eb="171">
      <t>リツ</t>
    </rPh>
    <rPh sb="177" eb="179">
      <t>ウワマワ</t>
    </rPh>
    <rPh sb="184" eb="186">
      <t>コンゴ</t>
    </rPh>
    <rPh sb="187" eb="189">
      <t>イジ</t>
    </rPh>
    <rPh sb="194" eb="195">
      <t>ツト</t>
    </rPh>
    <rPh sb="201" eb="204">
      <t>ゼンネンド</t>
    </rPh>
    <rPh sb="205" eb="207">
      <t>ヒカク</t>
    </rPh>
    <rPh sb="210" eb="212">
      <t>ゲンショウ</t>
    </rPh>
    <rPh sb="218" eb="220">
      <t>コンゴ</t>
    </rPh>
    <rPh sb="221" eb="223">
      <t>シセツ</t>
    </rPh>
    <rPh sb="223" eb="225">
      <t>コウシン</t>
    </rPh>
    <rPh sb="225" eb="226">
      <t>トウ</t>
    </rPh>
    <rPh sb="229" eb="231">
      <t>ケイジョウ</t>
    </rPh>
    <rPh sb="231" eb="233">
      <t>ヒヨウ</t>
    </rPh>
    <rPh sb="234" eb="236">
      <t>ゾウカ</t>
    </rPh>
    <rPh sb="237" eb="239">
      <t>ミコ</t>
    </rPh>
    <rPh sb="246" eb="248">
      <t>ハイスイ</t>
    </rPh>
    <rPh sb="248" eb="249">
      <t>リョウ</t>
    </rPh>
    <rPh sb="250" eb="252">
      <t>ゾウカ</t>
    </rPh>
    <rPh sb="255" eb="257">
      <t>シセツ</t>
    </rPh>
    <rPh sb="284" eb="286">
      <t>カンロ</t>
    </rPh>
    <rPh sb="287" eb="290">
      <t>ロウキュウカ</t>
    </rPh>
    <rPh sb="291" eb="292">
      <t>トモナ</t>
    </rPh>
    <rPh sb="293" eb="295">
      <t>ユウシュウ</t>
    </rPh>
    <rPh sb="295" eb="296">
      <t>リツ</t>
    </rPh>
    <rPh sb="297" eb="299">
      <t>テイカ</t>
    </rPh>
    <rPh sb="304" eb="306">
      <t>ロウスイ</t>
    </rPh>
    <rPh sb="306" eb="308">
      <t>チョウサ</t>
    </rPh>
    <rPh sb="309" eb="310">
      <t>ア</t>
    </rPh>
    <rPh sb="313" eb="315">
      <t>カンロ</t>
    </rPh>
    <rPh sb="316" eb="318">
      <t>コウシン</t>
    </rPh>
    <rPh sb="319" eb="320">
      <t>オコナ</t>
    </rPh>
    <rPh sb="321" eb="323">
      <t>ヒツヨウ</t>
    </rPh>
    <phoneticPr fontId="4"/>
  </si>
  <si>
    <t>①　老朽化した浄水場の更新を行っており、前年度より償却率は減少している。今後も継続的に老朽化した施設の更新を行う。
②　法定耐用年数を経過した管路はないが、有収率が低下し、漏水の修繕では改善されず、早急な管路更新が必要な状況となっている。
③　浄水場の更新に合わせ管路の更新も随時行って行く。</t>
    <rPh sb="2" eb="5">
      <t>ロウキュウカ</t>
    </rPh>
    <rPh sb="7" eb="10">
      <t>ジョウスイジョウ</t>
    </rPh>
    <rPh sb="11" eb="13">
      <t>コウシン</t>
    </rPh>
    <rPh sb="14" eb="15">
      <t>オコナ</t>
    </rPh>
    <rPh sb="20" eb="23">
      <t>ゼンネンド</t>
    </rPh>
    <rPh sb="25" eb="28">
      <t>ショウキャクリツ</t>
    </rPh>
    <rPh sb="29" eb="31">
      <t>ゲンショウ</t>
    </rPh>
    <rPh sb="36" eb="38">
      <t>コンゴ</t>
    </rPh>
    <rPh sb="39" eb="41">
      <t>ケイゾク</t>
    </rPh>
    <rPh sb="41" eb="42">
      <t>テキ</t>
    </rPh>
    <rPh sb="43" eb="46">
      <t>ロウキュウカ</t>
    </rPh>
    <rPh sb="48" eb="50">
      <t>シセツ</t>
    </rPh>
    <rPh sb="51" eb="53">
      <t>コウシン</t>
    </rPh>
    <rPh sb="54" eb="55">
      <t>オコナ</t>
    </rPh>
    <rPh sb="60" eb="62">
      <t>ホウテイ</t>
    </rPh>
    <rPh sb="62" eb="64">
      <t>タイヨウ</t>
    </rPh>
    <rPh sb="64" eb="66">
      <t>ネンスウ</t>
    </rPh>
    <rPh sb="67" eb="69">
      <t>ケイカ</t>
    </rPh>
    <rPh sb="71" eb="73">
      <t>カンロ</t>
    </rPh>
    <rPh sb="78" eb="81">
      <t>ユウシュウリツ</t>
    </rPh>
    <rPh sb="82" eb="84">
      <t>テイカ</t>
    </rPh>
    <rPh sb="86" eb="88">
      <t>ロウスイ</t>
    </rPh>
    <rPh sb="89" eb="91">
      <t>シュウゼン</t>
    </rPh>
    <rPh sb="93" eb="95">
      <t>カイゼン</t>
    </rPh>
    <rPh sb="99" eb="101">
      <t>ソウキュウ</t>
    </rPh>
    <rPh sb="102" eb="104">
      <t>カンロ</t>
    </rPh>
    <rPh sb="104" eb="106">
      <t>コウシン</t>
    </rPh>
    <rPh sb="107" eb="109">
      <t>ヒツヨウ</t>
    </rPh>
    <rPh sb="110" eb="112">
      <t>ジョウキョウ</t>
    </rPh>
    <rPh sb="122" eb="125">
      <t>ジョウスイジョウ</t>
    </rPh>
    <rPh sb="126" eb="128">
      <t>コウシン</t>
    </rPh>
    <rPh sb="129" eb="130">
      <t>ア</t>
    </rPh>
    <rPh sb="132" eb="134">
      <t>カンロ</t>
    </rPh>
    <rPh sb="135" eb="137">
      <t>コウシン</t>
    </rPh>
    <rPh sb="138" eb="140">
      <t>ズイジ</t>
    </rPh>
    <rPh sb="140" eb="141">
      <t>オコナ</t>
    </rPh>
    <rPh sb="143" eb="144">
      <t>イ</t>
    </rPh>
    <phoneticPr fontId="4"/>
  </si>
  <si>
    <t>　今後は施設の更新に伴い減価償却費等の経常費用の増加が見込まれ、経常収支比率や料金回収率の低下が見込まれる。
　水道料金の見直し等の財源の確保を行いながら、老朽化した施設や漏水の多い管路の更新などを行い、有収率の向上に努める。</t>
    <rPh sb="1" eb="3">
      <t>コンゴ</t>
    </rPh>
    <rPh sb="4" eb="6">
      <t>シセツ</t>
    </rPh>
    <rPh sb="7" eb="9">
      <t>コウシン</t>
    </rPh>
    <rPh sb="10" eb="11">
      <t>トモナ</t>
    </rPh>
    <rPh sb="12" eb="14">
      <t>ゲンカ</t>
    </rPh>
    <rPh sb="14" eb="16">
      <t>ショウキャク</t>
    </rPh>
    <rPh sb="16" eb="17">
      <t>ヒ</t>
    </rPh>
    <rPh sb="17" eb="18">
      <t>トウ</t>
    </rPh>
    <rPh sb="19" eb="21">
      <t>ケイジョウ</t>
    </rPh>
    <rPh sb="21" eb="23">
      <t>ヒヨウ</t>
    </rPh>
    <rPh sb="24" eb="26">
      <t>ゾウカ</t>
    </rPh>
    <rPh sb="27" eb="29">
      <t>ミコ</t>
    </rPh>
    <rPh sb="32" eb="34">
      <t>ケイジョウ</t>
    </rPh>
    <rPh sb="34" eb="36">
      <t>シュウシ</t>
    </rPh>
    <rPh sb="36" eb="38">
      <t>ヒリツ</t>
    </rPh>
    <rPh sb="39" eb="41">
      <t>リョウキン</t>
    </rPh>
    <rPh sb="41" eb="43">
      <t>カイシュウ</t>
    </rPh>
    <rPh sb="43" eb="44">
      <t>リツ</t>
    </rPh>
    <rPh sb="45" eb="47">
      <t>テイカ</t>
    </rPh>
    <rPh sb="48" eb="50">
      <t>ミコ</t>
    </rPh>
    <rPh sb="56" eb="58">
      <t>スイドウ</t>
    </rPh>
    <rPh sb="58" eb="60">
      <t>リョウキン</t>
    </rPh>
    <rPh sb="61" eb="63">
      <t>ミナオ</t>
    </rPh>
    <rPh sb="64" eb="65">
      <t>トウ</t>
    </rPh>
    <rPh sb="66" eb="68">
      <t>ザイゲン</t>
    </rPh>
    <rPh sb="69" eb="71">
      <t>カクホ</t>
    </rPh>
    <rPh sb="72" eb="73">
      <t>オコナ</t>
    </rPh>
    <rPh sb="78" eb="81">
      <t>ロウキュウカ</t>
    </rPh>
    <rPh sb="83" eb="85">
      <t>シセツ</t>
    </rPh>
    <rPh sb="86" eb="88">
      <t>ロウスイ</t>
    </rPh>
    <rPh sb="89" eb="90">
      <t>オオ</t>
    </rPh>
    <rPh sb="91" eb="93">
      <t>カンロ</t>
    </rPh>
    <rPh sb="94" eb="96">
      <t>コウシン</t>
    </rPh>
    <rPh sb="99" eb="100">
      <t>オコナ</t>
    </rPh>
    <rPh sb="102" eb="104">
      <t>ユウシュウ</t>
    </rPh>
    <rPh sb="104" eb="105">
      <t>リツ</t>
    </rPh>
    <rPh sb="106" eb="108">
      <t>コウジョウ</t>
    </rPh>
    <rPh sb="109" eb="11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</si>
</sst>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0.14000000000000001</c:v>
                </c:pt>
                <c:pt idx="1">
                  <c:v>0.54</c:v>
                </c:pt>
                <c:pt idx="2" formatCode="#,##0.00;&quot;△&quot;#,##0.00">
                  <c:v>0</c:v>
                </c:pt>
                <c:pt idx="3">
                  <c:v>3.45</c:v>
                </c:pt>
                <c:pt idx="4" formatCode="#,##0.00;&quot;△&quot;#,##0.00">
                  <c:v>0</c:v>
                </c:pt>
              </c:numCache>
            </c:numRef>
          </c:val>
          <c:extLst>
            <c:ext xmlns:c16="http://schemas.microsoft.com/office/drawing/2014/chart" uri="{C3380CC4-5D6E-409C-BE32-E72D297353CC}">
              <c16:uniqueId val="{00000000-9176-482A-8A8E-7C4B324A8D80}"/>
            </c:ext>
          </c:extLst>
        </c:ser>
        <c:dLbls>
          <c:showLegendKey val="0"/>
          <c:showVal val="0"/>
          <c:showCatName val="0"/>
          <c:showSerName val="0"/>
          <c:showPercent val="0"/>
          <c:showBubbleSize val="0"/>
        </c:dLbls>
        <c:gapWidth val="150"/>
        <c:axId val="189456712"/>
        <c:axId val="18945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9176-482A-8A8E-7C4B324A8D80}"/>
            </c:ext>
          </c:extLst>
        </c:ser>
        <c:dLbls>
          <c:showLegendKey val="0"/>
          <c:showVal val="0"/>
          <c:showCatName val="0"/>
          <c:showSerName val="0"/>
          <c:showPercent val="0"/>
          <c:showBubbleSize val="0"/>
        </c:dLbls>
        <c:marker val="1"/>
        <c:smooth val="0"/>
        <c:axId val="189456712"/>
        <c:axId val="189457104"/>
      </c:lineChart>
      <c:dateAx>
        <c:axId val="189456712"/>
        <c:scaling>
          <c:orientation val="minMax"/>
        </c:scaling>
        <c:delete val="1"/>
        <c:axPos val="b"/>
        <c:numFmt formatCode="ge" sourceLinked="1"/>
        <c:majorTickMark val="none"/>
        <c:minorTickMark val="none"/>
        <c:tickLblPos val="none"/>
        <c:crossAx val="189457104"/>
        <c:crosses val="autoZero"/>
        <c:auto val="1"/>
        <c:lblOffset val="100"/>
        <c:baseTimeUnit val="years"/>
      </c:dateAx>
      <c:valAx>
        <c:axId val="18945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5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68.69</c:v>
                </c:pt>
                <c:pt idx="1">
                  <c:v>65.75</c:v>
                </c:pt>
                <c:pt idx="2">
                  <c:v>64.53</c:v>
                </c:pt>
                <c:pt idx="3">
                  <c:v>66.489999999999995</c:v>
                </c:pt>
                <c:pt idx="4">
                  <c:v>68.02</c:v>
                </c:pt>
              </c:numCache>
            </c:numRef>
          </c:val>
          <c:extLst>
            <c:ext xmlns:c16="http://schemas.microsoft.com/office/drawing/2014/chart" uri="{C3380CC4-5D6E-409C-BE32-E72D297353CC}">
              <c16:uniqueId val="{00000000-C2F2-4EA1-8684-B88E04665B65}"/>
            </c:ext>
          </c:extLst>
        </c:ser>
        <c:dLbls>
          <c:showLegendKey val="0"/>
          <c:showVal val="0"/>
          <c:showCatName val="0"/>
          <c:showSerName val="0"/>
          <c:showPercent val="0"/>
          <c:showBubbleSize val="0"/>
        </c:dLbls>
        <c:gapWidth val="150"/>
        <c:axId val="190015008"/>
        <c:axId val="19001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C2F2-4EA1-8684-B88E04665B65}"/>
            </c:ext>
          </c:extLst>
        </c:ser>
        <c:dLbls>
          <c:showLegendKey val="0"/>
          <c:showVal val="0"/>
          <c:showCatName val="0"/>
          <c:showSerName val="0"/>
          <c:showPercent val="0"/>
          <c:showBubbleSize val="0"/>
        </c:dLbls>
        <c:marker val="1"/>
        <c:smooth val="0"/>
        <c:axId val="190015008"/>
        <c:axId val="190015400"/>
      </c:lineChart>
      <c:dateAx>
        <c:axId val="190015008"/>
        <c:scaling>
          <c:orientation val="minMax"/>
        </c:scaling>
        <c:delete val="1"/>
        <c:axPos val="b"/>
        <c:numFmt formatCode="ge" sourceLinked="1"/>
        <c:majorTickMark val="none"/>
        <c:minorTickMark val="none"/>
        <c:tickLblPos val="none"/>
        <c:crossAx val="190015400"/>
        <c:crosses val="autoZero"/>
        <c:auto val="1"/>
        <c:lblOffset val="100"/>
        <c:baseTimeUnit val="years"/>
      </c:dateAx>
      <c:valAx>
        <c:axId val="19001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69.900000000000006</c:v>
                </c:pt>
                <c:pt idx="1">
                  <c:v>72</c:v>
                </c:pt>
                <c:pt idx="2">
                  <c:v>73.760000000000005</c:v>
                </c:pt>
                <c:pt idx="3">
                  <c:v>69.11</c:v>
                </c:pt>
                <c:pt idx="4">
                  <c:v>68.44</c:v>
                </c:pt>
              </c:numCache>
            </c:numRef>
          </c:val>
          <c:extLst>
            <c:ext xmlns:c16="http://schemas.microsoft.com/office/drawing/2014/chart" uri="{C3380CC4-5D6E-409C-BE32-E72D297353CC}">
              <c16:uniqueId val="{00000000-24E8-4D5A-BCF6-65C14C889EFC}"/>
            </c:ext>
          </c:extLst>
        </c:ser>
        <c:dLbls>
          <c:showLegendKey val="0"/>
          <c:showVal val="0"/>
          <c:showCatName val="0"/>
          <c:showSerName val="0"/>
          <c:showPercent val="0"/>
          <c:showBubbleSize val="0"/>
        </c:dLbls>
        <c:gapWidth val="150"/>
        <c:axId val="190161992"/>
        <c:axId val="19016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24E8-4D5A-BCF6-65C14C889EFC}"/>
            </c:ext>
          </c:extLst>
        </c:ser>
        <c:dLbls>
          <c:showLegendKey val="0"/>
          <c:showVal val="0"/>
          <c:showCatName val="0"/>
          <c:showSerName val="0"/>
          <c:showPercent val="0"/>
          <c:showBubbleSize val="0"/>
        </c:dLbls>
        <c:marker val="1"/>
        <c:smooth val="0"/>
        <c:axId val="190161992"/>
        <c:axId val="190162384"/>
      </c:lineChart>
      <c:dateAx>
        <c:axId val="190161992"/>
        <c:scaling>
          <c:orientation val="minMax"/>
        </c:scaling>
        <c:delete val="1"/>
        <c:axPos val="b"/>
        <c:numFmt formatCode="ge" sourceLinked="1"/>
        <c:majorTickMark val="none"/>
        <c:minorTickMark val="none"/>
        <c:tickLblPos val="none"/>
        <c:crossAx val="190162384"/>
        <c:crosses val="autoZero"/>
        <c:auto val="1"/>
        <c:lblOffset val="100"/>
        <c:baseTimeUnit val="years"/>
      </c:dateAx>
      <c:valAx>
        <c:axId val="19016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6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103.09</c:v>
                </c:pt>
                <c:pt idx="1">
                  <c:v>104.66</c:v>
                </c:pt>
                <c:pt idx="2">
                  <c:v>103.87</c:v>
                </c:pt>
                <c:pt idx="3">
                  <c:v>103.34</c:v>
                </c:pt>
                <c:pt idx="4">
                  <c:v>103.49</c:v>
                </c:pt>
              </c:numCache>
            </c:numRef>
          </c:val>
          <c:extLst>
            <c:ext xmlns:c16="http://schemas.microsoft.com/office/drawing/2014/chart" uri="{C3380CC4-5D6E-409C-BE32-E72D297353CC}">
              <c16:uniqueId val="{00000000-090E-4FA4-BDE6-70C47DF0C5C3}"/>
            </c:ext>
          </c:extLst>
        </c:ser>
        <c:dLbls>
          <c:showLegendKey val="0"/>
          <c:showVal val="0"/>
          <c:showCatName val="0"/>
          <c:showSerName val="0"/>
          <c:showPercent val="0"/>
          <c:showBubbleSize val="0"/>
        </c:dLbls>
        <c:gapWidth val="150"/>
        <c:axId val="189458280"/>
        <c:axId val="18945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090E-4FA4-BDE6-70C47DF0C5C3}"/>
            </c:ext>
          </c:extLst>
        </c:ser>
        <c:dLbls>
          <c:showLegendKey val="0"/>
          <c:showVal val="0"/>
          <c:showCatName val="0"/>
          <c:showSerName val="0"/>
          <c:showPercent val="0"/>
          <c:showBubbleSize val="0"/>
        </c:dLbls>
        <c:marker val="1"/>
        <c:smooth val="0"/>
        <c:axId val="189458280"/>
        <c:axId val="189458672"/>
      </c:lineChart>
      <c:dateAx>
        <c:axId val="189458280"/>
        <c:scaling>
          <c:orientation val="minMax"/>
        </c:scaling>
        <c:delete val="1"/>
        <c:axPos val="b"/>
        <c:numFmt formatCode="ge" sourceLinked="1"/>
        <c:majorTickMark val="none"/>
        <c:minorTickMark val="none"/>
        <c:tickLblPos val="none"/>
        <c:crossAx val="189458672"/>
        <c:crosses val="autoZero"/>
        <c:auto val="1"/>
        <c:lblOffset val="100"/>
        <c:baseTimeUnit val="years"/>
      </c:dateAx>
      <c:valAx>
        <c:axId val="18945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45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55.15</c:v>
                </c:pt>
                <c:pt idx="1">
                  <c:v>53.99</c:v>
                </c:pt>
                <c:pt idx="2">
                  <c:v>55.77</c:v>
                </c:pt>
                <c:pt idx="3">
                  <c:v>57.08</c:v>
                </c:pt>
                <c:pt idx="4">
                  <c:v>50.62</c:v>
                </c:pt>
              </c:numCache>
            </c:numRef>
          </c:val>
          <c:extLst>
            <c:ext xmlns:c16="http://schemas.microsoft.com/office/drawing/2014/chart" uri="{C3380CC4-5D6E-409C-BE32-E72D297353CC}">
              <c16:uniqueId val="{00000000-8CC7-4073-98A6-D7D2E485411F}"/>
            </c:ext>
          </c:extLst>
        </c:ser>
        <c:dLbls>
          <c:showLegendKey val="0"/>
          <c:showVal val="0"/>
          <c:showCatName val="0"/>
          <c:showSerName val="0"/>
          <c:showPercent val="0"/>
          <c:showBubbleSize val="0"/>
        </c:dLbls>
        <c:gapWidth val="150"/>
        <c:axId val="190025624"/>
        <c:axId val="19002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8CC7-4073-98A6-D7D2E485411F}"/>
            </c:ext>
          </c:extLst>
        </c:ser>
        <c:dLbls>
          <c:showLegendKey val="0"/>
          <c:showVal val="0"/>
          <c:showCatName val="0"/>
          <c:showSerName val="0"/>
          <c:showPercent val="0"/>
          <c:showBubbleSize val="0"/>
        </c:dLbls>
        <c:marker val="1"/>
        <c:smooth val="0"/>
        <c:axId val="190025624"/>
        <c:axId val="190026016"/>
      </c:lineChart>
      <c:dateAx>
        <c:axId val="190025624"/>
        <c:scaling>
          <c:orientation val="minMax"/>
        </c:scaling>
        <c:delete val="1"/>
        <c:axPos val="b"/>
        <c:numFmt formatCode="ge" sourceLinked="1"/>
        <c:majorTickMark val="none"/>
        <c:minorTickMark val="none"/>
        <c:tickLblPos val="none"/>
        <c:crossAx val="190026016"/>
        <c:crosses val="autoZero"/>
        <c:auto val="1"/>
        <c:lblOffset val="100"/>
        <c:baseTimeUnit val="years"/>
      </c:dateAx>
      <c:valAx>
        <c:axId val="1900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2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69-445E-ADC7-77C5C1D4B15D}"/>
            </c:ext>
          </c:extLst>
        </c:ser>
        <c:dLbls>
          <c:showLegendKey val="0"/>
          <c:showVal val="0"/>
          <c:showCatName val="0"/>
          <c:showSerName val="0"/>
          <c:showPercent val="0"/>
          <c:showBubbleSize val="0"/>
        </c:dLbls>
        <c:gapWidth val="150"/>
        <c:axId val="190027192"/>
        <c:axId val="19002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7A69-445E-ADC7-77C5C1D4B15D}"/>
            </c:ext>
          </c:extLst>
        </c:ser>
        <c:dLbls>
          <c:showLegendKey val="0"/>
          <c:showVal val="0"/>
          <c:showCatName val="0"/>
          <c:showSerName val="0"/>
          <c:showPercent val="0"/>
          <c:showBubbleSize val="0"/>
        </c:dLbls>
        <c:marker val="1"/>
        <c:smooth val="0"/>
        <c:axId val="190027192"/>
        <c:axId val="190027584"/>
      </c:lineChart>
      <c:dateAx>
        <c:axId val="190027192"/>
        <c:scaling>
          <c:orientation val="minMax"/>
        </c:scaling>
        <c:delete val="1"/>
        <c:axPos val="b"/>
        <c:numFmt formatCode="ge" sourceLinked="1"/>
        <c:majorTickMark val="none"/>
        <c:minorTickMark val="none"/>
        <c:tickLblPos val="none"/>
        <c:crossAx val="190027584"/>
        <c:crosses val="autoZero"/>
        <c:auto val="1"/>
        <c:lblOffset val="100"/>
        <c:baseTimeUnit val="years"/>
      </c:dateAx>
      <c:valAx>
        <c:axId val="1900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2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quot;-&quot;">
                  <c:v>106.93</c:v>
                </c:pt>
                <c:pt idx="1">
                  <c:v>0</c:v>
                </c:pt>
                <c:pt idx="2">
                  <c:v>0</c:v>
                </c:pt>
                <c:pt idx="3">
                  <c:v>0</c:v>
                </c:pt>
                <c:pt idx="4">
                  <c:v>0</c:v>
                </c:pt>
              </c:numCache>
            </c:numRef>
          </c:val>
          <c:extLst>
            <c:ext xmlns:c16="http://schemas.microsoft.com/office/drawing/2014/chart" uri="{C3380CC4-5D6E-409C-BE32-E72D297353CC}">
              <c16:uniqueId val="{00000000-09E7-40B1-9366-8579D937034B}"/>
            </c:ext>
          </c:extLst>
        </c:ser>
        <c:dLbls>
          <c:showLegendKey val="0"/>
          <c:showVal val="0"/>
          <c:showCatName val="0"/>
          <c:showSerName val="0"/>
          <c:showPercent val="0"/>
          <c:showBubbleSize val="0"/>
        </c:dLbls>
        <c:gapWidth val="150"/>
        <c:axId val="190028760"/>
        <c:axId val="19002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09E7-40B1-9366-8579D937034B}"/>
            </c:ext>
          </c:extLst>
        </c:ser>
        <c:dLbls>
          <c:showLegendKey val="0"/>
          <c:showVal val="0"/>
          <c:showCatName val="0"/>
          <c:showSerName val="0"/>
          <c:showPercent val="0"/>
          <c:showBubbleSize val="0"/>
        </c:dLbls>
        <c:marker val="1"/>
        <c:smooth val="0"/>
        <c:axId val="190028760"/>
        <c:axId val="190029152"/>
      </c:lineChart>
      <c:dateAx>
        <c:axId val="190028760"/>
        <c:scaling>
          <c:orientation val="minMax"/>
        </c:scaling>
        <c:delete val="1"/>
        <c:axPos val="b"/>
        <c:numFmt formatCode="ge" sourceLinked="1"/>
        <c:majorTickMark val="none"/>
        <c:minorTickMark val="none"/>
        <c:tickLblPos val="none"/>
        <c:crossAx val="190029152"/>
        <c:crosses val="autoZero"/>
        <c:auto val="1"/>
        <c:lblOffset val="100"/>
        <c:baseTimeUnit val="years"/>
      </c:dateAx>
      <c:valAx>
        <c:axId val="190029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02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322.58</c:v>
                </c:pt>
                <c:pt idx="1">
                  <c:v>294.62</c:v>
                </c:pt>
                <c:pt idx="2">
                  <c:v>329.77</c:v>
                </c:pt>
                <c:pt idx="3">
                  <c:v>340.89</c:v>
                </c:pt>
                <c:pt idx="4">
                  <c:v>146.74</c:v>
                </c:pt>
              </c:numCache>
            </c:numRef>
          </c:val>
          <c:extLst>
            <c:ext xmlns:c16="http://schemas.microsoft.com/office/drawing/2014/chart" uri="{C3380CC4-5D6E-409C-BE32-E72D297353CC}">
              <c16:uniqueId val="{00000000-C50E-484C-811B-113E92C83B94}"/>
            </c:ext>
          </c:extLst>
        </c:ser>
        <c:dLbls>
          <c:showLegendKey val="0"/>
          <c:showVal val="0"/>
          <c:showCatName val="0"/>
          <c:showSerName val="0"/>
          <c:showPercent val="0"/>
          <c:showBubbleSize val="0"/>
        </c:dLbls>
        <c:gapWidth val="150"/>
        <c:axId val="189832056"/>
        <c:axId val="18983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C50E-484C-811B-113E92C83B94}"/>
            </c:ext>
          </c:extLst>
        </c:ser>
        <c:dLbls>
          <c:showLegendKey val="0"/>
          <c:showVal val="0"/>
          <c:showCatName val="0"/>
          <c:showSerName val="0"/>
          <c:showPercent val="0"/>
          <c:showBubbleSize val="0"/>
        </c:dLbls>
        <c:marker val="1"/>
        <c:smooth val="0"/>
        <c:axId val="189832056"/>
        <c:axId val="189832448"/>
      </c:lineChart>
      <c:dateAx>
        <c:axId val="189832056"/>
        <c:scaling>
          <c:orientation val="minMax"/>
        </c:scaling>
        <c:delete val="1"/>
        <c:axPos val="b"/>
        <c:numFmt formatCode="ge" sourceLinked="1"/>
        <c:majorTickMark val="none"/>
        <c:minorTickMark val="none"/>
        <c:tickLblPos val="none"/>
        <c:crossAx val="189832448"/>
        <c:crosses val="autoZero"/>
        <c:auto val="1"/>
        <c:lblOffset val="100"/>
        <c:baseTimeUnit val="years"/>
      </c:dateAx>
      <c:valAx>
        <c:axId val="189832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83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495.46</c:v>
                </c:pt>
                <c:pt idx="1">
                  <c:v>475.88</c:v>
                </c:pt>
                <c:pt idx="2">
                  <c:v>462.74</c:v>
                </c:pt>
                <c:pt idx="3">
                  <c:v>432.49</c:v>
                </c:pt>
                <c:pt idx="4">
                  <c:v>752.81</c:v>
                </c:pt>
              </c:numCache>
            </c:numRef>
          </c:val>
          <c:extLst>
            <c:ext xmlns:c16="http://schemas.microsoft.com/office/drawing/2014/chart" uri="{C3380CC4-5D6E-409C-BE32-E72D297353CC}">
              <c16:uniqueId val="{00000000-9B13-4711-8EB4-142817851C6B}"/>
            </c:ext>
          </c:extLst>
        </c:ser>
        <c:dLbls>
          <c:showLegendKey val="0"/>
          <c:showVal val="0"/>
          <c:showCatName val="0"/>
          <c:showSerName val="0"/>
          <c:showPercent val="0"/>
          <c:showBubbleSize val="0"/>
        </c:dLbls>
        <c:gapWidth val="150"/>
        <c:axId val="189833624"/>
        <c:axId val="18983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9B13-4711-8EB4-142817851C6B}"/>
            </c:ext>
          </c:extLst>
        </c:ser>
        <c:dLbls>
          <c:showLegendKey val="0"/>
          <c:showVal val="0"/>
          <c:showCatName val="0"/>
          <c:showSerName val="0"/>
          <c:showPercent val="0"/>
          <c:showBubbleSize val="0"/>
        </c:dLbls>
        <c:marker val="1"/>
        <c:smooth val="0"/>
        <c:axId val="189833624"/>
        <c:axId val="189834016"/>
      </c:lineChart>
      <c:dateAx>
        <c:axId val="189833624"/>
        <c:scaling>
          <c:orientation val="minMax"/>
        </c:scaling>
        <c:delete val="1"/>
        <c:axPos val="b"/>
        <c:numFmt formatCode="ge" sourceLinked="1"/>
        <c:majorTickMark val="none"/>
        <c:minorTickMark val="none"/>
        <c:tickLblPos val="none"/>
        <c:crossAx val="189834016"/>
        <c:crosses val="autoZero"/>
        <c:auto val="1"/>
        <c:lblOffset val="100"/>
        <c:baseTimeUnit val="years"/>
      </c:dateAx>
      <c:valAx>
        <c:axId val="18983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83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79.75</c:v>
                </c:pt>
                <c:pt idx="1">
                  <c:v>88.66</c:v>
                </c:pt>
                <c:pt idx="2">
                  <c:v>93.53</c:v>
                </c:pt>
                <c:pt idx="3">
                  <c:v>103.16</c:v>
                </c:pt>
                <c:pt idx="4">
                  <c:v>103.46</c:v>
                </c:pt>
              </c:numCache>
            </c:numRef>
          </c:val>
          <c:extLst>
            <c:ext xmlns:c16="http://schemas.microsoft.com/office/drawing/2014/chart" uri="{C3380CC4-5D6E-409C-BE32-E72D297353CC}">
              <c16:uniqueId val="{00000000-6EA6-4A76-B74A-F4739B9A65E7}"/>
            </c:ext>
          </c:extLst>
        </c:ser>
        <c:dLbls>
          <c:showLegendKey val="0"/>
          <c:showVal val="0"/>
          <c:showCatName val="0"/>
          <c:showSerName val="0"/>
          <c:showPercent val="0"/>
          <c:showBubbleSize val="0"/>
        </c:dLbls>
        <c:gapWidth val="150"/>
        <c:axId val="190011872"/>
        <c:axId val="19001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6EA6-4A76-B74A-F4739B9A65E7}"/>
            </c:ext>
          </c:extLst>
        </c:ser>
        <c:dLbls>
          <c:showLegendKey val="0"/>
          <c:showVal val="0"/>
          <c:showCatName val="0"/>
          <c:showSerName val="0"/>
          <c:showPercent val="0"/>
          <c:showBubbleSize val="0"/>
        </c:dLbls>
        <c:marker val="1"/>
        <c:smooth val="0"/>
        <c:axId val="190011872"/>
        <c:axId val="190012264"/>
      </c:lineChart>
      <c:dateAx>
        <c:axId val="190011872"/>
        <c:scaling>
          <c:orientation val="minMax"/>
        </c:scaling>
        <c:delete val="1"/>
        <c:axPos val="b"/>
        <c:numFmt formatCode="ge" sourceLinked="1"/>
        <c:majorTickMark val="none"/>
        <c:minorTickMark val="none"/>
        <c:tickLblPos val="none"/>
        <c:crossAx val="190012264"/>
        <c:crosses val="autoZero"/>
        <c:auto val="1"/>
        <c:lblOffset val="100"/>
        <c:baseTimeUnit val="years"/>
      </c:dateAx>
      <c:valAx>
        <c:axId val="19001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177.45</c:v>
                </c:pt>
                <c:pt idx="1">
                  <c:v>159.78</c:v>
                </c:pt>
                <c:pt idx="2">
                  <c:v>151.69</c:v>
                </c:pt>
                <c:pt idx="3">
                  <c:v>153.33000000000001</c:v>
                </c:pt>
                <c:pt idx="4">
                  <c:v>152.88</c:v>
                </c:pt>
              </c:numCache>
            </c:numRef>
          </c:val>
          <c:extLst>
            <c:ext xmlns:c16="http://schemas.microsoft.com/office/drawing/2014/chart" uri="{C3380CC4-5D6E-409C-BE32-E72D297353CC}">
              <c16:uniqueId val="{00000000-7088-47FC-851F-7A0197D94B59}"/>
            </c:ext>
          </c:extLst>
        </c:ser>
        <c:dLbls>
          <c:showLegendKey val="0"/>
          <c:showVal val="0"/>
          <c:showCatName val="0"/>
          <c:showSerName val="0"/>
          <c:showPercent val="0"/>
          <c:showBubbleSize val="0"/>
        </c:dLbls>
        <c:gapWidth val="150"/>
        <c:axId val="190013440"/>
        <c:axId val="19001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7088-47FC-851F-7A0197D94B59}"/>
            </c:ext>
          </c:extLst>
        </c:ser>
        <c:dLbls>
          <c:showLegendKey val="0"/>
          <c:showVal val="0"/>
          <c:showCatName val="0"/>
          <c:showSerName val="0"/>
          <c:showPercent val="0"/>
          <c:showBubbleSize val="0"/>
        </c:dLbls>
        <c:marker val="1"/>
        <c:smooth val="0"/>
        <c:axId val="190013440"/>
        <c:axId val="190013832"/>
      </c:lineChart>
      <c:dateAx>
        <c:axId val="190013440"/>
        <c:scaling>
          <c:orientation val="minMax"/>
        </c:scaling>
        <c:delete val="1"/>
        <c:axPos val="b"/>
        <c:numFmt formatCode="ge" sourceLinked="1"/>
        <c:majorTickMark val="none"/>
        <c:minorTickMark val="none"/>
        <c:tickLblPos val="none"/>
        <c:crossAx val="190013832"/>
        <c:crosses val="autoZero"/>
        <c:auto val="1"/>
        <c:lblOffset val="100"/>
        <c:baseTimeUnit val="years"/>
      </c:dateAx>
      <c:valAx>
        <c:axId val="19001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鹿児島県　徳之島町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10849</v>
      </c>
      <c r="AM8" s="70"/>
      <c r="AN8" s="70"/>
      <c r="AO8" s="70"/>
      <c r="AP8" s="70"/>
      <c r="AQ8" s="70"/>
      <c r="AR8" s="70"/>
      <c r="AS8" s="70"/>
      <c r="AT8" s="66">
        <f>データ!$S$6</f>
        <v>104.92</v>
      </c>
      <c r="AU8" s="67"/>
      <c r="AV8" s="67"/>
      <c r="AW8" s="67"/>
      <c r="AX8" s="67"/>
      <c r="AY8" s="67"/>
      <c r="AZ8" s="67"/>
      <c r="BA8" s="67"/>
      <c r="BB8" s="69">
        <f>データ!$T$6</f>
        <v>103.4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35.81</v>
      </c>
      <c r="J10" s="67"/>
      <c r="K10" s="67"/>
      <c r="L10" s="67"/>
      <c r="M10" s="67"/>
      <c r="N10" s="67"/>
      <c r="O10" s="68"/>
      <c r="P10" s="69">
        <f>データ!$P$6</f>
        <v>73.510000000000005</v>
      </c>
      <c r="Q10" s="69"/>
      <c r="R10" s="69"/>
      <c r="S10" s="69"/>
      <c r="T10" s="69"/>
      <c r="U10" s="69"/>
      <c r="V10" s="69"/>
      <c r="W10" s="70">
        <f>データ!$Q$6</f>
        <v>2808</v>
      </c>
      <c r="X10" s="70"/>
      <c r="Y10" s="70"/>
      <c r="Z10" s="70"/>
      <c r="AA10" s="70"/>
      <c r="AB10" s="70"/>
      <c r="AC10" s="70"/>
      <c r="AD10" s="2"/>
      <c r="AE10" s="2"/>
      <c r="AF10" s="2"/>
      <c r="AG10" s="2"/>
      <c r="AH10" s="4"/>
      <c r="AI10" s="4"/>
      <c r="AJ10" s="4"/>
      <c r="AK10" s="4"/>
      <c r="AL10" s="70">
        <f>データ!$U$6</f>
        <v>7767</v>
      </c>
      <c r="AM10" s="70"/>
      <c r="AN10" s="70"/>
      <c r="AO10" s="70"/>
      <c r="AP10" s="70"/>
      <c r="AQ10" s="70"/>
      <c r="AR10" s="70"/>
      <c r="AS10" s="70"/>
      <c r="AT10" s="66">
        <f>データ!$V$6</f>
        <v>4.1500000000000004</v>
      </c>
      <c r="AU10" s="67"/>
      <c r="AV10" s="67"/>
      <c r="AW10" s="67"/>
      <c r="AX10" s="67"/>
      <c r="AY10" s="67"/>
      <c r="AZ10" s="67"/>
      <c r="BA10" s="67"/>
      <c r="BB10" s="69">
        <f>データ!$W$6</f>
        <v>1871.57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0HXdIl7g5nB/+8M8ivw7+bMxRIhroClcKxtH4BSi3iD+rD2RXKfAv1riV0zuooD0Qpg2NnIN9cSzQRShPmtig==" saltValue="PSTugrsmBqgRQXtBIHNUK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465305</v>
      </c>
      <c r="D6" s="34">
        <f t="shared" si="3"/>
        <v>46</v>
      </c>
      <c r="E6" s="34">
        <f t="shared" si="3"/>
        <v>1</v>
      </c>
      <c r="F6" s="34">
        <f t="shared" si="3"/>
        <v>0</v>
      </c>
      <c r="G6" s="34">
        <f t="shared" si="3"/>
        <v>1</v>
      </c>
      <c r="H6" s="34" t="str">
        <f t="shared" si="3"/>
        <v>鹿児島県　徳之島町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35.81</v>
      </c>
      <c r="P6" s="35">
        <f t="shared" si="3"/>
        <v>73.510000000000005</v>
      </c>
      <c r="Q6" s="35">
        <f t="shared" si="3"/>
        <v>2808</v>
      </c>
      <c r="R6" s="35">
        <f t="shared" si="3"/>
        <v>10849</v>
      </c>
      <c r="S6" s="35">
        <f t="shared" si="3"/>
        <v>104.92</v>
      </c>
      <c r="T6" s="35">
        <f t="shared" si="3"/>
        <v>103.4</v>
      </c>
      <c r="U6" s="35">
        <f t="shared" si="3"/>
        <v>7767</v>
      </c>
      <c r="V6" s="35">
        <f t="shared" si="3"/>
        <v>4.1500000000000004</v>
      </c>
      <c r="W6" s="35">
        <f t="shared" si="3"/>
        <v>1871.57</v>
      </c>
      <c r="X6" s="36">
        <f>IF(X7="",NA(),X7)</f>
        <v>103.09</v>
      </c>
      <c r="Y6" s="36">
        <f t="shared" ref="Y6:AG6" si="4">IF(Y7="",NA(),Y7)</f>
        <v>104.66</v>
      </c>
      <c r="Z6" s="36">
        <f t="shared" si="4"/>
        <v>103.87</v>
      </c>
      <c r="AA6" s="36">
        <f t="shared" si="4"/>
        <v>103.34</v>
      </c>
      <c r="AB6" s="36">
        <f t="shared" si="4"/>
        <v>103.49</v>
      </c>
      <c r="AC6" s="36">
        <f t="shared" si="4"/>
        <v>107.2</v>
      </c>
      <c r="AD6" s="36">
        <f t="shared" si="4"/>
        <v>106.62</v>
      </c>
      <c r="AE6" s="36">
        <f t="shared" si="4"/>
        <v>107.95</v>
      </c>
      <c r="AF6" s="36">
        <f t="shared" si="4"/>
        <v>104.47</v>
      </c>
      <c r="AG6" s="36">
        <f t="shared" si="4"/>
        <v>103.81</v>
      </c>
      <c r="AH6" s="35" t="str">
        <f>IF(AH7="","",IF(AH7="-","【-】","【"&amp;SUBSTITUTE(TEXT(AH7,"#,##0.00"),"-","△")&amp;"】"))</f>
        <v>【112.83】</v>
      </c>
      <c r="AI6" s="36">
        <f>IF(AI7="",NA(),AI7)</f>
        <v>106.93</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322.58</v>
      </c>
      <c r="AU6" s="36">
        <f t="shared" ref="AU6:BC6" si="6">IF(AU7="",NA(),AU7)</f>
        <v>294.62</v>
      </c>
      <c r="AV6" s="36">
        <f t="shared" si="6"/>
        <v>329.77</v>
      </c>
      <c r="AW6" s="36">
        <f t="shared" si="6"/>
        <v>340.89</v>
      </c>
      <c r="AX6" s="36">
        <f t="shared" si="6"/>
        <v>146.74</v>
      </c>
      <c r="AY6" s="36">
        <f t="shared" si="6"/>
        <v>434.72</v>
      </c>
      <c r="AZ6" s="36">
        <f t="shared" si="6"/>
        <v>416.14</v>
      </c>
      <c r="BA6" s="36">
        <f t="shared" si="6"/>
        <v>371.89</v>
      </c>
      <c r="BB6" s="36">
        <f t="shared" si="6"/>
        <v>293.23</v>
      </c>
      <c r="BC6" s="36">
        <f t="shared" si="6"/>
        <v>300.14</v>
      </c>
      <c r="BD6" s="35" t="str">
        <f>IF(BD7="","",IF(BD7="-","【-】","【"&amp;SUBSTITUTE(TEXT(BD7,"#,##0.00"),"-","△")&amp;"】"))</f>
        <v>【261.93】</v>
      </c>
      <c r="BE6" s="36">
        <f>IF(BE7="",NA(),BE7)</f>
        <v>495.46</v>
      </c>
      <c r="BF6" s="36">
        <f t="shared" ref="BF6:BN6" si="7">IF(BF7="",NA(),BF7)</f>
        <v>475.88</v>
      </c>
      <c r="BG6" s="36">
        <f t="shared" si="7"/>
        <v>462.74</v>
      </c>
      <c r="BH6" s="36">
        <f t="shared" si="7"/>
        <v>432.49</v>
      </c>
      <c r="BI6" s="36">
        <f t="shared" si="7"/>
        <v>752.81</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79.75</v>
      </c>
      <c r="BQ6" s="36">
        <f t="shared" ref="BQ6:BY6" si="8">IF(BQ7="",NA(),BQ7)</f>
        <v>88.66</v>
      </c>
      <c r="BR6" s="36">
        <f t="shared" si="8"/>
        <v>93.53</v>
      </c>
      <c r="BS6" s="36">
        <f t="shared" si="8"/>
        <v>103.16</v>
      </c>
      <c r="BT6" s="36">
        <f t="shared" si="8"/>
        <v>103.46</v>
      </c>
      <c r="BU6" s="36">
        <f t="shared" si="8"/>
        <v>93.66</v>
      </c>
      <c r="BV6" s="36">
        <f t="shared" si="8"/>
        <v>92.76</v>
      </c>
      <c r="BW6" s="36">
        <f t="shared" si="8"/>
        <v>93.28</v>
      </c>
      <c r="BX6" s="36">
        <f t="shared" si="8"/>
        <v>87.51</v>
      </c>
      <c r="BY6" s="36">
        <f t="shared" si="8"/>
        <v>84.77</v>
      </c>
      <c r="BZ6" s="35" t="str">
        <f>IF(BZ7="","",IF(BZ7="-","【-】","【"&amp;SUBSTITUTE(TEXT(BZ7,"#,##0.00"),"-","△")&amp;"】"))</f>
        <v>【103.91】</v>
      </c>
      <c r="CA6" s="36">
        <f>IF(CA7="",NA(),CA7)</f>
        <v>177.45</v>
      </c>
      <c r="CB6" s="36">
        <f t="shared" ref="CB6:CJ6" si="9">IF(CB7="",NA(),CB7)</f>
        <v>159.78</v>
      </c>
      <c r="CC6" s="36">
        <f t="shared" si="9"/>
        <v>151.69</v>
      </c>
      <c r="CD6" s="36">
        <f t="shared" si="9"/>
        <v>153.33000000000001</v>
      </c>
      <c r="CE6" s="36">
        <f t="shared" si="9"/>
        <v>152.88</v>
      </c>
      <c r="CF6" s="36">
        <f t="shared" si="9"/>
        <v>208.21</v>
      </c>
      <c r="CG6" s="36">
        <f t="shared" si="9"/>
        <v>208.67</v>
      </c>
      <c r="CH6" s="36">
        <f t="shared" si="9"/>
        <v>208.29</v>
      </c>
      <c r="CI6" s="36">
        <f t="shared" si="9"/>
        <v>218.42</v>
      </c>
      <c r="CJ6" s="36">
        <f t="shared" si="9"/>
        <v>227.27</v>
      </c>
      <c r="CK6" s="35" t="str">
        <f>IF(CK7="","",IF(CK7="-","【-】","【"&amp;SUBSTITUTE(TEXT(CK7,"#,##0.00"),"-","△")&amp;"】"))</f>
        <v>【167.11】</v>
      </c>
      <c r="CL6" s="36">
        <f>IF(CL7="",NA(),CL7)</f>
        <v>68.69</v>
      </c>
      <c r="CM6" s="36">
        <f t="shared" ref="CM6:CU6" si="10">IF(CM7="",NA(),CM7)</f>
        <v>65.75</v>
      </c>
      <c r="CN6" s="36">
        <f t="shared" si="10"/>
        <v>64.53</v>
      </c>
      <c r="CO6" s="36">
        <f t="shared" si="10"/>
        <v>66.489999999999995</v>
      </c>
      <c r="CP6" s="36">
        <f t="shared" si="10"/>
        <v>68.02</v>
      </c>
      <c r="CQ6" s="36">
        <f t="shared" si="10"/>
        <v>49.22</v>
      </c>
      <c r="CR6" s="36">
        <f t="shared" si="10"/>
        <v>49.08</v>
      </c>
      <c r="CS6" s="36">
        <f t="shared" si="10"/>
        <v>49.32</v>
      </c>
      <c r="CT6" s="36">
        <f t="shared" si="10"/>
        <v>50.24</v>
      </c>
      <c r="CU6" s="36">
        <f t="shared" si="10"/>
        <v>50.29</v>
      </c>
      <c r="CV6" s="35" t="str">
        <f>IF(CV7="","",IF(CV7="-","【-】","【"&amp;SUBSTITUTE(TEXT(CV7,"#,##0.00"),"-","△")&amp;"】"))</f>
        <v>【60.27】</v>
      </c>
      <c r="CW6" s="36">
        <f>IF(CW7="",NA(),CW7)</f>
        <v>69.900000000000006</v>
      </c>
      <c r="CX6" s="36">
        <f t="shared" ref="CX6:DF6" si="11">IF(CX7="",NA(),CX7)</f>
        <v>72</v>
      </c>
      <c r="CY6" s="36">
        <f t="shared" si="11"/>
        <v>73.760000000000005</v>
      </c>
      <c r="CZ6" s="36">
        <f t="shared" si="11"/>
        <v>69.11</v>
      </c>
      <c r="DA6" s="36">
        <f t="shared" si="11"/>
        <v>68.44</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55.15</v>
      </c>
      <c r="DI6" s="36">
        <f t="shared" ref="DI6:DQ6" si="12">IF(DI7="",NA(),DI7)</f>
        <v>53.99</v>
      </c>
      <c r="DJ6" s="36">
        <f t="shared" si="12"/>
        <v>55.77</v>
      </c>
      <c r="DK6" s="36">
        <f t="shared" si="12"/>
        <v>57.08</v>
      </c>
      <c r="DL6" s="36">
        <f t="shared" si="12"/>
        <v>50.62</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5">
        <f t="shared" ref="DT6:EB6" si="13">IF(DT7="",NA(),DT7)</f>
        <v>0</v>
      </c>
      <c r="DU6" s="35">
        <f t="shared" si="13"/>
        <v>0</v>
      </c>
      <c r="DV6" s="35">
        <f t="shared" si="13"/>
        <v>0</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6">
        <f>IF(ED7="",NA(),ED7)</f>
        <v>0.14000000000000001</v>
      </c>
      <c r="EE6" s="36">
        <f t="shared" ref="EE6:EM6" si="14">IF(EE7="",NA(),EE7)</f>
        <v>0.54</v>
      </c>
      <c r="EF6" s="35">
        <f t="shared" si="14"/>
        <v>0</v>
      </c>
      <c r="EG6" s="36">
        <f t="shared" si="14"/>
        <v>3.45</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465305</v>
      </c>
      <c r="D7" s="38">
        <v>46</v>
      </c>
      <c r="E7" s="38">
        <v>1</v>
      </c>
      <c r="F7" s="38">
        <v>0</v>
      </c>
      <c r="G7" s="38">
        <v>1</v>
      </c>
      <c r="H7" s="38" t="s">
        <v>93</v>
      </c>
      <c r="I7" s="38" t="s">
        <v>94</v>
      </c>
      <c r="J7" s="38" t="s">
        <v>95</v>
      </c>
      <c r="K7" s="38" t="s">
        <v>96</v>
      </c>
      <c r="L7" s="38" t="s">
        <v>97</v>
      </c>
      <c r="M7" s="38" t="s">
        <v>98</v>
      </c>
      <c r="N7" s="39" t="s">
        <v>99</v>
      </c>
      <c r="O7" s="39">
        <v>35.81</v>
      </c>
      <c r="P7" s="39">
        <v>73.510000000000005</v>
      </c>
      <c r="Q7" s="39">
        <v>2808</v>
      </c>
      <c r="R7" s="39">
        <v>10849</v>
      </c>
      <c r="S7" s="39">
        <v>104.92</v>
      </c>
      <c r="T7" s="39">
        <v>103.4</v>
      </c>
      <c r="U7" s="39">
        <v>7767</v>
      </c>
      <c r="V7" s="39">
        <v>4.1500000000000004</v>
      </c>
      <c r="W7" s="39">
        <v>1871.57</v>
      </c>
      <c r="X7" s="39">
        <v>103.09</v>
      </c>
      <c r="Y7" s="39">
        <v>104.66</v>
      </c>
      <c r="Z7" s="39">
        <v>103.87</v>
      </c>
      <c r="AA7" s="39">
        <v>103.34</v>
      </c>
      <c r="AB7" s="39">
        <v>103.49</v>
      </c>
      <c r="AC7" s="39">
        <v>107.2</v>
      </c>
      <c r="AD7" s="39">
        <v>106.62</v>
      </c>
      <c r="AE7" s="39">
        <v>107.95</v>
      </c>
      <c r="AF7" s="39">
        <v>104.47</v>
      </c>
      <c r="AG7" s="39">
        <v>103.81</v>
      </c>
      <c r="AH7" s="39">
        <v>112.83</v>
      </c>
      <c r="AI7" s="39">
        <v>106.93</v>
      </c>
      <c r="AJ7" s="39">
        <v>0</v>
      </c>
      <c r="AK7" s="39">
        <v>0</v>
      </c>
      <c r="AL7" s="39">
        <v>0</v>
      </c>
      <c r="AM7" s="39">
        <v>0</v>
      </c>
      <c r="AN7" s="39">
        <v>13.46</v>
      </c>
      <c r="AO7" s="39">
        <v>12.59</v>
      </c>
      <c r="AP7" s="39">
        <v>12.44</v>
      </c>
      <c r="AQ7" s="39">
        <v>16.399999999999999</v>
      </c>
      <c r="AR7" s="39">
        <v>25.66</v>
      </c>
      <c r="AS7" s="39">
        <v>1.05</v>
      </c>
      <c r="AT7" s="39">
        <v>322.58</v>
      </c>
      <c r="AU7" s="39">
        <v>294.62</v>
      </c>
      <c r="AV7" s="39">
        <v>329.77</v>
      </c>
      <c r="AW7" s="39">
        <v>340.89</v>
      </c>
      <c r="AX7" s="39">
        <v>146.74</v>
      </c>
      <c r="AY7" s="39">
        <v>434.72</v>
      </c>
      <c r="AZ7" s="39">
        <v>416.14</v>
      </c>
      <c r="BA7" s="39">
        <v>371.89</v>
      </c>
      <c r="BB7" s="39">
        <v>293.23</v>
      </c>
      <c r="BC7" s="39">
        <v>300.14</v>
      </c>
      <c r="BD7" s="39">
        <v>261.93</v>
      </c>
      <c r="BE7" s="39">
        <v>495.46</v>
      </c>
      <c r="BF7" s="39">
        <v>475.88</v>
      </c>
      <c r="BG7" s="39">
        <v>462.74</v>
      </c>
      <c r="BH7" s="39">
        <v>432.49</v>
      </c>
      <c r="BI7" s="39">
        <v>752.81</v>
      </c>
      <c r="BJ7" s="39">
        <v>495.76</v>
      </c>
      <c r="BK7" s="39">
        <v>487.22</v>
      </c>
      <c r="BL7" s="39">
        <v>483.11</v>
      </c>
      <c r="BM7" s="39">
        <v>542.29999999999995</v>
      </c>
      <c r="BN7" s="39">
        <v>566.65</v>
      </c>
      <c r="BO7" s="39">
        <v>270.45999999999998</v>
      </c>
      <c r="BP7" s="39">
        <v>79.75</v>
      </c>
      <c r="BQ7" s="39">
        <v>88.66</v>
      </c>
      <c r="BR7" s="39">
        <v>93.53</v>
      </c>
      <c r="BS7" s="39">
        <v>103.16</v>
      </c>
      <c r="BT7" s="39">
        <v>103.46</v>
      </c>
      <c r="BU7" s="39">
        <v>93.66</v>
      </c>
      <c r="BV7" s="39">
        <v>92.76</v>
      </c>
      <c r="BW7" s="39">
        <v>93.28</v>
      </c>
      <c r="BX7" s="39">
        <v>87.51</v>
      </c>
      <c r="BY7" s="39">
        <v>84.77</v>
      </c>
      <c r="BZ7" s="39">
        <v>103.91</v>
      </c>
      <c r="CA7" s="39">
        <v>177.45</v>
      </c>
      <c r="CB7" s="39">
        <v>159.78</v>
      </c>
      <c r="CC7" s="39">
        <v>151.69</v>
      </c>
      <c r="CD7" s="39">
        <v>153.33000000000001</v>
      </c>
      <c r="CE7" s="39">
        <v>152.88</v>
      </c>
      <c r="CF7" s="39">
        <v>208.21</v>
      </c>
      <c r="CG7" s="39">
        <v>208.67</v>
      </c>
      <c r="CH7" s="39">
        <v>208.29</v>
      </c>
      <c r="CI7" s="39">
        <v>218.42</v>
      </c>
      <c r="CJ7" s="39">
        <v>227.27</v>
      </c>
      <c r="CK7" s="39">
        <v>167.11</v>
      </c>
      <c r="CL7" s="39">
        <v>68.69</v>
      </c>
      <c r="CM7" s="39">
        <v>65.75</v>
      </c>
      <c r="CN7" s="39">
        <v>64.53</v>
      </c>
      <c r="CO7" s="39">
        <v>66.489999999999995</v>
      </c>
      <c r="CP7" s="39">
        <v>68.02</v>
      </c>
      <c r="CQ7" s="39">
        <v>49.22</v>
      </c>
      <c r="CR7" s="39">
        <v>49.08</v>
      </c>
      <c r="CS7" s="39">
        <v>49.32</v>
      </c>
      <c r="CT7" s="39">
        <v>50.24</v>
      </c>
      <c r="CU7" s="39">
        <v>50.29</v>
      </c>
      <c r="CV7" s="39">
        <v>60.27</v>
      </c>
      <c r="CW7" s="39">
        <v>69.900000000000006</v>
      </c>
      <c r="CX7" s="39">
        <v>72</v>
      </c>
      <c r="CY7" s="39">
        <v>73.760000000000005</v>
      </c>
      <c r="CZ7" s="39">
        <v>69.11</v>
      </c>
      <c r="DA7" s="39">
        <v>68.44</v>
      </c>
      <c r="DB7" s="39">
        <v>79.48</v>
      </c>
      <c r="DC7" s="39">
        <v>79.3</v>
      </c>
      <c r="DD7" s="39">
        <v>79.34</v>
      </c>
      <c r="DE7" s="39">
        <v>78.650000000000006</v>
      </c>
      <c r="DF7" s="39">
        <v>77.73</v>
      </c>
      <c r="DG7" s="39">
        <v>89.92</v>
      </c>
      <c r="DH7" s="39">
        <v>55.15</v>
      </c>
      <c r="DI7" s="39">
        <v>53.99</v>
      </c>
      <c r="DJ7" s="39">
        <v>55.77</v>
      </c>
      <c r="DK7" s="39">
        <v>57.08</v>
      </c>
      <c r="DL7" s="39">
        <v>50.62</v>
      </c>
      <c r="DM7" s="39">
        <v>46.12</v>
      </c>
      <c r="DN7" s="39">
        <v>47.44</v>
      </c>
      <c r="DO7" s="39">
        <v>48.3</v>
      </c>
      <c r="DP7" s="39">
        <v>45.14</v>
      </c>
      <c r="DQ7" s="39">
        <v>45.85</v>
      </c>
      <c r="DR7" s="39">
        <v>48.85</v>
      </c>
      <c r="DS7" s="39">
        <v>0</v>
      </c>
      <c r="DT7" s="39">
        <v>0</v>
      </c>
      <c r="DU7" s="39">
        <v>0</v>
      </c>
      <c r="DV7" s="39">
        <v>0</v>
      </c>
      <c r="DW7" s="39">
        <v>0</v>
      </c>
      <c r="DX7" s="39">
        <v>9.86</v>
      </c>
      <c r="DY7" s="39">
        <v>11.16</v>
      </c>
      <c r="DZ7" s="39">
        <v>12.43</v>
      </c>
      <c r="EA7" s="39">
        <v>13.58</v>
      </c>
      <c r="EB7" s="39">
        <v>14.13</v>
      </c>
      <c r="EC7" s="39">
        <v>17.8</v>
      </c>
      <c r="ED7" s="39">
        <v>0.14000000000000001</v>
      </c>
      <c r="EE7" s="39">
        <v>0.54</v>
      </c>
      <c r="EF7" s="39">
        <v>0</v>
      </c>
      <c r="EG7" s="39">
        <v>3.45</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2020-01-20T08:46:58Z</cp:lastPrinted>
  <dcterms:created xsi:type="dcterms:W3CDTF">2019-12-05T04:32:14Z</dcterms:created>
  <dcterms:modified xsi:type="dcterms:W3CDTF">2020-02-27T00:18:29Z</dcterms:modified>
  <cp:category/>
</cp:coreProperties>
</file>