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j300074\共有（松田）\61 公営企業決算統計\H31\02 決算統計関連調査\08 公営企業に係る経営比較分析表（平成30年度決算）の分析等について\⑧HP掲載\④掲載データ\37_喜界町【済】\"/>
    </mc:Choice>
  </mc:AlternateContent>
  <workbookProtection workbookAlgorithmName="SHA-512" workbookHashValue="M5iHaTXLA/Qegu0fyz7qpHW/VxZGpD/A2tccaCvIshcEZ2LZ9DrAdfabe3+8+E/wk4Yw/qcDCe83ssM/FzzSmw==" workbookSaltValue="ripwvDm5SuHjgQKgjMpXYA==" workbookSpinCount="100000" lockStructure="1"/>
  <bookViews>
    <workbookView xWindow="0" yWindow="45" windowWidth="15360" windowHeight="759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8" i="4" s="1"/>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I10" i="4"/>
  <c r="AL8" i="4"/>
  <c r="P8"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<sst xmlns="http://schemas.openxmlformats.org/spreadsheetml/2006/main" count="228" uniqueCount="114">
  <si>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</si>
  <si>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</si>
  <si>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</si>
  <si>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</si>
  <si>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</si>
  <si>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</si>
  <si>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</si>
  <si>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</si>
  <si>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</si>
  <si>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</si>
  <si>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</si>
  <si>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</si>
  <si>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</si>
  <si>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</si>
  <si>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</si>
  <si>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</si>
  <si>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</si>
  <si>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</si>
  <si>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</si>
  <si>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</si>
  <si>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</si>
  <si>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</si>
  <si>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</si>
  <si>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</si>
  <si>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</si>
  <si>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</si>
  <si>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</si>
  <si>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</si>
  <si>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</si>
  <si>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</si>
  <si>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</si>
  <si>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</si>
  <si>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</si>
  <si>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</si>
  <si>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</si>
  <si>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</si>
  <si>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</si>
  <si>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</si>
  <si>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</si>
  <si>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</si>
  <si>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</si>
  <si>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</si>
  <si>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</si>
  <si>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</si>
  <si>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</si>
  <si>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</si>
  <si>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</si>
  <si>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</si>
  <si>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</si>
  <si>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</si>
  <si>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</si>
  <si>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</si>
  <si>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</si>
  <si>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</si>
  <si>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</si>
  <si>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</si>
  <si>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</si>
  <si>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</si>
  <si>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</si>
  <si>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</si>
  <si>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</si>
  <si>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</si>
  <si>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</si>
  <si>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</si>
  <si>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</si>
  <si>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</si>
  <si>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</si>
  <si>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</si>
  <si>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</si>
  <si>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</si>
  <si>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</si>
  <si>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</si>
  <si>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</si>
  <si>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</si>
  <si>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</si>
  <si>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</si>
  <si>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</si>
  <si>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</si>
  <si>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</si>
  <si>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</si>
  <si>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</si>
  <si>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</si>
  <si>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</si>
  <si>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</si>
  <si>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</si>
  <si>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</si>
  <si>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</si>
  <si>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</si>
  <si>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</si>
  <si>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</si>
  <si>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</si>
  <si>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</si>
  <si>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</si>
  <si>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</si>
  <si>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</si>
  <si>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</si>
  <si>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</si>
  <si>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</si>
  <si>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喜界町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</si>
  <si>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</si>
  <si>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</si>
  <si>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</si>
  <si>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</si>
  <si>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</si>
  <si>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</si>
  <si>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</si>
  <si>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</si>
  <si>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</si>
  <si>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</si>
  <si>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</si>
  <si>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</si>
  <si>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農業集落排水事業の経営状況は、町内にあっても高齢化率の高い集落に整備されていることもあり、使用料収入が少なく、一般会計からの繰入金に依存している。今後とも、戸別訪問等で接続率の向上に取り組み使用料の収入増を図り、ストックマネジメント計画により計画的な施設の更新を進めながら健全経営を目指さなければならない。</t>
    <rPh sb="0" eb="2">
      <t>ノウギョウ</t>
    </rPh>
    <rPh sb="2" eb="4">
      <t>シュウラク</t>
    </rPh>
    <rPh sb="4" eb="6">
      <t>ハイスイ</t>
    </rPh>
    <rPh sb="6" eb="8">
      <t>ジギョウ</t>
    </rPh>
    <rPh sb="9" eb="11">
      <t>ケイエイ</t>
    </rPh>
    <rPh sb="11" eb="13">
      <t>ジョウキョウ</t>
    </rPh>
    <rPh sb="15" eb="17">
      <t>チョウナイ</t>
    </rPh>
    <rPh sb="22" eb="25">
      <t>コウレイカ</t>
    </rPh>
    <rPh sb="25" eb="26">
      <t>リツ</t>
    </rPh>
    <rPh sb="27" eb="28">
      <t>タカ</t>
    </rPh>
    <rPh sb="29" eb="31">
      <t>シュウラク</t>
    </rPh>
    <rPh sb="32" eb="34">
      <t>セイビ</t>
    </rPh>
    <rPh sb="45" eb="48">
      <t>シヨウリョウ</t>
    </rPh>
    <rPh sb="48" eb="50">
      <t>シュウニュウ</t>
    </rPh>
    <rPh sb="51" eb="52">
      <t>スク</t>
    </rPh>
    <rPh sb="55" eb="57">
      <t>イッパン</t>
    </rPh>
    <rPh sb="57" eb="59">
      <t>カイケイ</t>
    </rPh>
    <rPh sb="62" eb="64">
      <t>クリイレ</t>
    </rPh>
    <rPh sb="64" eb="65">
      <t>キン</t>
    </rPh>
    <rPh sb="66" eb="68">
      <t>イソン</t>
    </rPh>
    <rPh sb="73" eb="75">
      <t>コンゴ</t>
    </rPh>
    <rPh sb="78" eb="80">
      <t>コベツ</t>
    </rPh>
    <rPh sb="80" eb="83">
      <t>ホウモンナド</t>
    </rPh>
    <rPh sb="84" eb="86">
      <t>セツゾク</t>
    </rPh>
    <rPh sb="86" eb="87">
      <t>リツ</t>
    </rPh>
    <rPh sb="88" eb="90">
      <t>コウジョウ</t>
    </rPh>
    <rPh sb="91" eb="92">
      <t>ト</t>
    </rPh>
    <rPh sb="93" eb="94">
      <t>ク</t>
    </rPh>
    <rPh sb="95" eb="98">
      <t>シヨウリョウ</t>
    </rPh>
    <rPh sb="99" eb="101">
      <t>シュウニュウ</t>
    </rPh>
    <rPh sb="101" eb="102">
      <t>ゾウ</t>
    </rPh>
    <rPh sb="103" eb="104">
      <t>ハカ</t>
    </rPh>
    <rPh sb="116" eb="118">
      <t>ケイカク</t>
    </rPh>
    <rPh sb="121" eb="124">
      <t>ケイカクテキ</t>
    </rPh>
    <rPh sb="125" eb="127">
      <t>シセツ</t>
    </rPh>
    <rPh sb="128" eb="130">
      <t>コウシン</t>
    </rPh>
    <rPh sb="131" eb="132">
      <t>スス</t>
    </rPh>
    <rPh sb="136" eb="138">
      <t>ケンゼン</t>
    </rPh>
    <rPh sb="138" eb="140">
      <t>ケイエイ</t>
    </rPh>
    <rPh sb="141" eb="143">
      <t>メザ</t>
    </rPh>
    <phoneticPr fontId="4"/>
  </si>
  <si>
    <t>③管渠改善率
供用開始(H13荒木･城久地区、H15志戸桶地区)から日が浅いこともあり、耐用年数を超えていないため当該値は表れていない。</t>
    <rPh sb="1" eb="3">
      <t>カンキョ</t>
    </rPh>
    <rPh sb="3" eb="5">
      <t>カイゼン</t>
    </rPh>
    <rPh sb="5" eb="6">
      <t>リツ</t>
    </rPh>
    <rPh sb="7" eb="9">
      <t>キョウヨウ</t>
    </rPh>
    <rPh sb="9" eb="11">
      <t>カイシ</t>
    </rPh>
    <rPh sb="15" eb="17">
      <t>アラキ</t>
    </rPh>
    <rPh sb="18" eb="20">
      <t>グスク</t>
    </rPh>
    <rPh sb="20" eb="22">
      <t>チク</t>
    </rPh>
    <rPh sb="26" eb="29">
      <t>シトオケ</t>
    </rPh>
    <rPh sb="29" eb="31">
      <t>チク</t>
    </rPh>
    <rPh sb="34" eb="35">
      <t>ヒ</t>
    </rPh>
    <rPh sb="36" eb="37">
      <t>アサ</t>
    </rPh>
    <rPh sb="44" eb="46">
      <t>タイヨウ</t>
    </rPh>
    <rPh sb="46" eb="48">
      <t>ネンスウ</t>
    </rPh>
    <rPh sb="49" eb="50">
      <t>コ</t>
    </rPh>
    <rPh sb="57" eb="59">
      <t>トウガイ</t>
    </rPh>
    <rPh sb="59" eb="60">
      <t>チ</t>
    </rPh>
    <rPh sb="61" eb="62">
      <t>アラワ</t>
    </rPh>
    <phoneticPr fontId="4"/>
  </si>
  <si>
    <t>①収益的収支比率
黒字となっているが、地方債償還金が多いため、一般会計繰入金が多くなっている。
④企業債残高対事業規模比率
H26までは高止まりしていたが、H27からは一般会計が全額負担しているため当該数値は表れていない。
⑤経費回収率
この数年は接続率の上昇により使用料の増収が見込まれるが、H30は機械設備と電気設備の大幅な改築を行ったため前年より数値が悪化した。また、将来的にも同様の施設更新や高齢化等により、当該数値が類似団体よりも下回ることが予想される。
⑥汚水処理原価
H29まで当該数値は比較的低く推移していたが、H30に機械設備と電気設備の大きな改築をしたため数値が上昇した。また、H31～R2にも施設の更新等が予定されているため類似団体の平均値を上回ると予想される。
⑦施設利用率、⑧水洗化率
戸別訪問等により順調に接続率が向上しており、⑦･⑧ともに数値が改善していくものと思われる。</t>
    <rPh sb="1" eb="4">
      <t>シュウエキテキ</t>
    </rPh>
    <rPh sb="4" eb="6">
      <t>シュウシ</t>
    </rPh>
    <rPh sb="6" eb="8">
      <t>ヒリツ</t>
    </rPh>
    <rPh sb="9" eb="11">
      <t>クロジ</t>
    </rPh>
    <rPh sb="19" eb="21">
      <t>チホウ</t>
    </rPh>
    <rPh sb="21" eb="22">
      <t>サイ</t>
    </rPh>
    <rPh sb="22" eb="25">
      <t>ショウカンキン</t>
    </rPh>
    <rPh sb="26" eb="27">
      <t>オオ</t>
    </rPh>
    <rPh sb="31" eb="33">
      <t>イッパン</t>
    </rPh>
    <rPh sb="33" eb="35">
      <t>カイケイ</t>
    </rPh>
    <rPh sb="35" eb="37">
      <t>クリイレ</t>
    </rPh>
    <rPh sb="37" eb="38">
      <t>キン</t>
    </rPh>
    <rPh sb="39" eb="40">
      <t>オオ</t>
    </rPh>
    <rPh sb="49" eb="51">
      <t>キギョウ</t>
    </rPh>
    <rPh sb="51" eb="52">
      <t>サイ</t>
    </rPh>
    <rPh sb="52" eb="54">
      <t>ザンダカ</t>
    </rPh>
    <rPh sb="113" eb="115">
      <t>ケイヒ</t>
    </rPh>
    <rPh sb="115" eb="117">
      <t>カイシュウ</t>
    </rPh>
    <rPh sb="117" eb="118">
      <t>リツ</t>
    </rPh>
    <rPh sb="121" eb="123">
      <t>スウネン</t>
    </rPh>
    <rPh sb="124" eb="126">
      <t>セツゾク</t>
    </rPh>
    <rPh sb="126" eb="127">
      <t>リツ</t>
    </rPh>
    <rPh sb="128" eb="130">
      <t>ジョウショウ</t>
    </rPh>
    <rPh sb="137" eb="139">
      <t>ゾウシュウ</t>
    </rPh>
    <rPh sb="140" eb="142">
      <t>ミコ</t>
    </rPh>
    <rPh sb="151" eb="153">
      <t>キカイ</t>
    </rPh>
    <rPh sb="153" eb="155">
      <t>セツビ</t>
    </rPh>
    <rPh sb="156" eb="158">
      <t>デンキ</t>
    </rPh>
    <rPh sb="158" eb="160">
      <t>セツビ</t>
    </rPh>
    <rPh sb="161" eb="163">
      <t>オオハバ</t>
    </rPh>
    <rPh sb="164" eb="166">
      <t>カイチク</t>
    </rPh>
    <rPh sb="167" eb="168">
      <t>オコナ</t>
    </rPh>
    <rPh sb="172" eb="174">
      <t>ゼンネン</t>
    </rPh>
    <rPh sb="176" eb="178">
      <t>スウチ</t>
    </rPh>
    <rPh sb="179" eb="181">
      <t>アッカ</t>
    </rPh>
    <rPh sb="187" eb="190">
      <t>ショウライテキ</t>
    </rPh>
    <rPh sb="192" eb="194">
      <t>ドウヨウ</t>
    </rPh>
    <rPh sb="195" eb="197">
      <t>シセツ</t>
    </rPh>
    <rPh sb="197" eb="199">
      <t>コウシン</t>
    </rPh>
    <rPh sb="200" eb="203">
      <t>コウレイカ</t>
    </rPh>
    <rPh sb="203" eb="204">
      <t>トウ</t>
    </rPh>
    <rPh sb="208" eb="210">
      <t>トウガイ</t>
    </rPh>
    <rPh sb="210" eb="212">
      <t>スウチ</t>
    </rPh>
    <rPh sb="220" eb="222">
      <t>シタマワ</t>
    </rPh>
    <rPh sb="226" eb="228">
      <t>ヨソウ</t>
    </rPh>
    <rPh sb="234" eb="236">
      <t>オスイ</t>
    </rPh>
    <rPh sb="236" eb="238">
      <t>ショリ</t>
    </rPh>
    <rPh sb="238" eb="240">
      <t>ゲンカ</t>
    </rPh>
    <rPh sb="251" eb="254">
      <t>ヒカクテキ</t>
    </rPh>
    <rPh sb="254" eb="255">
      <t>ヒク</t>
    </rPh>
    <rPh sb="256" eb="258">
      <t>スイイ</t>
    </rPh>
    <rPh sb="268" eb="270">
      <t>キカイ</t>
    </rPh>
    <rPh sb="270" eb="272">
      <t>セツビ</t>
    </rPh>
    <rPh sb="273" eb="275">
      <t>デンキ</t>
    </rPh>
    <rPh sb="275" eb="277">
      <t>セツビ</t>
    </rPh>
    <rPh sb="278" eb="279">
      <t>オオ</t>
    </rPh>
    <rPh sb="281" eb="283">
      <t>カイチク</t>
    </rPh>
    <rPh sb="288" eb="290">
      <t>スウチ</t>
    </rPh>
    <rPh sb="291" eb="293">
      <t>ジョウショウ</t>
    </rPh>
    <rPh sb="307" eb="309">
      <t>シセツ</t>
    </rPh>
    <rPh sb="310" eb="312">
      <t>コウシン</t>
    </rPh>
    <rPh sb="312" eb="313">
      <t>トウ</t>
    </rPh>
    <rPh sb="314" eb="316">
      <t>ヨテイ</t>
    </rPh>
    <rPh sb="323" eb="325">
      <t>ルイジ</t>
    </rPh>
    <rPh sb="325" eb="327">
      <t>ダンタイ</t>
    </rPh>
    <rPh sb="328" eb="331">
      <t>ヘイキンチ</t>
    </rPh>
    <rPh sb="332" eb="334">
      <t>ウワマワ</t>
    </rPh>
    <rPh sb="336" eb="338">
      <t>ヨソウ</t>
    </rPh>
    <rPh sb="344" eb="346">
      <t>シセツ</t>
    </rPh>
    <rPh sb="346" eb="349">
      <t>リヨウリツ</t>
    </rPh>
    <rPh sb="351" eb="354">
      <t>スイセンカ</t>
    </rPh>
    <rPh sb="354" eb="355">
      <t>リツ</t>
    </rPh>
    <rPh sb="356" eb="358">
      <t>コベツ</t>
    </rPh>
    <rPh sb="358" eb="360">
      <t>ホウモン</t>
    </rPh>
    <rPh sb="360" eb="361">
      <t>トウ</t>
    </rPh>
    <rPh sb="364" eb="366">
      <t>ジュンチョウ</t>
    </rPh>
    <rPh sb="367" eb="369">
      <t>セツゾク</t>
    </rPh>
    <rPh sb="369" eb="370">
      <t>リツ</t>
    </rPh>
    <rPh sb="371" eb="373">
      <t>コウジョウ</t>
    </rPh>
    <rPh sb="384" eb="386">
      <t>スウチ</t>
    </rPh>
    <rPh sb="387" eb="389">
      <t>カイゼン</t>
    </rPh>
    <rPh sb="396" eb="397">
      <t>オモ</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</si>
</sst>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571-426E-A33C-9157C129FD65}"/>
            </c:ext>
          </c:extLst>
        </c:ser>
        <c:dLbls>
          <c:showLegendKey val="0"/>
          <c:showVal val="0"/>
          <c:showCatName val="0"/>
          <c:showSerName val="0"/>
          <c:showPercent val="0"/>
          <c:showBubbleSize val="0"/>
        </c:dLbls>
        <c:gapWidth val="150"/>
        <c:axId val="38912000"/>
        <c:axId val="38913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0.02</c:v>
                </c:pt>
                <c:pt idx="2">
                  <c:v>2.0499999999999998</c:v>
                </c:pt>
                <c:pt idx="3">
                  <c:v>0.01</c:v>
                </c:pt>
                <c:pt idx="4">
                  <c:v>0.01</c:v>
                </c:pt>
              </c:numCache>
            </c:numRef>
          </c:val>
          <c:smooth val="0"/>
          <c:extLst>
            <c:ext xmlns:c16="http://schemas.microsoft.com/office/drawing/2014/chart" uri="{C3380CC4-5D6E-409C-BE32-E72D297353CC}">
              <c16:uniqueId val="{00000001-F571-426E-A33C-9157C129FD65}"/>
            </c:ext>
          </c:extLst>
        </c:ser>
        <c:dLbls>
          <c:showLegendKey val="0"/>
          <c:showVal val="0"/>
          <c:showCatName val="0"/>
          <c:showSerName val="0"/>
          <c:showPercent val="0"/>
          <c:showBubbleSize val="0"/>
        </c:dLbls>
        <c:marker val="1"/>
        <c:smooth val="0"/>
        <c:axId val="38912000"/>
        <c:axId val="38913920"/>
      </c:lineChart>
      <c:dateAx>
        <c:axId val="38912000"/>
        <c:scaling>
          <c:orientation val="minMax"/>
        </c:scaling>
        <c:delete val="1"/>
        <c:axPos val="b"/>
        <c:numFmt formatCode="ge" sourceLinked="1"/>
        <c:majorTickMark val="none"/>
        <c:minorTickMark val="none"/>
        <c:tickLblPos val="none"/>
        <c:crossAx val="38913920"/>
        <c:crosses val="autoZero"/>
        <c:auto val="1"/>
        <c:lblOffset val="100"/>
        <c:baseTimeUnit val="years"/>
      </c:dateAx>
      <c:valAx>
        <c:axId val="38913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912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26.99</c:v>
                </c:pt>
                <c:pt idx="1">
                  <c:v>26.49</c:v>
                </c:pt>
                <c:pt idx="2">
                  <c:v>26.32</c:v>
                </c:pt>
                <c:pt idx="3">
                  <c:v>28.69</c:v>
                </c:pt>
                <c:pt idx="4">
                  <c:v>33.11</c:v>
                </c:pt>
              </c:numCache>
            </c:numRef>
          </c:val>
          <c:extLst>
            <c:ext xmlns:c16="http://schemas.microsoft.com/office/drawing/2014/chart" uri="{C3380CC4-5D6E-409C-BE32-E72D297353CC}">
              <c16:uniqueId val="{00000000-9908-4E87-9B92-23AF47522501}"/>
            </c:ext>
          </c:extLst>
        </c:ser>
        <c:dLbls>
          <c:showLegendKey val="0"/>
          <c:showVal val="0"/>
          <c:showCatName val="0"/>
          <c:showSerName val="0"/>
          <c:showPercent val="0"/>
          <c:showBubbleSize val="0"/>
        </c:dLbls>
        <c:gapWidth val="150"/>
        <c:axId val="40271872"/>
        <c:axId val="40273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44.69</c:v>
                </c:pt>
                <c:pt idx="1">
                  <c:v>44.69</c:v>
                </c:pt>
                <c:pt idx="2">
                  <c:v>60.65</c:v>
                </c:pt>
                <c:pt idx="3">
                  <c:v>51.75</c:v>
                </c:pt>
                <c:pt idx="4">
                  <c:v>50.68</c:v>
                </c:pt>
              </c:numCache>
            </c:numRef>
          </c:val>
          <c:smooth val="0"/>
          <c:extLst>
            <c:ext xmlns:c16="http://schemas.microsoft.com/office/drawing/2014/chart" uri="{C3380CC4-5D6E-409C-BE32-E72D297353CC}">
              <c16:uniqueId val="{00000001-9908-4E87-9B92-23AF47522501}"/>
            </c:ext>
          </c:extLst>
        </c:ser>
        <c:dLbls>
          <c:showLegendKey val="0"/>
          <c:showVal val="0"/>
          <c:showCatName val="0"/>
          <c:showSerName val="0"/>
          <c:showPercent val="0"/>
          <c:showBubbleSize val="0"/>
        </c:dLbls>
        <c:marker val="1"/>
        <c:smooth val="0"/>
        <c:axId val="40271872"/>
        <c:axId val="40273792"/>
      </c:lineChart>
      <c:dateAx>
        <c:axId val="40271872"/>
        <c:scaling>
          <c:orientation val="minMax"/>
        </c:scaling>
        <c:delete val="1"/>
        <c:axPos val="b"/>
        <c:numFmt formatCode="ge" sourceLinked="1"/>
        <c:majorTickMark val="none"/>
        <c:minorTickMark val="none"/>
        <c:tickLblPos val="none"/>
        <c:crossAx val="40273792"/>
        <c:crosses val="autoZero"/>
        <c:auto val="1"/>
        <c:lblOffset val="100"/>
        <c:baseTimeUnit val="years"/>
      </c:dateAx>
      <c:valAx>
        <c:axId val="40273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271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40.51</c:v>
                </c:pt>
                <c:pt idx="1">
                  <c:v>41.43</c:v>
                </c:pt>
                <c:pt idx="2">
                  <c:v>44.07</c:v>
                </c:pt>
                <c:pt idx="3">
                  <c:v>45.91</c:v>
                </c:pt>
                <c:pt idx="4">
                  <c:v>47</c:v>
                </c:pt>
              </c:numCache>
            </c:numRef>
          </c:val>
          <c:extLst>
            <c:ext xmlns:c16="http://schemas.microsoft.com/office/drawing/2014/chart" uri="{C3380CC4-5D6E-409C-BE32-E72D297353CC}">
              <c16:uniqueId val="{00000000-3CE0-407D-AAD4-AECAD1CC60F9}"/>
            </c:ext>
          </c:extLst>
        </c:ser>
        <c:dLbls>
          <c:showLegendKey val="0"/>
          <c:showVal val="0"/>
          <c:showCatName val="0"/>
          <c:showSerName val="0"/>
          <c:showPercent val="0"/>
          <c:showBubbleSize val="0"/>
        </c:dLbls>
        <c:gapWidth val="150"/>
        <c:axId val="39989632"/>
        <c:axId val="39991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70.59</c:v>
                </c:pt>
                <c:pt idx="1">
                  <c:v>69.67</c:v>
                </c:pt>
                <c:pt idx="2">
                  <c:v>84.58</c:v>
                </c:pt>
                <c:pt idx="3">
                  <c:v>84.84</c:v>
                </c:pt>
                <c:pt idx="4">
                  <c:v>84.86</c:v>
                </c:pt>
              </c:numCache>
            </c:numRef>
          </c:val>
          <c:smooth val="0"/>
          <c:extLst>
            <c:ext xmlns:c16="http://schemas.microsoft.com/office/drawing/2014/chart" uri="{C3380CC4-5D6E-409C-BE32-E72D297353CC}">
              <c16:uniqueId val="{00000001-3CE0-407D-AAD4-AECAD1CC60F9}"/>
            </c:ext>
          </c:extLst>
        </c:ser>
        <c:dLbls>
          <c:showLegendKey val="0"/>
          <c:showVal val="0"/>
          <c:showCatName val="0"/>
          <c:showSerName val="0"/>
          <c:showPercent val="0"/>
          <c:showBubbleSize val="0"/>
        </c:dLbls>
        <c:marker val="1"/>
        <c:smooth val="0"/>
        <c:axId val="39989632"/>
        <c:axId val="39991552"/>
      </c:lineChart>
      <c:dateAx>
        <c:axId val="39989632"/>
        <c:scaling>
          <c:orientation val="minMax"/>
        </c:scaling>
        <c:delete val="1"/>
        <c:axPos val="b"/>
        <c:numFmt formatCode="ge" sourceLinked="1"/>
        <c:majorTickMark val="none"/>
        <c:minorTickMark val="none"/>
        <c:tickLblPos val="none"/>
        <c:crossAx val="39991552"/>
        <c:crosses val="autoZero"/>
        <c:auto val="1"/>
        <c:lblOffset val="100"/>
        <c:baseTimeUnit val="years"/>
      </c:dateAx>
      <c:valAx>
        <c:axId val="39991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989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100.05</c:v>
                </c:pt>
                <c:pt idx="1">
                  <c:v>107.96</c:v>
                </c:pt>
                <c:pt idx="2">
                  <c:v>100</c:v>
                </c:pt>
                <c:pt idx="3">
                  <c:v>124.41</c:v>
                </c:pt>
                <c:pt idx="4">
                  <c:v>120.54</c:v>
                </c:pt>
              </c:numCache>
            </c:numRef>
          </c:val>
          <c:extLst>
            <c:ext xmlns:c16="http://schemas.microsoft.com/office/drawing/2014/chart" uri="{C3380CC4-5D6E-409C-BE32-E72D297353CC}">
              <c16:uniqueId val="{00000000-DFF2-4EF9-95C7-FDEC63E2933C}"/>
            </c:ext>
          </c:extLst>
        </c:ser>
        <c:dLbls>
          <c:showLegendKey val="0"/>
          <c:showVal val="0"/>
          <c:showCatName val="0"/>
          <c:showSerName val="0"/>
          <c:showPercent val="0"/>
          <c:showBubbleSize val="0"/>
        </c:dLbls>
        <c:gapWidth val="150"/>
        <c:axId val="38830464"/>
        <c:axId val="38832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FF2-4EF9-95C7-FDEC63E2933C}"/>
            </c:ext>
          </c:extLst>
        </c:ser>
        <c:dLbls>
          <c:showLegendKey val="0"/>
          <c:showVal val="0"/>
          <c:showCatName val="0"/>
          <c:showSerName val="0"/>
          <c:showPercent val="0"/>
          <c:showBubbleSize val="0"/>
        </c:dLbls>
        <c:marker val="1"/>
        <c:smooth val="0"/>
        <c:axId val="38830464"/>
        <c:axId val="38832384"/>
      </c:lineChart>
      <c:dateAx>
        <c:axId val="38830464"/>
        <c:scaling>
          <c:orientation val="minMax"/>
        </c:scaling>
        <c:delete val="1"/>
        <c:axPos val="b"/>
        <c:numFmt formatCode="ge" sourceLinked="1"/>
        <c:majorTickMark val="none"/>
        <c:minorTickMark val="none"/>
        <c:tickLblPos val="none"/>
        <c:crossAx val="38832384"/>
        <c:crosses val="autoZero"/>
        <c:auto val="1"/>
        <c:lblOffset val="100"/>
        <c:baseTimeUnit val="years"/>
      </c:dateAx>
      <c:valAx>
        <c:axId val="38832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830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3D7-4C04-9210-AB407E401B69}"/>
            </c:ext>
          </c:extLst>
        </c:ser>
        <c:dLbls>
          <c:showLegendKey val="0"/>
          <c:showVal val="0"/>
          <c:showCatName val="0"/>
          <c:showSerName val="0"/>
          <c:showPercent val="0"/>
          <c:showBubbleSize val="0"/>
        </c:dLbls>
        <c:gapWidth val="150"/>
        <c:axId val="39068416"/>
        <c:axId val="39070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3D7-4C04-9210-AB407E401B69}"/>
            </c:ext>
          </c:extLst>
        </c:ser>
        <c:dLbls>
          <c:showLegendKey val="0"/>
          <c:showVal val="0"/>
          <c:showCatName val="0"/>
          <c:showSerName val="0"/>
          <c:showPercent val="0"/>
          <c:showBubbleSize val="0"/>
        </c:dLbls>
        <c:marker val="1"/>
        <c:smooth val="0"/>
        <c:axId val="39068416"/>
        <c:axId val="39070336"/>
      </c:lineChart>
      <c:dateAx>
        <c:axId val="39068416"/>
        <c:scaling>
          <c:orientation val="minMax"/>
        </c:scaling>
        <c:delete val="1"/>
        <c:axPos val="b"/>
        <c:numFmt formatCode="ge" sourceLinked="1"/>
        <c:majorTickMark val="none"/>
        <c:minorTickMark val="none"/>
        <c:tickLblPos val="none"/>
        <c:crossAx val="39070336"/>
        <c:crosses val="autoZero"/>
        <c:auto val="1"/>
        <c:lblOffset val="100"/>
        <c:baseTimeUnit val="years"/>
      </c:dateAx>
      <c:valAx>
        <c:axId val="39070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068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0E5-429D-A974-6C25BADF00CA}"/>
            </c:ext>
          </c:extLst>
        </c:ser>
        <c:dLbls>
          <c:showLegendKey val="0"/>
          <c:showVal val="0"/>
          <c:showCatName val="0"/>
          <c:showSerName val="0"/>
          <c:showPercent val="0"/>
          <c:showBubbleSize val="0"/>
        </c:dLbls>
        <c:gapWidth val="150"/>
        <c:axId val="39107200"/>
        <c:axId val="39121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0E5-429D-A974-6C25BADF00CA}"/>
            </c:ext>
          </c:extLst>
        </c:ser>
        <c:dLbls>
          <c:showLegendKey val="0"/>
          <c:showVal val="0"/>
          <c:showCatName val="0"/>
          <c:showSerName val="0"/>
          <c:showPercent val="0"/>
          <c:showBubbleSize val="0"/>
        </c:dLbls>
        <c:marker val="1"/>
        <c:smooth val="0"/>
        <c:axId val="39107200"/>
        <c:axId val="39121664"/>
      </c:lineChart>
      <c:dateAx>
        <c:axId val="39107200"/>
        <c:scaling>
          <c:orientation val="minMax"/>
        </c:scaling>
        <c:delete val="1"/>
        <c:axPos val="b"/>
        <c:numFmt formatCode="ge" sourceLinked="1"/>
        <c:majorTickMark val="none"/>
        <c:minorTickMark val="none"/>
        <c:tickLblPos val="none"/>
        <c:crossAx val="39121664"/>
        <c:crosses val="autoZero"/>
        <c:auto val="1"/>
        <c:lblOffset val="100"/>
        <c:baseTimeUnit val="years"/>
      </c:dateAx>
      <c:valAx>
        <c:axId val="39121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107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0FC-492D-A0A9-2E19C970D7DE}"/>
            </c:ext>
          </c:extLst>
        </c:ser>
        <c:dLbls>
          <c:showLegendKey val="0"/>
          <c:showVal val="0"/>
          <c:showCatName val="0"/>
          <c:showSerName val="0"/>
          <c:showPercent val="0"/>
          <c:showBubbleSize val="0"/>
        </c:dLbls>
        <c:gapWidth val="150"/>
        <c:axId val="39768064"/>
        <c:axId val="39769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0FC-492D-A0A9-2E19C970D7DE}"/>
            </c:ext>
          </c:extLst>
        </c:ser>
        <c:dLbls>
          <c:showLegendKey val="0"/>
          <c:showVal val="0"/>
          <c:showCatName val="0"/>
          <c:showSerName val="0"/>
          <c:showPercent val="0"/>
          <c:showBubbleSize val="0"/>
        </c:dLbls>
        <c:marker val="1"/>
        <c:smooth val="0"/>
        <c:axId val="39768064"/>
        <c:axId val="39769984"/>
      </c:lineChart>
      <c:dateAx>
        <c:axId val="39768064"/>
        <c:scaling>
          <c:orientation val="minMax"/>
        </c:scaling>
        <c:delete val="1"/>
        <c:axPos val="b"/>
        <c:numFmt formatCode="ge" sourceLinked="1"/>
        <c:majorTickMark val="none"/>
        <c:minorTickMark val="none"/>
        <c:tickLblPos val="none"/>
        <c:crossAx val="39769984"/>
        <c:crosses val="autoZero"/>
        <c:auto val="1"/>
        <c:lblOffset val="100"/>
        <c:baseTimeUnit val="years"/>
      </c:dateAx>
      <c:valAx>
        <c:axId val="39769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768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52D-4609-AF18-70179EED61D8}"/>
            </c:ext>
          </c:extLst>
        </c:ser>
        <c:dLbls>
          <c:showLegendKey val="0"/>
          <c:showVal val="0"/>
          <c:showCatName val="0"/>
          <c:showSerName val="0"/>
          <c:showPercent val="0"/>
          <c:showBubbleSize val="0"/>
        </c:dLbls>
        <c:gapWidth val="150"/>
        <c:axId val="39787136"/>
        <c:axId val="39801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52D-4609-AF18-70179EED61D8}"/>
            </c:ext>
          </c:extLst>
        </c:ser>
        <c:dLbls>
          <c:showLegendKey val="0"/>
          <c:showVal val="0"/>
          <c:showCatName val="0"/>
          <c:showSerName val="0"/>
          <c:showPercent val="0"/>
          <c:showBubbleSize val="0"/>
        </c:dLbls>
        <c:marker val="1"/>
        <c:smooth val="0"/>
        <c:axId val="39787136"/>
        <c:axId val="39801600"/>
      </c:lineChart>
      <c:dateAx>
        <c:axId val="39787136"/>
        <c:scaling>
          <c:orientation val="minMax"/>
        </c:scaling>
        <c:delete val="1"/>
        <c:axPos val="b"/>
        <c:numFmt formatCode="ge" sourceLinked="1"/>
        <c:majorTickMark val="none"/>
        <c:minorTickMark val="none"/>
        <c:tickLblPos val="none"/>
        <c:crossAx val="39801600"/>
        <c:crosses val="autoZero"/>
        <c:auto val="1"/>
        <c:lblOffset val="100"/>
        <c:baseTimeUnit val="years"/>
      </c:dateAx>
      <c:valAx>
        <c:axId val="39801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787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formatCode="#,##0.00;&quot;△&quot;#,##0.00;&quot;-&quot;">
                  <c:v>3579.69</c:v>
                </c:pt>
                <c:pt idx="1">
                  <c:v>0</c:v>
                </c:pt>
                <c:pt idx="2">
                  <c:v>0</c:v>
                </c:pt>
                <c:pt idx="3">
                  <c:v>0</c:v>
                </c:pt>
                <c:pt idx="4">
                  <c:v>0</c:v>
                </c:pt>
              </c:numCache>
            </c:numRef>
          </c:val>
          <c:extLst>
            <c:ext xmlns:c16="http://schemas.microsoft.com/office/drawing/2014/chart" uri="{C3380CC4-5D6E-409C-BE32-E72D297353CC}">
              <c16:uniqueId val="{00000000-B615-4775-8B89-ED479AA58FE9}"/>
            </c:ext>
          </c:extLst>
        </c:ser>
        <c:dLbls>
          <c:showLegendKey val="0"/>
          <c:showVal val="0"/>
          <c:showCatName val="0"/>
          <c:showSerName val="0"/>
          <c:showPercent val="0"/>
          <c:showBubbleSize val="0"/>
        </c:dLbls>
        <c:gapWidth val="150"/>
        <c:axId val="39840768"/>
        <c:axId val="39842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1161.05</c:v>
                </c:pt>
                <c:pt idx="1">
                  <c:v>979.89</c:v>
                </c:pt>
                <c:pt idx="2">
                  <c:v>974.93</c:v>
                </c:pt>
                <c:pt idx="3">
                  <c:v>855.8</c:v>
                </c:pt>
                <c:pt idx="4">
                  <c:v>789.46</c:v>
                </c:pt>
              </c:numCache>
            </c:numRef>
          </c:val>
          <c:smooth val="0"/>
          <c:extLst>
            <c:ext xmlns:c16="http://schemas.microsoft.com/office/drawing/2014/chart" uri="{C3380CC4-5D6E-409C-BE32-E72D297353CC}">
              <c16:uniqueId val="{00000001-B615-4775-8B89-ED479AA58FE9}"/>
            </c:ext>
          </c:extLst>
        </c:ser>
        <c:dLbls>
          <c:showLegendKey val="0"/>
          <c:showVal val="0"/>
          <c:showCatName val="0"/>
          <c:showSerName val="0"/>
          <c:showPercent val="0"/>
          <c:showBubbleSize val="0"/>
        </c:dLbls>
        <c:marker val="1"/>
        <c:smooth val="0"/>
        <c:axId val="39840768"/>
        <c:axId val="39842944"/>
      </c:lineChart>
      <c:dateAx>
        <c:axId val="39840768"/>
        <c:scaling>
          <c:orientation val="minMax"/>
        </c:scaling>
        <c:delete val="1"/>
        <c:axPos val="b"/>
        <c:numFmt formatCode="ge" sourceLinked="1"/>
        <c:majorTickMark val="none"/>
        <c:minorTickMark val="none"/>
        <c:tickLblPos val="none"/>
        <c:crossAx val="39842944"/>
        <c:crosses val="autoZero"/>
        <c:auto val="1"/>
        <c:lblOffset val="100"/>
        <c:baseTimeUnit val="years"/>
      </c:dateAx>
      <c:valAx>
        <c:axId val="39842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840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55.24</c:v>
                </c:pt>
                <c:pt idx="1">
                  <c:v>58.6</c:v>
                </c:pt>
                <c:pt idx="2">
                  <c:v>68.53</c:v>
                </c:pt>
                <c:pt idx="3">
                  <c:v>69.36</c:v>
                </c:pt>
                <c:pt idx="4">
                  <c:v>53.71</c:v>
                </c:pt>
              </c:numCache>
            </c:numRef>
          </c:val>
          <c:extLst>
            <c:ext xmlns:c16="http://schemas.microsoft.com/office/drawing/2014/chart" uri="{C3380CC4-5D6E-409C-BE32-E72D297353CC}">
              <c16:uniqueId val="{00000000-F3C5-4489-954B-BFAC4B1D52F0}"/>
            </c:ext>
          </c:extLst>
        </c:ser>
        <c:dLbls>
          <c:showLegendKey val="0"/>
          <c:showVal val="0"/>
          <c:showCatName val="0"/>
          <c:showSerName val="0"/>
          <c:showPercent val="0"/>
          <c:showBubbleSize val="0"/>
        </c:dLbls>
        <c:gapWidth val="150"/>
        <c:axId val="39857152"/>
        <c:axId val="39871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41.08</c:v>
                </c:pt>
                <c:pt idx="1">
                  <c:v>41.34</c:v>
                </c:pt>
                <c:pt idx="2">
                  <c:v>55.32</c:v>
                </c:pt>
                <c:pt idx="3">
                  <c:v>59.8</c:v>
                </c:pt>
                <c:pt idx="4">
                  <c:v>57.77</c:v>
                </c:pt>
              </c:numCache>
            </c:numRef>
          </c:val>
          <c:smooth val="0"/>
          <c:extLst>
            <c:ext xmlns:c16="http://schemas.microsoft.com/office/drawing/2014/chart" uri="{C3380CC4-5D6E-409C-BE32-E72D297353CC}">
              <c16:uniqueId val="{00000001-F3C5-4489-954B-BFAC4B1D52F0}"/>
            </c:ext>
          </c:extLst>
        </c:ser>
        <c:dLbls>
          <c:showLegendKey val="0"/>
          <c:showVal val="0"/>
          <c:showCatName val="0"/>
          <c:showSerName val="0"/>
          <c:showPercent val="0"/>
          <c:showBubbleSize val="0"/>
        </c:dLbls>
        <c:marker val="1"/>
        <c:smooth val="0"/>
        <c:axId val="39857152"/>
        <c:axId val="39871616"/>
      </c:lineChart>
      <c:dateAx>
        <c:axId val="39857152"/>
        <c:scaling>
          <c:orientation val="minMax"/>
        </c:scaling>
        <c:delete val="1"/>
        <c:axPos val="b"/>
        <c:numFmt formatCode="ge" sourceLinked="1"/>
        <c:majorTickMark val="none"/>
        <c:minorTickMark val="none"/>
        <c:tickLblPos val="none"/>
        <c:crossAx val="39871616"/>
        <c:crosses val="autoZero"/>
        <c:auto val="1"/>
        <c:lblOffset val="100"/>
        <c:baseTimeUnit val="years"/>
      </c:dateAx>
      <c:valAx>
        <c:axId val="39871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857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286</c:v>
                </c:pt>
                <c:pt idx="1">
                  <c:v>269.97000000000003</c:v>
                </c:pt>
                <c:pt idx="2">
                  <c:v>237.59</c:v>
                </c:pt>
                <c:pt idx="3">
                  <c:v>233.97</c:v>
                </c:pt>
                <c:pt idx="4">
                  <c:v>309.83</c:v>
                </c:pt>
              </c:numCache>
            </c:numRef>
          </c:val>
          <c:extLst>
            <c:ext xmlns:c16="http://schemas.microsoft.com/office/drawing/2014/chart" uri="{C3380CC4-5D6E-409C-BE32-E72D297353CC}">
              <c16:uniqueId val="{00000000-D442-4CCD-B50E-935043AF75B7}"/>
            </c:ext>
          </c:extLst>
        </c:ser>
        <c:dLbls>
          <c:showLegendKey val="0"/>
          <c:showVal val="0"/>
          <c:showCatName val="0"/>
          <c:showSerName val="0"/>
          <c:showPercent val="0"/>
          <c:showBubbleSize val="0"/>
        </c:dLbls>
        <c:gapWidth val="150"/>
        <c:axId val="39894400"/>
        <c:axId val="39900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378.08</c:v>
                </c:pt>
                <c:pt idx="1">
                  <c:v>357.49</c:v>
                </c:pt>
                <c:pt idx="2">
                  <c:v>283.17</c:v>
                </c:pt>
                <c:pt idx="3">
                  <c:v>263.76</c:v>
                </c:pt>
                <c:pt idx="4">
                  <c:v>274.35000000000002</c:v>
                </c:pt>
              </c:numCache>
            </c:numRef>
          </c:val>
          <c:smooth val="0"/>
          <c:extLst>
            <c:ext xmlns:c16="http://schemas.microsoft.com/office/drawing/2014/chart" uri="{C3380CC4-5D6E-409C-BE32-E72D297353CC}">
              <c16:uniqueId val="{00000001-D442-4CCD-B50E-935043AF75B7}"/>
            </c:ext>
          </c:extLst>
        </c:ser>
        <c:dLbls>
          <c:showLegendKey val="0"/>
          <c:showVal val="0"/>
          <c:showCatName val="0"/>
          <c:showSerName val="0"/>
          <c:showPercent val="0"/>
          <c:showBubbleSize val="0"/>
        </c:dLbls>
        <c:marker val="1"/>
        <c:smooth val="0"/>
        <c:axId val="39894400"/>
        <c:axId val="39900672"/>
      </c:lineChart>
      <c:dateAx>
        <c:axId val="39894400"/>
        <c:scaling>
          <c:orientation val="minMax"/>
        </c:scaling>
        <c:delete val="1"/>
        <c:axPos val="b"/>
        <c:numFmt formatCode="ge" sourceLinked="1"/>
        <c:majorTickMark val="none"/>
        <c:minorTickMark val="none"/>
        <c:tickLblPos val="none"/>
        <c:crossAx val="39900672"/>
        <c:crosses val="autoZero"/>
        <c:auto val="1"/>
        <c:lblOffset val="100"/>
        <c:baseTimeUnit val="years"/>
      </c:dateAx>
      <c:valAx>
        <c:axId val="39900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894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鹿児島県　喜界町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F2</v>
      </c>
      <c r="X8" s="71"/>
      <c r="Y8" s="71"/>
      <c r="Z8" s="71"/>
      <c r="AA8" s="71"/>
      <c r="AB8" s="71"/>
      <c r="AC8" s="71"/>
      <c r="AD8" s="72" t="str">
        <f>データ!$M$6</f>
        <v>非設置</v>
      </c>
      <c r="AE8" s="72"/>
      <c r="AF8" s="72"/>
      <c r="AG8" s="72"/>
      <c r="AH8" s="72"/>
      <c r="AI8" s="72"/>
      <c r="AJ8" s="72"/>
      <c r="AK8" s="3"/>
      <c r="AL8" s="68">
        <f>データ!S6</f>
        <v>7097</v>
      </c>
      <c r="AM8" s="68"/>
      <c r="AN8" s="68"/>
      <c r="AO8" s="68"/>
      <c r="AP8" s="68"/>
      <c r="AQ8" s="68"/>
      <c r="AR8" s="68"/>
      <c r="AS8" s="68"/>
      <c r="AT8" s="67">
        <f>データ!T6</f>
        <v>56.82</v>
      </c>
      <c r="AU8" s="67"/>
      <c r="AV8" s="67"/>
      <c r="AW8" s="67"/>
      <c r="AX8" s="67"/>
      <c r="AY8" s="67"/>
      <c r="AZ8" s="67"/>
      <c r="BA8" s="67"/>
      <c r="BB8" s="67">
        <f>データ!U6</f>
        <v>124.9</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16.47</v>
      </c>
      <c r="Q10" s="67"/>
      <c r="R10" s="67"/>
      <c r="S10" s="67"/>
      <c r="T10" s="67"/>
      <c r="U10" s="67"/>
      <c r="V10" s="67"/>
      <c r="W10" s="67">
        <f>データ!Q6</f>
        <v>102.43</v>
      </c>
      <c r="X10" s="67"/>
      <c r="Y10" s="67"/>
      <c r="Z10" s="67"/>
      <c r="AA10" s="67"/>
      <c r="AB10" s="67"/>
      <c r="AC10" s="67"/>
      <c r="AD10" s="68">
        <f>データ!R6</f>
        <v>2950</v>
      </c>
      <c r="AE10" s="68"/>
      <c r="AF10" s="68"/>
      <c r="AG10" s="68"/>
      <c r="AH10" s="68"/>
      <c r="AI10" s="68"/>
      <c r="AJ10" s="68"/>
      <c r="AK10" s="2"/>
      <c r="AL10" s="68">
        <f>データ!V6</f>
        <v>1149</v>
      </c>
      <c r="AM10" s="68"/>
      <c r="AN10" s="68"/>
      <c r="AO10" s="68"/>
      <c r="AP10" s="68"/>
      <c r="AQ10" s="68"/>
      <c r="AR10" s="68"/>
      <c r="AS10" s="68"/>
      <c r="AT10" s="67">
        <f>データ!W6</f>
        <v>1.51</v>
      </c>
      <c r="AU10" s="67"/>
      <c r="AV10" s="67"/>
      <c r="AW10" s="67"/>
      <c r="AX10" s="67"/>
      <c r="AY10" s="67"/>
      <c r="AZ10" s="67"/>
      <c r="BA10" s="67"/>
      <c r="BB10" s="67">
        <f>データ!X6</f>
        <v>760.93</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113</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112</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111</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【747.76】</v>
      </c>
      <c r="I86" s="26" t="str">
        <f>データ!CA6</f>
        <v>【59.51】</v>
      </c>
      <c r="J86" s="26" t="str">
        <f>データ!CL6</f>
        <v>【261.46】</v>
      </c>
      <c r="K86" s="26" t="str">
        <f>データ!CW6</f>
        <v>【52.23】</v>
      </c>
      <c r="L86" s="26" t="str">
        <f>データ!DH6</f>
        <v>【85.82】</v>
      </c>
      <c r="M86" s="26" t="s">
        <v>44</v>
      </c>
      <c r="N86" s="26" t="s">
        <v>43</v>
      </c>
      <c r="O86" s="26" t="str">
        <f>データ!EO6</f>
        <v>【0.02】</v>
      </c>
    </row>
  </sheetData>
  <sheetProtection algorithmName="SHA-512" hashValue="IBFAWJgTSGXpaFE23/K5RxO8meU22Ez2NGGApkiw/bMkOFOutmS2h3qLhnD+YojtJVb5IIjEC8p6liqIeDMFFw==" saltValue="mGET8UiXLyHQU1LP8z+SX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465291</v>
      </c>
      <c r="D6" s="33">
        <f t="shared" si="3"/>
        <v>47</v>
      </c>
      <c r="E6" s="33">
        <f t="shared" si="3"/>
        <v>17</v>
      </c>
      <c r="F6" s="33">
        <f t="shared" si="3"/>
        <v>5</v>
      </c>
      <c r="G6" s="33">
        <f t="shared" si="3"/>
        <v>0</v>
      </c>
      <c r="H6" s="33" t="str">
        <f t="shared" si="3"/>
        <v>鹿児島県　喜界町</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16.47</v>
      </c>
      <c r="Q6" s="34">
        <f t="shared" si="3"/>
        <v>102.43</v>
      </c>
      <c r="R6" s="34">
        <f t="shared" si="3"/>
        <v>2950</v>
      </c>
      <c r="S6" s="34">
        <f t="shared" si="3"/>
        <v>7097</v>
      </c>
      <c r="T6" s="34">
        <f t="shared" si="3"/>
        <v>56.82</v>
      </c>
      <c r="U6" s="34">
        <f t="shared" si="3"/>
        <v>124.9</v>
      </c>
      <c r="V6" s="34">
        <f t="shared" si="3"/>
        <v>1149</v>
      </c>
      <c r="W6" s="34">
        <f t="shared" si="3"/>
        <v>1.51</v>
      </c>
      <c r="X6" s="34">
        <f t="shared" si="3"/>
        <v>760.93</v>
      </c>
      <c r="Y6" s="35">
        <f>IF(Y7="",NA(),Y7)</f>
        <v>100.05</v>
      </c>
      <c r="Z6" s="35">
        <f t="shared" ref="Z6:AH6" si="4">IF(Z7="",NA(),Z7)</f>
        <v>107.96</v>
      </c>
      <c r="AA6" s="35">
        <f t="shared" si="4"/>
        <v>100</v>
      </c>
      <c r="AB6" s="35">
        <f t="shared" si="4"/>
        <v>124.41</v>
      </c>
      <c r="AC6" s="35">
        <f t="shared" si="4"/>
        <v>120.54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3579.69</v>
      </c>
      <c r="BG6" s="34">
        <f t="shared" ref="BG6:BO6" si="7">IF(BG7="",NA(),BG7)</f>
        <v>0</v>
      </c>
      <c r="BH6" s="34">
        <f t="shared" si="7"/>
        <v>0</v>
      </c>
      <c r="BI6" s="34">
        <f t="shared" si="7"/>
        <v>0</v>
      </c>
      <c r="BJ6" s="34">
        <f t="shared" si="7"/>
        <v>0</v>
      </c>
      <c r="BK6" s="35">
        <f t="shared" si="7"/>
        <v>1161.05</v>
      </c>
      <c r="BL6" s="35">
        <f t="shared" si="7"/>
        <v>979.89</v>
      </c>
      <c r="BM6" s="35">
        <f t="shared" si="7"/>
        <v>974.93</v>
      </c>
      <c r="BN6" s="35">
        <f t="shared" si="7"/>
        <v>855.8</v>
      </c>
      <c r="BO6" s="35">
        <f t="shared" si="7"/>
        <v>789.46</v>
      </c>
      <c r="BP6" s="34" t="str">
        <f>IF(BP7="","",IF(BP7="-","【-】","【"&amp;SUBSTITUTE(TEXT(BP7,"#,##0.00"),"-","△")&amp;"】"))</f>
        <v>【747.76】</v>
      </c>
      <c r="BQ6" s="35">
        <f>IF(BQ7="",NA(),BQ7)</f>
        <v>55.24</v>
      </c>
      <c r="BR6" s="35">
        <f t="shared" ref="BR6:BZ6" si="8">IF(BR7="",NA(),BR7)</f>
        <v>58.6</v>
      </c>
      <c r="BS6" s="35">
        <f t="shared" si="8"/>
        <v>68.53</v>
      </c>
      <c r="BT6" s="35">
        <f t="shared" si="8"/>
        <v>69.36</v>
      </c>
      <c r="BU6" s="35">
        <f t="shared" si="8"/>
        <v>53.71</v>
      </c>
      <c r="BV6" s="35">
        <f t="shared" si="8"/>
        <v>41.08</v>
      </c>
      <c r="BW6" s="35">
        <f t="shared" si="8"/>
        <v>41.34</v>
      </c>
      <c r="BX6" s="35">
        <f t="shared" si="8"/>
        <v>55.32</v>
      </c>
      <c r="BY6" s="35">
        <f t="shared" si="8"/>
        <v>59.8</v>
      </c>
      <c r="BZ6" s="35">
        <f t="shared" si="8"/>
        <v>57.77</v>
      </c>
      <c r="CA6" s="34" t="str">
        <f>IF(CA7="","",IF(CA7="-","【-】","【"&amp;SUBSTITUTE(TEXT(CA7,"#,##0.00"),"-","△")&amp;"】"))</f>
        <v>【59.51】</v>
      </c>
      <c r="CB6" s="35">
        <f>IF(CB7="",NA(),CB7)</f>
        <v>286</v>
      </c>
      <c r="CC6" s="35">
        <f t="shared" ref="CC6:CK6" si="9">IF(CC7="",NA(),CC7)</f>
        <v>269.97000000000003</v>
      </c>
      <c r="CD6" s="35">
        <f t="shared" si="9"/>
        <v>237.59</v>
      </c>
      <c r="CE6" s="35">
        <f t="shared" si="9"/>
        <v>233.97</v>
      </c>
      <c r="CF6" s="35">
        <f t="shared" si="9"/>
        <v>309.83</v>
      </c>
      <c r="CG6" s="35">
        <f t="shared" si="9"/>
        <v>378.08</v>
      </c>
      <c r="CH6" s="35">
        <f t="shared" si="9"/>
        <v>357.49</v>
      </c>
      <c r="CI6" s="35">
        <f t="shared" si="9"/>
        <v>283.17</v>
      </c>
      <c r="CJ6" s="35">
        <f t="shared" si="9"/>
        <v>263.76</v>
      </c>
      <c r="CK6" s="35">
        <f t="shared" si="9"/>
        <v>274.35000000000002</v>
      </c>
      <c r="CL6" s="34" t="str">
        <f>IF(CL7="","",IF(CL7="-","【-】","【"&amp;SUBSTITUTE(TEXT(CL7,"#,##0.00"),"-","△")&amp;"】"))</f>
        <v>【261.46】</v>
      </c>
      <c r="CM6" s="35">
        <f>IF(CM7="",NA(),CM7)</f>
        <v>26.99</v>
      </c>
      <c r="CN6" s="35">
        <f t="shared" ref="CN6:CV6" si="10">IF(CN7="",NA(),CN7)</f>
        <v>26.49</v>
      </c>
      <c r="CO6" s="35">
        <f t="shared" si="10"/>
        <v>26.32</v>
      </c>
      <c r="CP6" s="35">
        <f t="shared" si="10"/>
        <v>28.69</v>
      </c>
      <c r="CQ6" s="35">
        <f t="shared" si="10"/>
        <v>33.11</v>
      </c>
      <c r="CR6" s="35">
        <f t="shared" si="10"/>
        <v>44.69</v>
      </c>
      <c r="CS6" s="35">
        <f t="shared" si="10"/>
        <v>44.69</v>
      </c>
      <c r="CT6" s="35">
        <f t="shared" si="10"/>
        <v>60.65</v>
      </c>
      <c r="CU6" s="35">
        <f t="shared" si="10"/>
        <v>51.75</v>
      </c>
      <c r="CV6" s="35">
        <f t="shared" si="10"/>
        <v>50.68</v>
      </c>
      <c r="CW6" s="34" t="str">
        <f>IF(CW7="","",IF(CW7="-","【-】","【"&amp;SUBSTITUTE(TEXT(CW7,"#,##0.00"),"-","△")&amp;"】"))</f>
        <v>【52.23】</v>
      </c>
      <c r="CX6" s="35">
        <f>IF(CX7="",NA(),CX7)</f>
        <v>40.51</v>
      </c>
      <c r="CY6" s="35">
        <f t="shared" ref="CY6:DG6" si="11">IF(CY7="",NA(),CY7)</f>
        <v>41.43</v>
      </c>
      <c r="CZ6" s="35">
        <f t="shared" si="11"/>
        <v>44.07</v>
      </c>
      <c r="DA6" s="35">
        <f t="shared" si="11"/>
        <v>45.91</v>
      </c>
      <c r="DB6" s="35">
        <f t="shared" si="11"/>
        <v>47</v>
      </c>
      <c r="DC6" s="35">
        <f t="shared" si="11"/>
        <v>70.59</v>
      </c>
      <c r="DD6" s="35">
        <f t="shared" si="11"/>
        <v>69.67</v>
      </c>
      <c r="DE6" s="35">
        <f t="shared" si="11"/>
        <v>84.58</v>
      </c>
      <c r="DF6" s="35">
        <f t="shared" si="11"/>
        <v>84.84</v>
      </c>
      <c r="DG6" s="35">
        <f t="shared" si="11"/>
        <v>84.86</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7.0000000000000007E-2</v>
      </c>
      <c r="EK6" s="35">
        <f t="shared" si="14"/>
        <v>0.02</v>
      </c>
      <c r="EL6" s="35">
        <f t="shared" si="14"/>
        <v>2.0499999999999998</v>
      </c>
      <c r="EM6" s="35">
        <f t="shared" si="14"/>
        <v>0.01</v>
      </c>
      <c r="EN6" s="35">
        <f t="shared" si="14"/>
        <v>0.01</v>
      </c>
      <c r="EO6" s="34" t="str">
        <f>IF(EO7="","",IF(EO7="-","【-】","【"&amp;SUBSTITUTE(TEXT(EO7,"#,##0.00"),"-","△")&amp;"】"))</f>
        <v>【0.02】</v>
      </c>
    </row>
    <row r="7" spans="1:145" s="36" customFormat="1" x14ac:dyDescent="0.15">
      <c r="A7" s="28"/>
      <c r="B7" s="37">
        <v>2018</v>
      </c>
      <c r="C7" s="37">
        <v>465291</v>
      </c>
      <c r="D7" s="37">
        <v>47</v>
      </c>
      <c r="E7" s="37">
        <v>17</v>
      </c>
      <c r="F7" s="37">
        <v>5</v>
      </c>
      <c r="G7" s="37">
        <v>0</v>
      </c>
      <c r="H7" s="37" t="s">
        <v>98</v>
      </c>
      <c r="I7" s="37" t="s">
        <v>99</v>
      </c>
      <c r="J7" s="37" t="s">
        <v>100</v>
      </c>
      <c r="K7" s="37" t="s">
        <v>101</v>
      </c>
      <c r="L7" s="37" t="s">
        <v>102</v>
      </c>
      <c r="M7" s="37" t="s">
        <v>103</v>
      </c>
      <c r="N7" s="38" t="s">
        <v>104</v>
      </c>
      <c r="O7" s="38" t="s">
        <v>105</v>
      </c>
      <c r="P7" s="38">
        <v>16.47</v>
      </c>
      <c r="Q7" s="38">
        <v>102.43</v>
      </c>
      <c r="R7" s="38">
        <v>2950</v>
      </c>
      <c r="S7" s="38">
        <v>7097</v>
      </c>
      <c r="T7" s="38">
        <v>56.82</v>
      </c>
      <c r="U7" s="38">
        <v>124.9</v>
      </c>
      <c r="V7" s="38">
        <v>1149</v>
      </c>
      <c r="W7" s="38">
        <v>1.51</v>
      </c>
      <c r="X7" s="38">
        <v>760.93</v>
      </c>
      <c r="Y7" s="38">
        <v>100.05</v>
      </c>
      <c r="Z7" s="38">
        <v>107.96</v>
      </c>
      <c r="AA7" s="38">
        <v>100</v>
      </c>
      <c r="AB7" s="38">
        <v>124.41</v>
      </c>
      <c r="AC7" s="38">
        <v>120.54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3579.69</v>
      </c>
      <c r="BG7" s="38">
        <v>0</v>
      </c>
      <c r="BH7" s="38">
        <v>0</v>
      </c>
      <c r="BI7" s="38">
        <v>0</v>
      </c>
      <c r="BJ7" s="38">
        <v>0</v>
      </c>
      <c r="BK7" s="38">
        <v>1161.05</v>
      </c>
      <c r="BL7" s="38">
        <v>979.89</v>
      </c>
      <c r="BM7" s="38">
        <v>974.93</v>
      </c>
      <c r="BN7" s="38">
        <v>855.8</v>
      </c>
      <c r="BO7" s="38">
        <v>789.46</v>
      </c>
      <c r="BP7" s="38">
        <v>747.76</v>
      </c>
      <c r="BQ7" s="38">
        <v>55.24</v>
      </c>
      <c r="BR7" s="38">
        <v>58.6</v>
      </c>
      <c r="BS7" s="38">
        <v>68.53</v>
      </c>
      <c r="BT7" s="38">
        <v>69.36</v>
      </c>
      <c r="BU7" s="38">
        <v>53.71</v>
      </c>
      <c r="BV7" s="38">
        <v>41.08</v>
      </c>
      <c r="BW7" s="38">
        <v>41.34</v>
      </c>
      <c r="BX7" s="38">
        <v>55.32</v>
      </c>
      <c r="BY7" s="38">
        <v>59.8</v>
      </c>
      <c r="BZ7" s="38">
        <v>57.77</v>
      </c>
      <c r="CA7" s="38">
        <v>59.51</v>
      </c>
      <c r="CB7" s="38">
        <v>286</v>
      </c>
      <c r="CC7" s="38">
        <v>269.97000000000003</v>
      </c>
      <c r="CD7" s="38">
        <v>237.59</v>
      </c>
      <c r="CE7" s="38">
        <v>233.97</v>
      </c>
      <c r="CF7" s="38">
        <v>309.83</v>
      </c>
      <c r="CG7" s="38">
        <v>378.08</v>
      </c>
      <c r="CH7" s="38">
        <v>357.49</v>
      </c>
      <c r="CI7" s="38">
        <v>283.17</v>
      </c>
      <c r="CJ7" s="38">
        <v>263.76</v>
      </c>
      <c r="CK7" s="38">
        <v>274.35000000000002</v>
      </c>
      <c r="CL7" s="38">
        <v>261.45999999999998</v>
      </c>
      <c r="CM7" s="38">
        <v>26.99</v>
      </c>
      <c r="CN7" s="38">
        <v>26.49</v>
      </c>
      <c r="CO7" s="38">
        <v>26.32</v>
      </c>
      <c r="CP7" s="38">
        <v>28.69</v>
      </c>
      <c r="CQ7" s="38">
        <v>33.11</v>
      </c>
      <c r="CR7" s="38">
        <v>44.69</v>
      </c>
      <c r="CS7" s="38">
        <v>44.69</v>
      </c>
      <c r="CT7" s="38">
        <v>60.65</v>
      </c>
      <c r="CU7" s="38">
        <v>51.75</v>
      </c>
      <c r="CV7" s="38">
        <v>50.68</v>
      </c>
      <c r="CW7" s="38">
        <v>52.23</v>
      </c>
      <c r="CX7" s="38">
        <v>40.51</v>
      </c>
      <c r="CY7" s="38">
        <v>41.43</v>
      </c>
      <c r="CZ7" s="38">
        <v>44.07</v>
      </c>
      <c r="DA7" s="38">
        <v>45.91</v>
      </c>
      <c r="DB7" s="38">
        <v>47</v>
      </c>
      <c r="DC7" s="38">
        <v>70.59</v>
      </c>
      <c r="DD7" s="38">
        <v>69.67</v>
      </c>
      <c r="DE7" s="38">
        <v>84.58</v>
      </c>
      <c r="DF7" s="38">
        <v>84.84</v>
      </c>
      <c r="DG7" s="38">
        <v>84.86</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7.0000000000000007E-2</v>
      </c>
      <c r="EK7" s="38">
        <v>0.02</v>
      </c>
      <c r="EL7" s="38">
        <v>2.0499999999999998</v>
      </c>
      <c r="EM7" s="38">
        <v>0.01</v>
      </c>
      <c r="EN7" s="38">
        <v>0.01</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2020-01-16T01:52:12Z</cp:lastPrinted>
  <dcterms:created xsi:type="dcterms:W3CDTF">2019-12-05T05:24:06Z</dcterms:created>
  <dcterms:modified xsi:type="dcterms:W3CDTF">2020-02-27T00:15:13Z</dcterms:modified>
  <cp:category/>
</cp:coreProperties>
</file>