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9_姶良市【済】\"/>
    </mc:Choice>
  </mc:AlternateContent>
  <workbookProtection workbookAlgorithmName="SHA-512" workbookHashValue="eywfc3NTzA1UElysjI+1+GqMNmRUA/XP2E1Kjao62V5zWUudEtj98HEmpbo7027v5PfzhfMKBYirL4gu8t6PJg==" workbookSaltValue="DFUDLjNBTxu2XsQjFS/RiA==" workbookSpinCount="100000" lockStructure="1"/>
  <bookViews>
    <workbookView xWindow="0" yWindow="0" windowWidth="20490" windowHeight="724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<sst xmlns="http://schemas.openxmlformats.org/spreadsheetml/2006/main" count="220" uniqueCount="107">
  <si>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</si>
  <si>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</si>
  <si>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</si>
  <si>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</si>
  <si>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</si>
  <si>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</si>
  <si>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</si>
  <si>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</si>
  <si>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</si>
  <si>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</si>
  <si>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</si>
  <si>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</si>
  <si>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</si>
  <si>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</si>
  <si>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</si>
  <si>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</si>
  <si>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</si>
  <si>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</si>
  <si>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</si>
  <si>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</si>
  <si>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</si>
  <si>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</si>
  <si>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</si>
  <si>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</si>
  <si>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</si>
  <si>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</si>
  <si>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</si>
  <si>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</si>
  <si>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</si>
  <si>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</si>
  <si>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</si>
  <si>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</si>
  <si>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</si>
  <si>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</si>
  <si>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</si>
  <si>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</si>
  <si>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</si>
  <si>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</si>
  <si>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</si>
  <si>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</si>
  <si>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</si>
  <si>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</si>
  <si>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</si>
  <si>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</si>
  <si>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</si>
  <si>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</si>
  <si>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</si>
  <si>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</si>
  <si>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</si>
  <si>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</si>
  <si>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</si>
  <si>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</si>
  <si>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</si>
  <si>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</si>
  <si>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</si>
  <si>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</si>
  <si>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</si>
  <si>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</si>
  <si>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</si>
  <si>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</si>
  <si>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</si>
  <si>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</si>
  <si>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</si>
  <si>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</si>
  <si>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</si>
  <si>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</si>
  <si>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</si>
  <si>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</si>
  <si>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</si>
  <si>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</si>
  <si>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</si>
  <si>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</si>
  <si>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</si>
  <si>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</si>
  <si>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</si>
  <si>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</si>
  <si>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</si>
  <si>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</si>
  <si>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</si>
  <si>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</si>
  <si>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</si>
  <si>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</si>
  <si>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</si>
  <si>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</si>
  <si>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</si>
  <si>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</si>
  <si>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</si>
  <si>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</si>
  <si>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</si>
  <si>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</si>
  <si>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</si>
  <si>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</si>
  <si>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</si>
  <si>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</si>
  <si>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</si>
  <si>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</si>
  <si>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</si>
  <si>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</si>
  <si>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</si>
  <si>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</si>
  <si>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</si>
  <si>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</si>
  <si>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</si>
  <si>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</si>
  <si>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損益については、類似団体平均及び全国平均を上回っており、②累積欠損金も発生しておらず、今のところ健全な経営であることがうかがえるが、今後も健全経営を続けていくためには、更なる費用削減や更新投資に充てる財源の確保など検討していく必要がある。
　29年度に簡易水道事業を会計統合して以降、③流動比率が減少、④債務残高が高くなった。今後、施設の新設・老朽管更新なども計画しているが、建設改良費等に充てる企業債の借入もさらに多額になることから、更なる経営改善を図っていく必要がある。
　⑤料金回収率は、平均より高い水準で、経営の健全性を維持しているが、年々減少傾向にあるため、今後も経営の改善点等を精査していく必要がある。
　⑥費用の効率性については、給水原価が類似団体平均及び全国平均を下回っているが、年々増加傾向にあるため、今後も維持管理費の節減を行い、原価上昇の抑制に努めていく必要がある。　　
　⑦施設利用率は、類似団体平均及び全国平均を下回っており、給水人口に比べ施設規模が大きい。給水人口は微増しているが、適切な施設利用について見直す必要がある。
　⑧供給した配水量の効率性については、おおむね高い水準を維持しており、有効的な水の供給がなされている。</t>
    <rPh sb="143" eb="145">
      <t>イコウ</t>
    </rPh>
    <rPh sb="276" eb="278">
      <t>ネンネン</t>
    </rPh>
    <rPh sb="278" eb="280">
      <t>ゲンショウ</t>
    </rPh>
    <rPh sb="280" eb="282">
      <t>ケイコウ</t>
    </rPh>
    <rPh sb="352" eb="354">
      <t>ネンネン</t>
    </rPh>
    <rPh sb="354" eb="356">
      <t>ゾウカ</t>
    </rPh>
    <rPh sb="356" eb="358">
      <t>ケイコウ</t>
    </rPh>
    <phoneticPr fontId="4"/>
  </si>
  <si>
    <t>　水道事業の長期的視点を踏まえ将来にわたって安定的に事業を継続していくため水道ビジョンを策定し、計画的に施設・管路の更新投資を行う方針を定めた。
  今後、更なる事業の見直しや費用の削減を検討して経営改善を図り、施設・管路の更新等に充てる財源の確保に取り組む必要がある。
　また施設利用率を上げるため、施設の利用状況や適正規模を分析し、施設の統廃合・ダウンサイジング等を検討していく必要がある。</t>
    <rPh sb="1" eb="3">
      <t>スイドウ</t>
    </rPh>
    <rPh sb="3" eb="5">
      <t>ジギョウ</t>
    </rPh>
    <rPh sb="6" eb="9">
      <t>チョウキテキ</t>
    </rPh>
    <rPh sb="9" eb="11">
      <t>シテン</t>
    </rPh>
    <rPh sb="12" eb="13">
      <t>フ</t>
    </rPh>
    <rPh sb="15" eb="17">
      <t>ショウライ</t>
    </rPh>
    <rPh sb="22" eb="24">
      <t>アンテイ</t>
    </rPh>
    <rPh sb="24" eb="25">
      <t>テキ</t>
    </rPh>
    <rPh sb="26" eb="28">
      <t>ジギョウ</t>
    </rPh>
    <rPh sb="29" eb="31">
      <t>ケイゾク</t>
    </rPh>
    <rPh sb="37" eb="39">
      <t>スイドウ</t>
    </rPh>
    <rPh sb="44" eb="46">
      <t>サクテイ</t>
    </rPh>
    <rPh sb="48" eb="51">
      <t>ケイカクテキ</t>
    </rPh>
    <rPh sb="52" eb="54">
      <t>シセツ</t>
    </rPh>
    <rPh sb="55" eb="57">
      <t>カンロ</t>
    </rPh>
    <rPh sb="58" eb="60">
      <t>コウシン</t>
    </rPh>
    <rPh sb="60" eb="62">
      <t>トウシ</t>
    </rPh>
    <rPh sb="63" eb="64">
      <t>オコナ</t>
    </rPh>
    <rPh sb="65" eb="67">
      <t>ホウシン</t>
    </rPh>
    <rPh sb="68" eb="69">
      <t>サダ</t>
    </rPh>
    <rPh sb="75" eb="77">
      <t>コンゴ</t>
    </rPh>
    <rPh sb="78" eb="79">
      <t>サラ</t>
    </rPh>
    <rPh sb="81" eb="83">
      <t>ジギョウ</t>
    </rPh>
    <rPh sb="84" eb="86">
      <t>ミナオ</t>
    </rPh>
    <rPh sb="88" eb="90">
      <t>ヒヨウ</t>
    </rPh>
    <rPh sb="91" eb="93">
      <t>サクゲン</t>
    </rPh>
    <rPh sb="94" eb="96">
      <t>ケントウ</t>
    </rPh>
    <rPh sb="98" eb="100">
      <t>ケイエイ</t>
    </rPh>
    <rPh sb="100" eb="102">
      <t>カイゼン</t>
    </rPh>
    <rPh sb="103" eb="104">
      <t>ハカ</t>
    </rPh>
    <rPh sb="109" eb="111">
      <t>カンロ</t>
    </rPh>
    <rPh sb="112" eb="114">
      <t>コウシン</t>
    </rPh>
    <rPh sb="114" eb="115">
      <t>トウ</t>
    </rPh>
    <rPh sb="116" eb="117">
      <t>ア</t>
    </rPh>
    <rPh sb="119" eb="121">
      <t>ザイゲン</t>
    </rPh>
    <rPh sb="122" eb="124">
      <t>カクホ</t>
    </rPh>
    <rPh sb="125" eb="126">
      <t>ト</t>
    </rPh>
    <rPh sb="127" eb="128">
      <t>ク</t>
    </rPh>
    <rPh sb="129" eb="131">
      <t>ヒツヨウ</t>
    </rPh>
    <rPh sb="139" eb="141">
      <t>シセツ</t>
    </rPh>
    <rPh sb="141" eb="144">
      <t>リヨウリツ</t>
    </rPh>
    <rPh sb="145" eb="146">
      <t>ア</t>
    </rPh>
    <rPh sb="151" eb="153">
      <t>シセツ</t>
    </rPh>
    <rPh sb="154" eb="156">
      <t>リヨウ</t>
    </rPh>
    <rPh sb="156" eb="158">
      <t>ジョウキョウ</t>
    </rPh>
    <rPh sb="159" eb="161">
      <t>テキセイ</t>
    </rPh>
    <rPh sb="161" eb="163">
      <t>キボ</t>
    </rPh>
    <rPh sb="164" eb="166">
      <t>ブンセキ</t>
    </rPh>
    <rPh sb="168" eb="170">
      <t>シセツ</t>
    </rPh>
    <rPh sb="171" eb="174">
      <t>トウハイゴウ</t>
    </rPh>
    <rPh sb="183" eb="184">
      <t>トウ</t>
    </rPh>
    <rPh sb="185" eb="187">
      <t>ケントウ</t>
    </rPh>
    <rPh sb="191" eb="193">
      <t>ヒツヨウ</t>
    </rPh>
    <phoneticPr fontId="4"/>
  </si>
  <si>
    <t>　①施設全体の減価償却の状況については、類似団体平均及び全国平均を下回り、保有資産が年々法定耐用年数に近づいている。②管路の経年化の状況をみても法定耐用年数を超えた管路延長の割合が類似団体平均及び全国平均を上回っており、管路の老朽化が進んでいることがうかがえる。
　また、ここ数年は計画的に管路更新などと行ってきたため、③管路更新率が類似団体平均及び全国平均を上回ってきている。</t>
    <rPh sb="138" eb="140">
      <t>スウネン</t>
    </rPh>
    <rPh sb="141" eb="144">
      <t>ケイカクテキ</t>
    </rPh>
    <rPh sb="145" eb="147">
      <t>カンロ</t>
    </rPh>
    <rPh sb="147" eb="149">
      <t>コウシン</t>
    </rPh>
    <rPh sb="152" eb="153">
      <t>オコナ</t>
    </rPh>
    <rPh sb="180" eb="181">
      <t>ウエ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</si>
</sst>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0.68</c:v>
                </c:pt>
                <c:pt idx="1">
                  <c:v>0.38</c:v>
                </c:pt>
                <c:pt idx="2">
                  <c:v>0.68</c:v>
                </c:pt>
                <c:pt idx="3">
                  <c:v>1.91</c:v>
                </c:pt>
                <c:pt idx="4">
                  <c:v>1.49</c:v>
                </c:pt>
              </c:numCache>
            </c:numRef>
          </c:val>
          <c:extLst>
            <c:ext xmlns:c16="http://schemas.microsoft.com/office/drawing/2014/chart" uri="{C3380CC4-5D6E-409C-BE32-E72D297353CC}">
              <c16:uniqueId val="{00000000-BC93-457E-B815-03A1BED5891A}"/>
            </c:ext>
          </c:extLst>
        </c:ser>
        <c:dLbls>
          <c:showLegendKey val="0"/>
          <c:showVal val="0"/>
          <c:showCatName val="0"/>
          <c:showSerName val="0"/>
          <c:showPercent val="0"/>
          <c:showBubbleSize val="0"/>
        </c:dLbls>
        <c:gapWidth val="150"/>
        <c:axId val="-2092619616"/>
        <c:axId val="-20926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BC93-457E-B815-03A1BED5891A}"/>
            </c:ext>
          </c:extLst>
        </c:ser>
        <c:dLbls>
          <c:showLegendKey val="0"/>
          <c:showVal val="0"/>
          <c:showCatName val="0"/>
          <c:showSerName val="0"/>
          <c:showPercent val="0"/>
          <c:showBubbleSize val="0"/>
        </c:dLbls>
        <c:marker val="1"/>
        <c:smooth val="0"/>
        <c:axId val="-2092619616"/>
        <c:axId val="-2092614720"/>
      </c:lineChart>
      <c:dateAx>
        <c:axId val="-2092619616"/>
        <c:scaling>
          <c:orientation val="minMax"/>
        </c:scaling>
        <c:delete val="1"/>
        <c:axPos val="b"/>
        <c:numFmt formatCode="ge" sourceLinked="1"/>
        <c:majorTickMark val="none"/>
        <c:minorTickMark val="none"/>
        <c:tickLblPos val="none"/>
        <c:crossAx val="-2092614720"/>
        <c:crosses val="autoZero"/>
        <c:auto val="1"/>
        <c:lblOffset val="100"/>
        <c:baseTimeUnit val="years"/>
      </c:dateAx>
      <c:valAx>
        <c:axId val="-20926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6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55.57</c:v>
                </c:pt>
                <c:pt idx="1">
                  <c:v>54.24</c:v>
                </c:pt>
                <c:pt idx="2">
                  <c:v>54.38</c:v>
                </c:pt>
                <c:pt idx="3">
                  <c:v>56.71</c:v>
                </c:pt>
                <c:pt idx="4">
                  <c:v>56.33</c:v>
                </c:pt>
              </c:numCache>
            </c:numRef>
          </c:val>
          <c:extLst>
            <c:ext xmlns:c16="http://schemas.microsoft.com/office/drawing/2014/chart" uri="{C3380CC4-5D6E-409C-BE32-E72D297353CC}">
              <c16:uniqueId val="{00000000-C012-4A3D-A6CD-DD4424E8FC6D}"/>
            </c:ext>
          </c:extLst>
        </c:ser>
        <c:dLbls>
          <c:showLegendKey val="0"/>
          <c:showVal val="0"/>
          <c:showCatName val="0"/>
          <c:showSerName val="0"/>
          <c:showPercent val="0"/>
          <c:showBubbleSize val="0"/>
        </c:dLbls>
        <c:gapWidth val="150"/>
        <c:axId val="-1876893008"/>
        <c:axId val="-187689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C012-4A3D-A6CD-DD4424E8FC6D}"/>
            </c:ext>
          </c:extLst>
        </c:ser>
        <c:dLbls>
          <c:showLegendKey val="0"/>
          <c:showVal val="0"/>
          <c:showCatName val="0"/>
          <c:showSerName val="0"/>
          <c:showPercent val="0"/>
          <c:showBubbleSize val="0"/>
        </c:dLbls>
        <c:marker val="1"/>
        <c:smooth val="0"/>
        <c:axId val="-1876893008"/>
        <c:axId val="-1876892464"/>
      </c:lineChart>
      <c:dateAx>
        <c:axId val="-1876893008"/>
        <c:scaling>
          <c:orientation val="minMax"/>
        </c:scaling>
        <c:delete val="1"/>
        <c:axPos val="b"/>
        <c:numFmt formatCode="ge" sourceLinked="1"/>
        <c:majorTickMark val="none"/>
        <c:minorTickMark val="none"/>
        <c:tickLblPos val="none"/>
        <c:crossAx val="-1876892464"/>
        <c:crosses val="autoZero"/>
        <c:auto val="1"/>
        <c:lblOffset val="100"/>
        <c:baseTimeUnit val="years"/>
      </c:dateAx>
      <c:valAx>
        <c:axId val="-187689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89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92.76</c:v>
                </c:pt>
                <c:pt idx="1">
                  <c:v>92.86</c:v>
                </c:pt>
                <c:pt idx="2">
                  <c:v>93.22</c:v>
                </c:pt>
                <c:pt idx="3">
                  <c:v>92.26</c:v>
                </c:pt>
                <c:pt idx="4">
                  <c:v>93.49</c:v>
                </c:pt>
              </c:numCache>
            </c:numRef>
          </c:val>
          <c:extLst>
            <c:ext xmlns:c16="http://schemas.microsoft.com/office/drawing/2014/chart" uri="{C3380CC4-5D6E-409C-BE32-E72D297353CC}">
              <c16:uniqueId val="{00000000-834C-4096-BE95-AA1DCC847D97}"/>
            </c:ext>
          </c:extLst>
        </c:ser>
        <c:dLbls>
          <c:showLegendKey val="0"/>
          <c:showVal val="0"/>
          <c:showCatName val="0"/>
          <c:showSerName val="0"/>
          <c:showPercent val="0"/>
          <c:showBubbleSize val="0"/>
        </c:dLbls>
        <c:gapWidth val="150"/>
        <c:axId val="-1876891920"/>
        <c:axId val="-187689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834C-4096-BE95-AA1DCC847D97}"/>
            </c:ext>
          </c:extLst>
        </c:ser>
        <c:dLbls>
          <c:showLegendKey val="0"/>
          <c:showVal val="0"/>
          <c:showCatName val="0"/>
          <c:showSerName val="0"/>
          <c:showPercent val="0"/>
          <c:showBubbleSize val="0"/>
        </c:dLbls>
        <c:marker val="1"/>
        <c:smooth val="0"/>
        <c:axId val="-1876891920"/>
        <c:axId val="-1876898448"/>
      </c:lineChart>
      <c:dateAx>
        <c:axId val="-1876891920"/>
        <c:scaling>
          <c:orientation val="minMax"/>
        </c:scaling>
        <c:delete val="1"/>
        <c:axPos val="b"/>
        <c:numFmt formatCode="ge" sourceLinked="1"/>
        <c:majorTickMark val="none"/>
        <c:minorTickMark val="none"/>
        <c:tickLblPos val="none"/>
        <c:crossAx val="-1876898448"/>
        <c:crosses val="autoZero"/>
        <c:auto val="1"/>
        <c:lblOffset val="100"/>
        <c:baseTimeUnit val="years"/>
      </c:dateAx>
      <c:valAx>
        <c:axId val="-187689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89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139.61000000000001</c:v>
                </c:pt>
                <c:pt idx="1">
                  <c:v>133.84</c:v>
                </c:pt>
                <c:pt idx="2">
                  <c:v>136.28</c:v>
                </c:pt>
                <c:pt idx="3">
                  <c:v>123.65</c:v>
                </c:pt>
                <c:pt idx="4">
                  <c:v>120.87</c:v>
                </c:pt>
              </c:numCache>
            </c:numRef>
          </c:val>
          <c:extLst>
            <c:ext xmlns:c16="http://schemas.microsoft.com/office/drawing/2014/chart" uri="{C3380CC4-5D6E-409C-BE32-E72D297353CC}">
              <c16:uniqueId val="{00000000-280D-44D4-954C-7B0876F9B0BF}"/>
            </c:ext>
          </c:extLst>
        </c:ser>
        <c:dLbls>
          <c:showLegendKey val="0"/>
          <c:showVal val="0"/>
          <c:showCatName val="0"/>
          <c:showSerName val="0"/>
          <c:showPercent val="0"/>
          <c:showBubbleSize val="0"/>
        </c:dLbls>
        <c:gapWidth val="150"/>
        <c:axId val="-2092613088"/>
        <c:axId val="-20926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280D-44D4-954C-7B0876F9B0BF}"/>
            </c:ext>
          </c:extLst>
        </c:ser>
        <c:dLbls>
          <c:showLegendKey val="0"/>
          <c:showVal val="0"/>
          <c:showCatName val="0"/>
          <c:showSerName val="0"/>
          <c:showPercent val="0"/>
          <c:showBubbleSize val="0"/>
        </c:dLbls>
        <c:marker val="1"/>
        <c:smooth val="0"/>
        <c:axId val="-2092613088"/>
        <c:axId val="-2092610912"/>
      </c:lineChart>
      <c:dateAx>
        <c:axId val="-2092613088"/>
        <c:scaling>
          <c:orientation val="minMax"/>
        </c:scaling>
        <c:delete val="1"/>
        <c:axPos val="b"/>
        <c:numFmt formatCode="ge" sourceLinked="1"/>
        <c:majorTickMark val="none"/>
        <c:minorTickMark val="none"/>
        <c:tickLblPos val="none"/>
        <c:crossAx val="-2092610912"/>
        <c:crosses val="autoZero"/>
        <c:auto val="1"/>
        <c:lblOffset val="100"/>
        <c:baseTimeUnit val="years"/>
      </c:dateAx>
      <c:valAx>
        <c:axId val="-2092610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26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47.58</c:v>
                </c:pt>
                <c:pt idx="1">
                  <c:v>47.67</c:v>
                </c:pt>
                <c:pt idx="2">
                  <c:v>48.5</c:v>
                </c:pt>
                <c:pt idx="3">
                  <c:v>45.85</c:v>
                </c:pt>
                <c:pt idx="4">
                  <c:v>46.79</c:v>
                </c:pt>
              </c:numCache>
            </c:numRef>
          </c:val>
          <c:extLst>
            <c:ext xmlns:c16="http://schemas.microsoft.com/office/drawing/2014/chart" uri="{C3380CC4-5D6E-409C-BE32-E72D297353CC}">
              <c16:uniqueId val="{00000000-9539-46F4-BB07-40ED247F3C48}"/>
            </c:ext>
          </c:extLst>
        </c:ser>
        <c:dLbls>
          <c:showLegendKey val="0"/>
          <c:showVal val="0"/>
          <c:showCatName val="0"/>
          <c:showSerName val="0"/>
          <c:showPercent val="0"/>
          <c:showBubbleSize val="0"/>
        </c:dLbls>
        <c:gapWidth val="150"/>
        <c:axId val="-2092612544"/>
        <c:axId val="-20926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9539-46F4-BB07-40ED247F3C48}"/>
            </c:ext>
          </c:extLst>
        </c:ser>
        <c:dLbls>
          <c:showLegendKey val="0"/>
          <c:showVal val="0"/>
          <c:showCatName val="0"/>
          <c:showSerName val="0"/>
          <c:showPercent val="0"/>
          <c:showBubbleSize val="0"/>
        </c:dLbls>
        <c:marker val="1"/>
        <c:smooth val="0"/>
        <c:axId val="-2092612544"/>
        <c:axId val="-2092612000"/>
      </c:lineChart>
      <c:dateAx>
        <c:axId val="-2092612544"/>
        <c:scaling>
          <c:orientation val="minMax"/>
        </c:scaling>
        <c:delete val="1"/>
        <c:axPos val="b"/>
        <c:numFmt formatCode="ge" sourceLinked="1"/>
        <c:majorTickMark val="none"/>
        <c:minorTickMark val="none"/>
        <c:tickLblPos val="none"/>
        <c:crossAx val="-2092612000"/>
        <c:crosses val="autoZero"/>
        <c:auto val="1"/>
        <c:lblOffset val="100"/>
        <c:baseTimeUnit val="years"/>
      </c:dateAx>
      <c:valAx>
        <c:axId val="-20926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13.64</c:v>
                </c:pt>
                <c:pt idx="1">
                  <c:v>15.17</c:v>
                </c:pt>
                <c:pt idx="2">
                  <c:v>16.54</c:v>
                </c:pt>
                <c:pt idx="3">
                  <c:v>17.100000000000001</c:v>
                </c:pt>
                <c:pt idx="4">
                  <c:v>18.100000000000001</c:v>
                </c:pt>
              </c:numCache>
            </c:numRef>
          </c:val>
          <c:extLst>
            <c:ext xmlns:c16="http://schemas.microsoft.com/office/drawing/2014/chart" uri="{C3380CC4-5D6E-409C-BE32-E72D297353CC}">
              <c16:uniqueId val="{00000000-0D98-4853-B521-8EA087DE1FBE}"/>
            </c:ext>
          </c:extLst>
        </c:ser>
        <c:dLbls>
          <c:showLegendKey val="0"/>
          <c:showVal val="0"/>
          <c:showCatName val="0"/>
          <c:showSerName val="0"/>
          <c:showPercent val="0"/>
          <c:showBubbleSize val="0"/>
        </c:dLbls>
        <c:gapWidth val="150"/>
        <c:axId val="-2093704912"/>
        <c:axId val="-209371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D98-4853-B521-8EA087DE1FBE}"/>
            </c:ext>
          </c:extLst>
        </c:ser>
        <c:dLbls>
          <c:showLegendKey val="0"/>
          <c:showVal val="0"/>
          <c:showCatName val="0"/>
          <c:showSerName val="0"/>
          <c:showPercent val="0"/>
          <c:showBubbleSize val="0"/>
        </c:dLbls>
        <c:marker val="1"/>
        <c:smooth val="0"/>
        <c:axId val="-2093704912"/>
        <c:axId val="-2093715792"/>
      </c:lineChart>
      <c:dateAx>
        <c:axId val="-2093704912"/>
        <c:scaling>
          <c:orientation val="minMax"/>
        </c:scaling>
        <c:delete val="1"/>
        <c:axPos val="b"/>
        <c:numFmt formatCode="ge" sourceLinked="1"/>
        <c:majorTickMark val="none"/>
        <c:minorTickMark val="none"/>
        <c:tickLblPos val="none"/>
        <c:crossAx val="-2093715792"/>
        <c:crosses val="autoZero"/>
        <c:auto val="1"/>
        <c:lblOffset val="100"/>
        <c:baseTimeUnit val="years"/>
      </c:dateAx>
      <c:valAx>
        <c:axId val="-209371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370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5F-4E91-BC2C-3264457B9D1F}"/>
            </c:ext>
          </c:extLst>
        </c:ser>
        <c:dLbls>
          <c:showLegendKey val="0"/>
          <c:showVal val="0"/>
          <c:showCatName val="0"/>
          <c:showSerName val="0"/>
          <c:showPercent val="0"/>
          <c:showBubbleSize val="0"/>
        </c:dLbls>
        <c:gapWidth val="150"/>
        <c:axId val="-1876887024"/>
        <c:axId val="-187690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CF5F-4E91-BC2C-3264457B9D1F}"/>
            </c:ext>
          </c:extLst>
        </c:ser>
        <c:dLbls>
          <c:showLegendKey val="0"/>
          <c:showVal val="0"/>
          <c:showCatName val="0"/>
          <c:showSerName val="0"/>
          <c:showPercent val="0"/>
          <c:showBubbleSize val="0"/>
        </c:dLbls>
        <c:marker val="1"/>
        <c:smooth val="0"/>
        <c:axId val="-1876887024"/>
        <c:axId val="-1876900624"/>
      </c:lineChart>
      <c:dateAx>
        <c:axId val="-1876887024"/>
        <c:scaling>
          <c:orientation val="minMax"/>
        </c:scaling>
        <c:delete val="1"/>
        <c:axPos val="b"/>
        <c:numFmt formatCode="ge" sourceLinked="1"/>
        <c:majorTickMark val="none"/>
        <c:minorTickMark val="none"/>
        <c:tickLblPos val="none"/>
        <c:crossAx val="-1876900624"/>
        <c:crosses val="autoZero"/>
        <c:auto val="1"/>
        <c:lblOffset val="100"/>
        <c:baseTimeUnit val="years"/>
      </c:dateAx>
      <c:valAx>
        <c:axId val="-187690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688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689.25</c:v>
                </c:pt>
                <c:pt idx="1">
                  <c:v>723.73</c:v>
                </c:pt>
                <c:pt idx="2">
                  <c:v>677.62</c:v>
                </c:pt>
                <c:pt idx="3">
                  <c:v>606.92999999999995</c:v>
                </c:pt>
                <c:pt idx="4">
                  <c:v>523.9</c:v>
                </c:pt>
              </c:numCache>
            </c:numRef>
          </c:val>
          <c:extLst>
            <c:ext xmlns:c16="http://schemas.microsoft.com/office/drawing/2014/chart" uri="{C3380CC4-5D6E-409C-BE32-E72D297353CC}">
              <c16:uniqueId val="{00000000-1D3C-4C34-AD58-866A75751C66}"/>
            </c:ext>
          </c:extLst>
        </c:ser>
        <c:dLbls>
          <c:showLegendKey val="0"/>
          <c:showVal val="0"/>
          <c:showCatName val="0"/>
          <c:showSerName val="0"/>
          <c:showPercent val="0"/>
          <c:showBubbleSize val="0"/>
        </c:dLbls>
        <c:gapWidth val="150"/>
        <c:axId val="-1876900080"/>
        <c:axId val="-187689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1D3C-4C34-AD58-866A75751C66}"/>
            </c:ext>
          </c:extLst>
        </c:ser>
        <c:dLbls>
          <c:showLegendKey val="0"/>
          <c:showVal val="0"/>
          <c:showCatName val="0"/>
          <c:showSerName val="0"/>
          <c:showPercent val="0"/>
          <c:showBubbleSize val="0"/>
        </c:dLbls>
        <c:marker val="1"/>
        <c:smooth val="0"/>
        <c:axId val="-1876900080"/>
        <c:axId val="-1876894096"/>
      </c:lineChart>
      <c:dateAx>
        <c:axId val="-1876900080"/>
        <c:scaling>
          <c:orientation val="minMax"/>
        </c:scaling>
        <c:delete val="1"/>
        <c:axPos val="b"/>
        <c:numFmt formatCode="ge" sourceLinked="1"/>
        <c:majorTickMark val="none"/>
        <c:minorTickMark val="none"/>
        <c:tickLblPos val="none"/>
        <c:crossAx val="-1876894096"/>
        <c:crosses val="autoZero"/>
        <c:auto val="1"/>
        <c:lblOffset val="100"/>
        <c:baseTimeUnit val="years"/>
      </c:dateAx>
      <c:valAx>
        <c:axId val="-1876894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690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310.99</c:v>
                </c:pt>
                <c:pt idx="1">
                  <c:v>307.74</c:v>
                </c:pt>
                <c:pt idx="2">
                  <c:v>300.99</c:v>
                </c:pt>
                <c:pt idx="3">
                  <c:v>355.98</c:v>
                </c:pt>
                <c:pt idx="4">
                  <c:v>350.42</c:v>
                </c:pt>
              </c:numCache>
            </c:numRef>
          </c:val>
          <c:extLst>
            <c:ext xmlns:c16="http://schemas.microsoft.com/office/drawing/2014/chart" uri="{C3380CC4-5D6E-409C-BE32-E72D297353CC}">
              <c16:uniqueId val="{00000000-5DA9-4248-90D9-B83B71C359BF}"/>
            </c:ext>
          </c:extLst>
        </c:ser>
        <c:dLbls>
          <c:showLegendKey val="0"/>
          <c:showVal val="0"/>
          <c:showCatName val="0"/>
          <c:showSerName val="0"/>
          <c:showPercent val="0"/>
          <c:showBubbleSize val="0"/>
        </c:dLbls>
        <c:gapWidth val="150"/>
        <c:axId val="-1876891376"/>
        <c:axId val="-187689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5DA9-4248-90D9-B83B71C359BF}"/>
            </c:ext>
          </c:extLst>
        </c:ser>
        <c:dLbls>
          <c:showLegendKey val="0"/>
          <c:showVal val="0"/>
          <c:showCatName val="0"/>
          <c:showSerName val="0"/>
          <c:showPercent val="0"/>
          <c:showBubbleSize val="0"/>
        </c:dLbls>
        <c:marker val="1"/>
        <c:smooth val="0"/>
        <c:axId val="-1876891376"/>
        <c:axId val="-1876895184"/>
      </c:lineChart>
      <c:dateAx>
        <c:axId val="-1876891376"/>
        <c:scaling>
          <c:orientation val="minMax"/>
        </c:scaling>
        <c:delete val="1"/>
        <c:axPos val="b"/>
        <c:numFmt formatCode="ge" sourceLinked="1"/>
        <c:majorTickMark val="none"/>
        <c:minorTickMark val="none"/>
        <c:tickLblPos val="none"/>
        <c:crossAx val="-1876895184"/>
        <c:crosses val="autoZero"/>
        <c:auto val="1"/>
        <c:lblOffset val="100"/>
        <c:baseTimeUnit val="years"/>
      </c:dateAx>
      <c:valAx>
        <c:axId val="-187689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7689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134.31</c:v>
                </c:pt>
                <c:pt idx="1">
                  <c:v>128.87</c:v>
                </c:pt>
                <c:pt idx="2">
                  <c:v>130.75</c:v>
                </c:pt>
                <c:pt idx="3">
                  <c:v>111.63</c:v>
                </c:pt>
                <c:pt idx="4">
                  <c:v>108.03</c:v>
                </c:pt>
              </c:numCache>
            </c:numRef>
          </c:val>
          <c:extLst>
            <c:ext xmlns:c16="http://schemas.microsoft.com/office/drawing/2014/chart" uri="{C3380CC4-5D6E-409C-BE32-E72D297353CC}">
              <c16:uniqueId val="{00000000-4D5E-424D-B78E-F46F34A8E84C}"/>
            </c:ext>
          </c:extLst>
        </c:ser>
        <c:dLbls>
          <c:showLegendKey val="0"/>
          <c:showVal val="0"/>
          <c:showCatName val="0"/>
          <c:showSerName val="0"/>
          <c:showPercent val="0"/>
          <c:showBubbleSize val="0"/>
        </c:dLbls>
        <c:gapWidth val="150"/>
        <c:axId val="-1876896272"/>
        <c:axId val="-187690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4D5E-424D-B78E-F46F34A8E84C}"/>
            </c:ext>
          </c:extLst>
        </c:ser>
        <c:dLbls>
          <c:showLegendKey val="0"/>
          <c:showVal val="0"/>
          <c:showCatName val="0"/>
          <c:showSerName val="0"/>
          <c:showPercent val="0"/>
          <c:showBubbleSize val="0"/>
        </c:dLbls>
        <c:marker val="1"/>
        <c:smooth val="0"/>
        <c:axId val="-1876896272"/>
        <c:axId val="-1876901712"/>
      </c:lineChart>
      <c:dateAx>
        <c:axId val="-1876896272"/>
        <c:scaling>
          <c:orientation val="minMax"/>
        </c:scaling>
        <c:delete val="1"/>
        <c:axPos val="b"/>
        <c:numFmt formatCode="ge" sourceLinked="1"/>
        <c:majorTickMark val="none"/>
        <c:minorTickMark val="none"/>
        <c:tickLblPos val="none"/>
        <c:crossAx val="-1876901712"/>
        <c:crosses val="autoZero"/>
        <c:auto val="1"/>
        <c:lblOffset val="100"/>
        <c:baseTimeUnit val="years"/>
      </c:dateAx>
      <c:valAx>
        <c:axId val="-187690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89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105.42</c:v>
                </c:pt>
                <c:pt idx="1">
                  <c:v>109.93</c:v>
                </c:pt>
                <c:pt idx="2">
                  <c:v>108.49</c:v>
                </c:pt>
                <c:pt idx="3">
                  <c:v>127.19</c:v>
                </c:pt>
                <c:pt idx="4">
                  <c:v>131.6</c:v>
                </c:pt>
              </c:numCache>
            </c:numRef>
          </c:val>
          <c:extLst>
            <c:ext xmlns:c16="http://schemas.microsoft.com/office/drawing/2014/chart" uri="{C3380CC4-5D6E-409C-BE32-E72D297353CC}">
              <c16:uniqueId val="{00000000-D0C3-4148-A635-32469F4D7030}"/>
            </c:ext>
          </c:extLst>
        </c:ser>
        <c:dLbls>
          <c:showLegendKey val="0"/>
          <c:showVal val="0"/>
          <c:showCatName val="0"/>
          <c:showSerName val="0"/>
          <c:showPercent val="0"/>
          <c:showBubbleSize val="0"/>
        </c:dLbls>
        <c:gapWidth val="150"/>
        <c:axId val="-1876889744"/>
        <c:axId val="-187689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D0C3-4148-A635-32469F4D7030}"/>
            </c:ext>
          </c:extLst>
        </c:ser>
        <c:dLbls>
          <c:showLegendKey val="0"/>
          <c:showVal val="0"/>
          <c:showCatName val="0"/>
          <c:showSerName val="0"/>
          <c:showPercent val="0"/>
          <c:showBubbleSize val="0"/>
        </c:dLbls>
        <c:marker val="1"/>
        <c:smooth val="0"/>
        <c:axId val="-1876889744"/>
        <c:axId val="-1876893552"/>
      </c:lineChart>
      <c:dateAx>
        <c:axId val="-1876889744"/>
        <c:scaling>
          <c:orientation val="minMax"/>
        </c:scaling>
        <c:delete val="1"/>
        <c:axPos val="b"/>
        <c:numFmt formatCode="ge" sourceLinked="1"/>
        <c:majorTickMark val="none"/>
        <c:minorTickMark val="none"/>
        <c:tickLblPos val="none"/>
        <c:crossAx val="-1876893552"/>
        <c:crosses val="autoZero"/>
        <c:auto val="1"/>
        <c:lblOffset val="100"/>
        <c:baseTimeUnit val="years"/>
      </c:dateAx>
      <c:valAx>
        <c:axId val="-187689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88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鹿児島県　姶良市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77411</v>
      </c>
      <c r="AM8" s="70"/>
      <c r="AN8" s="70"/>
      <c r="AO8" s="70"/>
      <c r="AP8" s="70"/>
      <c r="AQ8" s="70"/>
      <c r="AR8" s="70"/>
      <c r="AS8" s="70"/>
      <c r="AT8" s="66">
        <f>データ!$S$6</f>
        <v>231.25</v>
      </c>
      <c r="AU8" s="67"/>
      <c r="AV8" s="67"/>
      <c r="AW8" s="67"/>
      <c r="AX8" s="67"/>
      <c r="AY8" s="67"/>
      <c r="AZ8" s="67"/>
      <c r="BA8" s="67"/>
      <c r="BB8" s="69">
        <f>データ!$T$6</f>
        <v>334.75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69.17</v>
      </c>
      <c r="J10" s="67"/>
      <c r="K10" s="67"/>
      <c r="L10" s="67"/>
      <c r="M10" s="67"/>
      <c r="N10" s="67"/>
      <c r="O10" s="68"/>
      <c r="P10" s="69">
        <f>データ!$P$6</f>
        <v>98.52</v>
      </c>
      <c r="Q10" s="69"/>
      <c r="R10" s="69"/>
      <c r="S10" s="69"/>
      <c r="T10" s="69"/>
      <c r="U10" s="69"/>
      <c r="V10" s="69"/>
      <c r="W10" s="70">
        <f>データ!$Q$6</f>
        <v>2808</v>
      </c>
      <c r="X10" s="70"/>
      <c r="Y10" s="70"/>
      <c r="Z10" s="70"/>
      <c r="AA10" s="70"/>
      <c r="AB10" s="70"/>
      <c r="AC10" s="70"/>
      <c r="AD10" s="2"/>
      <c r="AE10" s="2"/>
      <c r="AF10" s="2"/>
      <c r="AG10" s="2"/>
      <c r="AH10" s="4"/>
      <c r="AI10" s="4"/>
      <c r="AJ10" s="4"/>
      <c r="AK10" s="4"/>
      <c r="AL10" s="70">
        <f>データ!$U$6</f>
        <v>75986</v>
      </c>
      <c r="AM10" s="70"/>
      <c r="AN10" s="70"/>
      <c r="AO10" s="70"/>
      <c r="AP10" s="70"/>
      <c r="AQ10" s="70"/>
      <c r="AR10" s="70"/>
      <c r="AS10" s="70"/>
      <c r="AT10" s="66">
        <f>データ!$V$6</f>
        <v>83.09</v>
      </c>
      <c r="AU10" s="67"/>
      <c r="AV10" s="67"/>
      <c r="AW10" s="67"/>
      <c r="AX10" s="67"/>
      <c r="AY10" s="67"/>
      <c r="AZ10" s="67"/>
      <c r="BA10" s="67"/>
      <c r="BB10" s="69">
        <f>データ!$W$6</f>
        <v>914.5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104</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Penh4Voq+71v78atwwHCcbkR4PQDqNgQAJBm7IvojUdggBxMiUxXQ1/l0snMgkEEJmcKt9ZJzrW8Jls8cl4Qw==" saltValue="h9hTkmprs/jAani+/6LCI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462250</v>
      </c>
      <c r="D6" s="34">
        <f t="shared" si="3"/>
        <v>46</v>
      </c>
      <c r="E6" s="34">
        <f t="shared" si="3"/>
        <v>1</v>
      </c>
      <c r="F6" s="34">
        <f t="shared" si="3"/>
        <v>0</v>
      </c>
      <c r="G6" s="34">
        <f t="shared" si="3"/>
        <v>1</v>
      </c>
      <c r="H6" s="34" t="str">
        <f t="shared" si="3"/>
        <v>鹿児島県　姶良市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69.17</v>
      </c>
      <c r="P6" s="35">
        <f t="shared" si="3"/>
        <v>98.52</v>
      </c>
      <c r="Q6" s="35">
        <f t="shared" si="3"/>
        <v>2808</v>
      </c>
      <c r="R6" s="35">
        <f t="shared" si="3"/>
        <v>77411</v>
      </c>
      <c r="S6" s="35">
        <f t="shared" si="3"/>
        <v>231.25</v>
      </c>
      <c r="T6" s="35">
        <f t="shared" si="3"/>
        <v>334.75</v>
      </c>
      <c r="U6" s="35">
        <f t="shared" si="3"/>
        <v>75986</v>
      </c>
      <c r="V6" s="35">
        <f t="shared" si="3"/>
        <v>83.09</v>
      </c>
      <c r="W6" s="35">
        <f t="shared" si="3"/>
        <v>914.5</v>
      </c>
      <c r="X6" s="36">
        <f>IF(X7="",NA(),X7)</f>
        <v>139.61000000000001</v>
      </c>
      <c r="Y6" s="36">
        <f t="shared" ref="Y6:AG6" si="4">IF(Y7="",NA(),Y7)</f>
        <v>133.84</v>
      </c>
      <c r="Z6" s="36">
        <f t="shared" si="4"/>
        <v>136.28</v>
      </c>
      <c r="AA6" s="36">
        <f t="shared" si="4"/>
        <v>123.65</v>
      </c>
      <c r="AB6" s="36">
        <f t="shared" si="4"/>
        <v>120.87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689.25</v>
      </c>
      <c r="AU6" s="36">
        <f t="shared" ref="AU6:BC6" si="6">IF(AU7="",NA(),AU7)</f>
        <v>723.73</v>
      </c>
      <c r="AV6" s="36">
        <f t="shared" si="6"/>
        <v>677.62</v>
      </c>
      <c r="AW6" s="36">
        <f t="shared" si="6"/>
        <v>606.92999999999995</v>
      </c>
      <c r="AX6" s="36">
        <f t="shared" si="6"/>
        <v>523.9</v>
      </c>
      <c r="AY6" s="36">
        <f t="shared" si="6"/>
        <v>335.95</v>
      </c>
      <c r="AZ6" s="36">
        <f t="shared" si="6"/>
        <v>346.59</v>
      </c>
      <c r="BA6" s="36">
        <f t="shared" si="6"/>
        <v>357.82</v>
      </c>
      <c r="BB6" s="36">
        <f t="shared" si="6"/>
        <v>355.5</v>
      </c>
      <c r="BC6" s="36">
        <f t="shared" si="6"/>
        <v>349.83</v>
      </c>
      <c r="BD6" s="35" t="str">
        <f>IF(BD7="","",IF(BD7="-","【-】","【"&amp;SUBSTITUTE(TEXT(BD7,"#,##0.00"),"-","△")&amp;"】"))</f>
        <v>【261.93】</v>
      </c>
      <c r="BE6" s="36">
        <f>IF(BE7="",NA(),BE7)</f>
        <v>310.99</v>
      </c>
      <c r="BF6" s="36">
        <f t="shared" ref="BF6:BN6" si="7">IF(BF7="",NA(),BF7)</f>
        <v>307.74</v>
      </c>
      <c r="BG6" s="36">
        <f t="shared" si="7"/>
        <v>300.99</v>
      </c>
      <c r="BH6" s="36">
        <f t="shared" si="7"/>
        <v>355.98</v>
      </c>
      <c r="BI6" s="36">
        <f t="shared" si="7"/>
        <v>350.42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134.31</v>
      </c>
      <c r="BQ6" s="36">
        <f t="shared" ref="BQ6:BY6" si="8">IF(BQ7="",NA(),BQ7)</f>
        <v>128.87</v>
      </c>
      <c r="BR6" s="36">
        <f t="shared" si="8"/>
        <v>130.75</v>
      </c>
      <c r="BS6" s="36">
        <f t="shared" si="8"/>
        <v>111.63</v>
      </c>
      <c r="BT6" s="36">
        <f t="shared" si="8"/>
        <v>108.03</v>
      </c>
      <c r="BU6" s="36">
        <f t="shared" si="8"/>
        <v>105.21</v>
      </c>
      <c r="BV6" s="36">
        <f t="shared" si="8"/>
        <v>105.71</v>
      </c>
      <c r="BW6" s="36">
        <f t="shared" si="8"/>
        <v>106.01</v>
      </c>
      <c r="BX6" s="36">
        <f t="shared" si="8"/>
        <v>104.57</v>
      </c>
      <c r="BY6" s="36">
        <f t="shared" si="8"/>
        <v>103.54</v>
      </c>
      <c r="BZ6" s="35" t="str">
        <f>IF(BZ7="","",IF(BZ7="-","【-】","【"&amp;SUBSTITUTE(TEXT(BZ7,"#,##0.00"),"-","△")&amp;"】"))</f>
        <v>【103.91】</v>
      </c>
      <c r="CA6" s="36">
        <f>IF(CA7="",NA(),CA7)</f>
        <v>105.42</v>
      </c>
      <c r="CB6" s="36">
        <f t="shared" ref="CB6:CJ6" si="9">IF(CB7="",NA(),CB7)</f>
        <v>109.93</v>
      </c>
      <c r="CC6" s="36">
        <f t="shared" si="9"/>
        <v>108.49</v>
      </c>
      <c r="CD6" s="36">
        <f t="shared" si="9"/>
        <v>127.19</v>
      </c>
      <c r="CE6" s="36">
        <f t="shared" si="9"/>
        <v>131.6</v>
      </c>
      <c r="CF6" s="36">
        <f t="shared" si="9"/>
        <v>162.59</v>
      </c>
      <c r="CG6" s="36">
        <f t="shared" si="9"/>
        <v>162.15</v>
      </c>
      <c r="CH6" s="36">
        <f t="shared" si="9"/>
        <v>162.24</v>
      </c>
      <c r="CI6" s="36">
        <f t="shared" si="9"/>
        <v>165.47</v>
      </c>
      <c r="CJ6" s="36">
        <f t="shared" si="9"/>
        <v>167.46</v>
      </c>
      <c r="CK6" s="35" t="str">
        <f>IF(CK7="","",IF(CK7="-","【-】","【"&amp;SUBSTITUTE(TEXT(CK7,"#,##0.00"),"-","△")&amp;"】"))</f>
        <v>【167.11】</v>
      </c>
      <c r="CL6" s="36">
        <f>IF(CL7="",NA(),CL7)</f>
        <v>55.57</v>
      </c>
      <c r="CM6" s="36">
        <f t="shared" ref="CM6:CU6" si="10">IF(CM7="",NA(),CM7)</f>
        <v>54.24</v>
      </c>
      <c r="CN6" s="36">
        <f t="shared" si="10"/>
        <v>54.38</v>
      </c>
      <c r="CO6" s="36">
        <f t="shared" si="10"/>
        <v>56.71</v>
      </c>
      <c r="CP6" s="36">
        <f t="shared" si="10"/>
        <v>56.33</v>
      </c>
      <c r="CQ6" s="36">
        <f t="shared" si="10"/>
        <v>59.17</v>
      </c>
      <c r="CR6" s="36">
        <f t="shared" si="10"/>
        <v>59.34</v>
      </c>
      <c r="CS6" s="36">
        <f t="shared" si="10"/>
        <v>59.11</v>
      </c>
      <c r="CT6" s="36">
        <f t="shared" si="10"/>
        <v>59.74</v>
      </c>
      <c r="CU6" s="36">
        <f t="shared" si="10"/>
        <v>59.46</v>
      </c>
      <c r="CV6" s="35" t="str">
        <f>IF(CV7="","",IF(CV7="-","【-】","【"&amp;SUBSTITUTE(TEXT(CV7,"#,##0.00"),"-","△")&amp;"】"))</f>
        <v>【60.27】</v>
      </c>
      <c r="CW6" s="36">
        <f>IF(CW7="",NA(),CW7)</f>
        <v>92.76</v>
      </c>
      <c r="CX6" s="36">
        <f t="shared" ref="CX6:DF6" si="11">IF(CX7="",NA(),CX7)</f>
        <v>92.86</v>
      </c>
      <c r="CY6" s="36">
        <f t="shared" si="11"/>
        <v>93.22</v>
      </c>
      <c r="CZ6" s="36">
        <f t="shared" si="11"/>
        <v>92.26</v>
      </c>
      <c r="DA6" s="36">
        <f t="shared" si="11"/>
        <v>93.49</v>
      </c>
      <c r="DB6" s="36">
        <f t="shared" si="11"/>
        <v>87.6</v>
      </c>
      <c r="DC6" s="36">
        <f t="shared" si="11"/>
        <v>87.74</v>
      </c>
      <c r="DD6" s="36">
        <f t="shared" si="11"/>
        <v>87.91</v>
      </c>
      <c r="DE6" s="36">
        <f t="shared" si="11"/>
        <v>87.28</v>
      </c>
      <c r="DF6" s="36">
        <f t="shared" si="11"/>
        <v>87.41</v>
      </c>
      <c r="DG6" s="35" t="str">
        <f>IF(DG7="","",IF(DG7="-","【-】","【"&amp;SUBSTITUTE(TEXT(DG7,"#,##0.00"),"-","△")&amp;"】"))</f>
        <v>【89.92】</v>
      </c>
      <c r="DH6" s="36">
        <f>IF(DH7="",NA(),DH7)</f>
        <v>47.58</v>
      </c>
      <c r="DI6" s="36">
        <f t="shared" ref="DI6:DQ6" si="12">IF(DI7="",NA(),DI7)</f>
        <v>47.67</v>
      </c>
      <c r="DJ6" s="36">
        <f t="shared" si="12"/>
        <v>48.5</v>
      </c>
      <c r="DK6" s="36">
        <f t="shared" si="12"/>
        <v>45.85</v>
      </c>
      <c r="DL6" s="36">
        <f t="shared" si="12"/>
        <v>46.79</v>
      </c>
      <c r="DM6" s="36">
        <f t="shared" si="12"/>
        <v>45.25</v>
      </c>
      <c r="DN6" s="36">
        <f t="shared" si="12"/>
        <v>46.27</v>
      </c>
      <c r="DO6" s="36">
        <f t="shared" si="12"/>
        <v>46.88</v>
      </c>
      <c r="DP6" s="36">
        <f t="shared" si="12"/>
        <v>46.94</v>
      </c>
      <c r="DQ6" s="36">
        <f t="shared" si="12"/>
        <v>47.62</v>
      </c>
      <c r="DR6" s="35" t="str">
        <f>IF(DR7="","",IF(DR7="-","【-】","【"&amp;SUBSTITUTE(TEXT(DR7,"#,##0.00"),"-","△")&amp;"】"))</f>
        <v>【48.85】</v>
      </c>
      <c r="DS6" s="36">
        <f>IF(DS7="",NA(),DS7)</f>
        <v>13.64</v>
      </c>
      <c r="DT6" s="36">
        <f t="shared" ref="DT6:EB6" si="13">IF(DT7="",NA(),DT7)</f>
        <v>15.17</v>
      </c>
      <c r="DU6" s="36">
        <f t="shared" si="13"/>
        <v>16.54</v>
      </c>
      <c r="DV6" s="36">
        <f t="shared" si="13"/>
        <v>17.100000000000001</v>
      </c>
      <c r="DW6" s="36">
        <f t="shared" si="13"/>
        <v>18.100000000000001</v>
      </c>
      <c r="DX6" s="36">
        <f t="shared" si="13"/>
        <v>10.71</v>
      </c>
      <c r="DY6" s="36">
        <f t="shared" si="13"/>
        <v>10.93</v>
      </c>
      <c r="DZ6" s="36">
        <f t="shared" si="13"/>
        <v>13.39</v>
      </c>
      <c r="EA6" s="36">
        <f t="shared" si="13"/>
        <v>14.48</v>
      </c>
      <c r="EB6" s="36">
        <f t="shared" si="13"/>
        <v>16.27</v>
      </c>
      <c r="EC6" s="35" t="str">
        <f>IF(EC7="","",IF(EC7="-","【-】","【"&amp;SUBSTITUTE(TEXT(EC7,"#,##0.00"),"-","△")&amp;"】"))</f>
        <v>【17.80】</v>
      </c>
      <c r="ED6" s="36">
        <f>IF(ED7="",NA(),ED7)</f>
        <v>0.68</v>
      </c>
      <c r="EE6" s="36">
        <f t="shared" ref="EE6:EM6" si="14">IF(EE7="",NA(),EE7)</f>
        <v>0.38</v>
      </c>
      <c r="EF6" s="36">
        <f t="shared" si="14"/>
        <v>0.68</v>
      </c>
      <c r="EG6" s="36">
        <f t="shared" si="14"/>
        <v>1.91</v>
      </c>
      <c r="EH6" s="36">
        <f t="shared" si="14"/>
        <v>1.49</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462250</v>
      </c>
      <c r="D7" s="38">
        <v>46</v>
      </c>
      <c r="E7" s="38">
        <v>1</v>
      </c>
      <c r="F7" s="38">
        <v>0</v>
      </c>
      <c r="G7" s="38">
        <v>1</v>
      </c>
      <c r="H7" s="38" t="s">
        <v>92</v>
      </c>
      <c r="I7" s="38" t="s">
        <v>93</v>
      </c>
      <c r="J7" s="38" t="s">
        <v>94</v>
      </c>
      <c r="K7" s="38" t="s">
        <v>95</v>
      </c>
      <c r="L7" s="38" t="s">
        <v>96</v>
      </c>
      <c r="M7" s="38" t="s">
        <v>97</v>
      </c>
      <c r="N7" s="39" t="s">
        <v>98</v>
      </c>
      <c r="O7" s="39">
        <v>69.17</v>
      </c>
      <c r="P7" s="39">
        <v>98.52</v>
      </c>
      <c r="Q7" s="39">
        <v>2808</v>
      </c>
      <c r="R7" s="39">
        <v>77411</v>
      </c>
      <c r="S7" s="39">
        <v>231.25</v>
      </c>
      <c r="T7" s="39">
        <v>334.75</v>
      </c>
      <c r="U7" s="39">
        <v>75986</v>
      </c>
      <c r="V7" s="39">
        <v>83.09</v>
      </c>
      <c r="W7" s="39">
        <v>914.5</v>
      </c>
      <c r="X7" s="39">
        <v>139.61000000000001</v>
      </c>
      <c r="Y7" s="39">
        <v>133.84</v>
      </c>
      <c r="Z7" s="39">
        <v>136.28</v>
      </c>
      <c r="AA7" s="39">
        <v>123.65</v>
      </c>
      <c r="AB7" s="39">
        <v>120.87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689.25</v>
      </c>
      <c r="AU7" s="39">
        <v>723.73</v>
      </c>
      <c r="AV7" s="39">
        <v>677.62</v>
      </c>
      <c r="AW7" s="39">
        <v>606.92999999999995</v>
      </c>
      <c r="AX7" s="39">
        <v>523.9</v>
      </c>
      <c r="AY7" s="39">
        <v>335.95</v>
      </c>
      <c r="AZ7" s="39">
        <v>346.59</v>
      </c>
      <c r="BA7" s="39">
        <v>357.82</v>
      </c>
      <c r="BB7" s="39">
        <v>355.5</v>
      </c>
      <c r="BC7" s="39">
        <v>349.83</v>
      </c>
      <c r="BD7" s="39">
        <v>261.93</v>
      </c>
      <c r="BE7" s="39">
        <v>310.99</v>
      </c>
      <c r="BF7" s="39">
        <v>307.74</v>
      </c>
      <c r="BG7" s="39">
        <v>300.99</v>
      </c>
      <c r="BH7" s="39">
        <v>355.98</v>
      </c>
      <c r="BI7" s="39">
        <v>350.42</v>
      </c>
      <c r="BJ7" s="39">
        <v>319.82</v>
      </c>
      <c r="BK7" s="39">
        <v>312.02999999999997</v>
      </c>
      <c r="BL7" s="39">
        <v>307.45999999999998</v>
      </c>
      <c r="BM7" s="39">
        <v>312.58</v>
      </c>
      <c r="BN7" s="39">
        <v>314.87</v>
      </c>
      <c r="BO7" s="39">
        <v>270.45999999999998</v>
      </c>
      <c r="BP7" s="39">
        <v>134.31</v>
      </c>
      <c r="BQ7" s="39">
        <v>128.87</v>
      </c>
      <c r="BR7" s="39">
        <v>130.75</v>
      </c>
      <c r="BS7" s="39">
        <v>111.63</v>
      </c>
      <c r="BT7" s="39">
        <v>108.03</v>
      </c>
      <c r="BU7" s="39">
        <v>105.21</v>
      </c>
      <c r="BV7" s="39">
        <v>105.71</v>
      </c>
      <c r="BW7" s="39">
        <v>106.01</v>
      </c>
      <c r="BX7" s="39">
        <v>104.57</v>
      </c>
      <c r="BY7" s="39">
        <v>103.54</v>
      </c>
      <c r="BZ7" s="39">
        <v>103.91</v>
      </c>
      <c r="CA7" s="39">
        <v>105.42</v>
      </c>
      <c r="CB7" s="39">
        <v>109.93</v>
      </c>
      <c r="CC7" s="39">
        <v>108.49</v>
      </c>
      <c r="CD7" s="39">
        <v>127.19</v>
      </c>
      <c r="CE7" s="39">
        <v>131.6</v>
      </c>
      <c r="CF7" s="39">
        <v>162.59</v>
      </c>
      <c r="CG7" s="39">
        <v>162.15</v>
      </c>
      <c r="CH7" s="39">
        <v>162.24</v>
      </c>
      <c r="CI7" s="39">
        <v>165.47</v>
      </c>
      <c r="CJ7" s="39">
        <v>167.46</v>
      </c>
      <c r="CK7" s="39">
        <v>167.11</v>
      </c>
      <c r="CL7" s="39">
        <v>55.57</v>
      </c>
      <c r="CM7" s="39">
        <v>54.24</v>
      </c>
      <c r="CN7" s="39">
        <v>54.38</v>
      </c>
      <c r="CO7" s="39">
        <v>56.71</v>
      </c>
      <c r="CP7" s="39">
        <v>56.33</v>
      </c>
      <c r="CQ7" s="39">
        <v>59.17</v>
      </c>
      <c r="CR7" s="39">
        <v>59.34</v>
      </c>
      <c r="CS7" s="39">
        <v>59.11</v>
      </c>
      <c r="CT7" s="39">
        <v>59.74</v>
      </c>
      <c r="CU7" s="39">
        <v>59.46</v>
      </c>
      <c r="CV7" s="39">
        <v>60.27</v>
      </c>
      <c r="CW7" s="39">
        <v>92.76</v>
      </c>
      <c r="CX7" s="39">
        <v>92.86</v>
      </c>
      <c r="CY7" s="39">
        <v>93.22</v>
      </c>
      <c r="CZ7" s="39">
        <v>92.26</v>
      </c>
      <c r="DA7" s="39">
        <v>93.49</v>
      </c>
      <c r="DB7" s="39">
        <v>87.6</v>
      </c>
      <c r="DC7" s="39">
        <v>87.74</v>
      </c>
      <c r="DD7" s="39">
        <v>87.91</v>
      </c>
      <c r="DE7" s="39">
        <v>87.28</v>
      </c>
      <c r="DF7" s="39">
        <v>87.41</v>
      </c>
      <c r="DG7" s="39">
        <v>89.92</v>
      </c>
      <c r="DH7" s="39">
        <v>47.58</v>
      </c>
      <c r="DI7" s="39">
        <v>47.67</v>
      </c>
      <c r="DJ7" s="39">
        <v>48.5</v>
      </c>
      <c r="DK7" s="39">
        <v>45.85</v>
      </c>
      <c r="DL7" s="39">
        <v>46.79</v>
      </c>
      <c r="DM7" s="39">
        <v>45.25</v>
      </c>
      <c r="DN7" s="39">
        <v>46.27</v>
      </c>
      <c r="DO7" s="39">
        <v>46.88</v>
      </c>
      <c r="DP7" s="39">
        <v>46.94</v>
      </c>
      <c r="DQ7" s="39">
        <v>47.62</v>
      </c>
      <c r="DR7" s="39">
        <v>48.85</v>
      </c>
      <c r="DS7" s="39">
        <v>13.64</v>
      </c>
      <c r="DT7" s="39">
        <v>15.17</v>
      </c>
      <c r="DU7" s="39">
        <v>16.54</v>
      </c>
      <c r="DV7" s="39">
        <v>17.100000000000001</v>
      </c>
      <c r="DW7" s="39">
        <v>18.100000000000001</v>
      </c>
      <c r="DX7" s="39">
        <v>10.71</v>
      </c>
      <c r="DY7" s="39">
        <v>10.93</v>
      </c>
      <c r="DZ7" s="39">
        <v>13.39</v>
      </c>
      <c r="EA7" s="39">
        <v>14.48</v>
      </c>
      <c r="EB7" s="39">
        <v>16.27</v>
      </c>
      <c r="EC7" s="39">
        <v>17.8</v>
      </c>
      <c r="ED7" s="39">
        <v>0.68</v>
      </c>
      <c r="EE7" s="39">
        <v>0.38</v>
      </c>
      <c r="EF7" s="39">
        <v>0.68</v>
      </c>
      <c r="EG7" s="39">
        <v>1.91</v>
      </c>
      <c r="EH7" s="39">
        <v>1.49</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2020-01-16T05:16:36Z</cp:lastPrinted>
  <dcterms:created xsi:type="dcterms:W3CDTF">2019-12-05T04:32:01Z</dcterms:created>
  <dcterms:modified xsi:type="dcterms:W3CDTF">2020-02-26T23:58:50Z</dcterms:modified>
  <cp:category/>
</cp:coreProperties>
</file>