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6_奄美市【済】\"/>
    </mc:Choice>
  </mc:AlternateContent>
  <workbookProtection workbookAlgorithmName="SHA-512" workbookHashValue="qDEMFl5tb5NKzZ9gKh/U3HDK6d5wJ6fXnFLYZ05+W0PjtPK8o/PcH8XRPtBDMSsRHvSQ+YeihYUeGWWwzqitNg==" workbookSaltValue="4KM4ofoisCSAf3/CGo624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W10" i="4" s="1"/>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BB8" i="4"/>
  <c r="AT8" i="4"/>
  <c r="AL8" i="4"/>
  <c r="W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<sst xmlns="http://schemas.openxmlformats.org/spreadsheetml/2006/main" count="228" uniqueCount="113">
  <si>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</si>
  <si>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</si>
  <si>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</si>
  <si>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</si>
  <si>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</si>
  <si>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</si>
  <si>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</si>
  <si>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</si>
  <si>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</si>
  <si>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</si>
  <si>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</si>
  <si>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</si>
  <si>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</si>
  <si>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</si>
  <si>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</si>
  <si>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</si>
  <si>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</si>
  <si>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</si>
  <si>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</si>
  <si>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</si>
  <si>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</si>
  <si>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</si>
  <si>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</si>
  <si>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</si>
  <si>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</si>
  <si>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</si>
  <si>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</si>
  <si>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</si>
  <si>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</si>
  <si>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</si>
  <si>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</si>
  <si>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</si>
  <si>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</si>
  <si>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</si>
  <si>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</si>
  <si>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</si>
  <si>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</si>
  <si>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</si>
  <si>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</si>
  <si>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</si>
  <si>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</si>
  <si>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</si>
  <si>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</si>
  <si>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</si>
  <si>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</si>
  <si>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</si>
  <si>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</si>
  <si>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</si>
  <si>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</si>
  <si>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</si>
  <si>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</si>
  <si>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</si>
  <si>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</si>
  <si>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</si>
  <si>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</si>
  <si>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</si>
  <si>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</si>
  <si>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</si>
  <si>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</si>
  <si>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</si>
  <si>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</si>
  <si>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</si>
  <si>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</si>
  <si>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</si>
  <si>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</si>
  <si>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</si>
  <si>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</si>
  <si>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</si>
  <si>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</si>
  <si>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</si>
  <si>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</si>
  <si>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</si>
  <si>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</si>
  <si>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</si>
  <si>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</si>
  <si>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</si>
  <si>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</si>
  <si>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</si>
  <si>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</si>
  <si>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</si>
  <si>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</si>
  <si>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</si>
  <si>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</si>
  <si>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</si>
  <si>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</si>
  <si>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</si>
  <si>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</si>
  <si>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</si>
  <si>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</si>
  <si>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</si>
  <si>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</si>
  <si>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</si>
  <si>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</si>
  <si>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</si>
  <si>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</si>
  <si>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</si>
  <si>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</si>
  <si>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奄美市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</si>
  <si>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</si>
  <si>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</si>
  <si>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</si>
  <si>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</si>
  <si>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</si>
  <si>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</si>
  <si>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</si>
  <si>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</si>
  <si>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</si>
  <si>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</si>
  <si>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</si>
  <si>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</si>
  <si>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rFont val="ＭＳ ゴシック"/>
        <family val="3"/>
        <charset val="128"/>
      </rPr>
      <t>③管渠改善率…</t>
    </r>
    <r>
      <rPr>
        <sz val="11"/>
        <rFont val="ＭＳ ゴシック"/>
        <family val="3"/>
        <charset val="128"/>
      </rPr>
      <t xml:space="preserve">長寿命化による管渠更新を行っているが、28・29年度は類似団体より低く、劣位にある。現在着手しているストックマネジメント計画に基づき、今後維持管理費の抑制を図りつつ、計画的な管渠更新を図る。
</t>
    </r>
    <rPh sb="31" eb="33">
      <t>ネンド</t>
    </rPh>
    <rPh sb="36" eb="37">
      <t>ダン</t>
    </rPh>
    <rPh sb="40" eb="41">
      <t>ヒク</t>
    </rPh>
    <rPh sb="49" eb="51">
      <t>ゲンザイ</t>
    </rPh>
    <rPh sb="67" eb="69">
      <t>ケイカク</t>
    </rPh>
    <rPh sb="70" eb="71">
      <t>モト</t>
    </rPh>
    <phoneticPr fontId="17"/>
  </si>
  <si>
    <r>
      <rPr>
        <b/>
        <sz val="10"/>
        <rFont val="ＭＳ ゴシック"/>
        <family val="3"/>
        <charset val="128"/>
      </rPr>
      <t>①収益的収支比率…</t>
    </r>
    <r>
      <rPr>
        <sz val="10"/>
        <rFont val="ＭＳ ゴシック"/>
        <family val="3"/>
        <charset val="128"/>
      </rPr>
      <t xml:space="preserve">24年度をピークに低下傾向にある。使用料収入は、28年度は一時的に増加したものの人口減少に伴い、微減傾向にある。供用開始後30年以上が経過し、施設の老朽化による（修繕等）維持管理費が増加傾向にある。ストックマネジメント計画等において、今後計画的な施設の更新、ダウンサイジング化により、維持管理費の抑制を図る。
</t>
    </r>
    <r>
      <rPr>
        <b/>
        <sz val="10"/>
        <rFont val="ＭＳ ゴシック"/>
        <family val="3"/>
        <charset val="128"/>
      </rPr>
      <t>④企業債残高対事業規模比率…</t>
    </r>
    <r>
      <rPr>
        <sz val="10"/>
        <rFont val="ＭＳ ゴシック"/>
        <family val="3"/>
        <charset val="128"/>
      </rPr>
      <t xml:space="preserve">債務は、年々減少傾向にあり、28年度から平均値を下回った。今後計画的かつ適切な施設の更新に努める。
</t>
    </r>
    <r>
      <rPr>
        <b/>
        <sz val="10"/>
        <rFont val="ＭＳ ゴシック"/>
        <family val="3"/>
        <charset val="128"/>
      </rPr>
      <t>⑤経費回収率…</t>
    </r>
    <r>
      <rPr>
        <sz val="10"/>
        <rFont val="ＭＳ ゴシック"/>
        <family val="3"/>
        <charset val="128"/>
      </rPr>
      <t xml:space="preserve">類似団体より低く、劣位となっている。未接続世帯の加入促進により、接続世帯を増やし料金収入の向上を図るとともに維持管理費の抑制を図る。
</t>
    </r>
    <r>
      <rPr>
        <b/>
        <sz val="10"/>
        <rFont val="ＭＳ ゴシック"/>
        <family val="3"/>
        <charset val="128"/>
      </rPr>
      <t>⑥汚水処理原価…</t>
    </r>
    <r>
      <rPr>
        <sz val="10"/>
        <rFont val="ＭＳ ゴシック"/>
        <family val="3"/>
        <charset val="128"/>
      </rPr>
      <t xml:space="preserve">供用開始後30年以上が経過し維持管理費が増加傾向にあるため、類似団体より高く、劣位となっている。今後も施設の老朽化と人口減により汚水処理原価が増加する可能性があり、計画的な更新を行うことにより、施設の老朽化による維持管理費の増加の抑制を図る。
</t>
    </r>
    <r>
      <rPr>
        <b/>
        <sz val="10"/>
        <rFont val="ＭＳ ゴシック"/>
        <family val="3"/>
        <charset val="128"/>
      </rPr>
      <t>⑦施設利用率…</t>
    </r>
    <r>
      <rPr>
        <sz val="10"/>
        <rFont val="ＭＳ ゴシック"/>
        <family val="3"/>
        <charset val="128"/>
      </rPr>
      <t xml:space="preserve">施設利用率については、処理区域内人口が減少しているが、類似団体平均並みである。未接続世帯の加入促進により、接続世帯を増やし施設利用率向上を図るとともに、ストックマネジメント計画等において、今後計画的な施設の更新、ダウンサイジング化により、適切な施設規模を維持する。
</t>
    </r>
    <r>
      <rPr>
        <b/>
        <sz val="10"/>
        <rFont val="ＭＳ ゴシック"/>
        <family val="3"/>
        <charset val="128"/>
      </rPr>
      <t>⑧水洗化率…</t>
    </r>
    <r>
      <rPr>
        <sz val="10"/>
        <rFont val="ＭＳ ゴシック"/>
        <family val="3"/>
        <charset val="128"/>
      </rPr>
      <t xml:space="preserve">類似団体より高く、優位にある。さらなる水洗化率向上のため、未接続世帯の加入促進に努める。
</t>
    </r>
    <rPh sb="1" eb="4">
      <t>シュウエキテキ</t>
    </rPh>
    <rPh sb="4" eb="6">
      <t>シュウシ</t>
    </rPh>
    <rPh sb="6" eb="8">
      <t>ヒリツ</t>
    </rPh>
    <rPh sb="11" eb="13">
      <t>ネンド</t>
    </rPh>
    <rPh sb="18" eb="20">
      <t>テイカ</t>
    </rPh>
    <rPh sb="20" eb="22">
      <t>ケイコウ</t>
    </rPh>
    <rPh sb="26" eb="29">
      <t>シヨウリョウ</t>
    </rPh>
    <rPh sb="29" eb="31">
      <t>シュウニュウ</t>
    </rPh>
    <rPh sb="35" eb="37">
      <t>ネンド</t>
    </rPh>
    <rPh sb="42" eb="44">
      <t>ゾウカ</t>
    </rPh>
    <rPh sb="49" eb="51">
      <t>ジンコウ</t>
    </rPh>
    <rPh sb="51" eb="53">
      <t>ゲンショウ</t>
    </rPh>
    <rPh sb="54" eb="55">
      <t>トモナ</t>
    </rPh>
    <rPh sb="57" eb="59">
      <t>ビゲン</t>
    </rPh>
    <rPh sb="59" eb="61">
      <t>ケイコウ</t>
    </rPh>
    <rPh sb="65" eb="67">
      <t>キョウヨウ</t>
    </rPh>
    <rPh sb="67" eb="70">
      <t>カイシゴ</t>
    </rPh>
    <rPh sb="72" eb="75">
      <t>ネンイジョウ</t>
    </rPh>
    <rPh sb="76" eb="78">
      <t>ケイカ</t>
    </rPh>
    <rPh sb="80" eb="82">
      <t>シセツ</t>
    </rPh>
    <rPh sb="83" eb="86">
      <t>ロウキュウカ</t>
    </rPh>
    <rPh sb="90" eb="92">
      <t>シュウゼン</t>
    </rPh>
    <rPh sb="92" eb="93">
      <t>トウ</t>
    </rPh>
    <rPh sb="94" eb="96">
      <t>イジ</t>
    </rPh>
    <rPh sb="96" eb="99">
      <t>カンリヒ</t>
    </rPh>
    <rPh sb="100" eb="102">
      <t>ゾウカ</t>
    </rPh>
    <rPh sb="102" eb="104">
      <t>ケイコウ</t>
    </rPh>
    <rPh sb="118" eb="120">
      <t>ケイカク</t>
    </rPh>
    <rPh sb="120" eb="121">
      <t>トウ</t>
    </rPh>
    <rPh sb="126" eb="128">
      <t>コンゴ</t>
    </rPh>
    <rPh sb="128" eb="131">
      <t>ケイカクテキ</t>
    </rPh>
    <rPh sb="132" eb="134">
      <t>シセツ</t>
    </rPh>
    <rPh sb="135" eb="137">
      <t>コウシン</t>
    </rPh>
    <rPh sb="146" eb="147">
      <t>カ</t>
    </rPh>
    <rPh sb="151" eb="153">
      <t>イジ</t>
    </rPh>
    <rPh sb="153" eb="156">
      <t>カンリヒ</t>
    </rPh>
    <rPh sb="157" eb="159">
      <t>ヨクセイ</t>
    </rPh>
    <rPh sb="160" eb="161">
      <t>ハカ</t>
    </rPh>
    <rPh sb="165" eb="167">
      <t>キギョウ</t>
    </rPh>
    <rPh sb="167" eb="168">
      <t>サイ</t>
    </rPh>
    <rPh sb="168" eb="170">
      <t>ザンダカ</t>
    </rPh>
    <rPh sb="170" eb="171">
      <t>タイ</t>
    </rPh>
    <rPh sb="171" eb="173">
      <t>ジギョウ</t>
    </rPh>
    <rPh sb="173" eb="175">
      <t>キボ</t>
    </rPh>
    <rPh sb="175" eb="177">
      <t>ヒリツ</t>
    </rPh>
    <rPh sb="178" eb="180">
      <t>サイム</t>
    </rPh>
    <rPh sb="182" eb="184">
      <t>ネンネン</t>
    </rPh>
    <rPh sb="184" eb="186">
      <t>ゲンショウ</t>
    </rPh>
    <rPh sb="186" eb="188">
      <t>ケイコウ</t>
    </rPh>
    <rPh sb="194" eb="196">
      <t>ネンド</t>
    </rPh>
    <rPh sb="198" eb="201">
      <t>ヘイキンチ</t>
    </rPh>
    <rPh sb="202" eb="204">
      <t>シタマワ</t>
    </rPh>
    <rPh sb="223" eb="224">
      <t>ツト</t>
    </rPh>
    <rPh sb="229" eb="231">
      <t>ケイヒ</t>
    </rPh>
    <rPh sb="231" eb="233">
      <t>カイシュウ</t>
    </rPh>
    <rPh sb="233" eb="234">
      <t>リツ</t>
    </rPh>
    <rPh sb="318" eb="320">
      <t>イジョウ</t>
    </rPh>
    <rPh sb="472" eb="473">
      <t>ナ</t>
    </rPh>
    <rPh sb="527" eb="528">
      <t>トウ</t>
    </rPh>
    <rPh sb="558" eb="560">
      <t>テキセツ</t>
    </rPh>
    <rPh sb="561" eb="563">
      <t>シセツ</t>
    </rPh>
    <rPh sb="563" eb="565">
      <t>キボ</t>
    </rPh>
    <rPh sb="566" eb="568">
      <t>イジ</t>
    </rPh>
    <phoneticPr fontId="17"/>
  </si>
  <si>
    <t xml:space="preserve">　今後も処理区域内人口の減少が予想される。
　経営効率向上のためには、経費回収率の増、汚水処理原価の減が必要である。今後ストックマネジメント計画に基づく施設の更新、ダウンサイジング化等を行うことにより、維持管理費の抑制を図る。
　併せて、令和2年度に企業会計へ移行する予定であり、同年度に経営戦略の策定も見込まれる。法適化の指標により、健全で効率性の高い、持続可能な下水道事業の経営方針を示す予定である。
</t>
    <rPh sb="70" eb="72">
      <t>ケイカク</t>
    </rPh>
    <rPh sb="90" eb="91">
      <t>カ</t>
    </rPh>
    <rPh sb="91" eb="92">
      <t>トウ</t>
    </rPh>
    <rPh sb="115" eb="116">
      <t>アワ</t>
    </rPh>
    <rPh sb="119" eb="120">
      <t>レイ</t>
    </rPh>
    <rPh sb="120" eb="121">
      <t>ワ</t>
    </rPh>
    <rPh sb="122" eb="124">
      <t>ネンド</t>
    </rPh>
    <rPh sb="140" eb="143">
      <t>ドウネンド</t>
    </rPh>
    <rPh sb="144" eb="146">
      <t>ケイエイ</t>
    </rPh>
    <rPh sb="146" eb="148">
      <t>センリャク</t>
    </rPh>
    <rPh sb="149" eb="151">
      <t>サクテイ</t>
    </rPh>
    <rPh sb="152" eb="154">
      <t>ミコ</t>
    </rPh>
    <rPh sb="168" eb="170">
      <t>ケンゼン</t>
    </rPh>
    <rPh sb="171" eb="174">
      <t>コウリツセイ</t>
    </rPh>
    <rPh sb="175" eb="176">
      <t>タカ</t>
    </rPh>
    <rPh sb="178" eb="180">
      <t>ジゾク</t>
    </rPh>
    <rPh sb="180" eb="182">
      <t>カノウ</t>
    </rPh>
    <rPh sb="183" eb="186">
      <t>ゲスイドウ</t>
    </rPh>
    <rPh sb="186" eb="188">
      <t>ジギョウ</t>
    </rPh>
    <rPh sb="189" eb="191">
      <t>ケイエイ</t>
    </rPh>
    <rPh sb="191" eb="193">
      <t>ホウシン</t>
    </rPh>
    <rPh sb="194" eb="195">
      <t>シメ</t>
    </rPh>
    <rPh sb="196" eb="198">
      <t>ヨテイ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</si>
</sst>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name val="ＭＳ ゴシック"/>
      <family val="3"/>
      <charset val="128"/>
    </font>
    <font>
      <sz val="6"/>
      <name val="游ゴシック"/>
      <family val="2"/>
      <charset val="128"/>
      <scheme val="minor"/>
    </font>
    <font>
      <b/>
      <sz val="1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9" fillId="0" borderId="6" xfId="2" applyFont="1" applyBorder="1" applyAlignment="1" applyProtection="1">
      <alignment horizontal="left" vertical="top" wrapText="1"/>
      <protection locked="0"/>
    </xf>
    <xf numFmtId="0" fontId="19" fillId="0" borderId="0" xfId="2" applyFont="1" applyBorder="1" applyAlignment="1" applyProtection="1">
      <alignment horizontal="left" vertical="top" wrapText="1"/>
      <protection locked="0"/>
    </xf>
    <xf numFmtId="0" fontId="19" fillId="0" borderId="7" xfId="2" applyFont="1" applyBorder="1" applyAlignment="1" applyProtection="1">
      <alignment horizontal="left" vertical="top" wrapText="1"/>
      <protection locked="0"/>
    </xf>
    <xf numFmtId="0" fontId="19" fillId="0" borderId="8" xfId="2" applyFont="1" applyBorder="1" applyAlignment="1" applyProtection="1">
      <alignment horizontal="left" vertical="top" wrapText="1"/>
      <protection locked="0"/>
    </xf>
    <xf numFmtId="0" fontId="19" fillId="0" borderId="1" xfId="2" applyFont="1" applyBorder="1" applyAlignment="1" applyProtection="1">
      <alignment horizontal="left" vertical="top" wrapText="1"/>
      <protection locked="0"/>
    </xf>
    <xf numFmtId="0" fontId="19"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0.08</c:v>
                </c:pt>
                <c:pt idx="1">
                  <c:v>0.2</c:v>
                </c:pt>
                <c:pt idx="2">
                  <c:v>0.03</c:v>
                </c:pt>
                <c:pt idx="3">
                  <c:v>0.06</c:v>
                </c:pt>
                <c:pt idx="4">
                  <c:v>0.02</c:v>
                </c:pt>
              </c:numCache>
            </c:numRef>
          </c:val>
          <c:extLst>
            <c:ext xmlns:c16="http://schemas.microsoft.com/office/drawing/2014/chart" uri="{C3380CC4-5D6E-409C-BE32-E72D297353CC}">
              <c16:uniqueId val="{00000000-24C9-4D70-8C27-1E1BBC346883}"/>
            </c:ext>
          </c:extLst>
        </c:ser>
        <c:dLbls>
          <c:showLegendKey val="0"/>
          <c:showVal val="0"/>
          <c:showCatName val="0"/>
          <c:showSerName val="0"/>
          <c:showPercent val="0"/>
          <c:showBubbleSize val="0"/>
        </c:dLbls>
        <c:gapWidth val="150"/>
        <c:axId val="147396480"/>
        <c:axId val="14741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c:v>
                </c:pt>
                <c:pt idx="3">
                  <c:v>0.14000000000000001</c:v>
                </c:pt>
                <c:pt idx="4">
                  <c:v>0.13</c:v>
                </c:pt>
              </c:numCache>
            </c:numRef>
          </c:val>
          <c:smooth val="0"/>
          <c:extLst>
            <c:ext xmlns:c16="http://schemas.microsoft.com/office/drawing/2014/chart" uri="{C3380CC4-5D6E-409C-BE32-E72D297353CC}">
              <c16:uniqueId val="{00000001-24C9-4D70-8C27-1E1BBC346883}"/>
            </c:ext>
          </c:extLst>
        </c:ser>
        <c:dLbls>
          <c:showLegendKey val="0"/>
          <c:showVal val="0"/>
          <c:showCatName val="0"/>
          <c:showSerName val="0"/>
          <c:showPercent val="0"/>
          <c:showBubbleSize val="0"/>
        </c:dLbls>
        <c:marker val="1"/>
        <c:smooth val="0"/>
        <c:axId val="147396480"/>
        <c:axId val="147419136"/>
      </c:lineChart>
      <c:dateAx>
        <c:axId val="147396480"/>
        <c:scaling>
          <c:orientation val="minMax"/>
        </c:scaling>
        <c:delete val="1"/>
        <c:axPos val="b"/>
        <c:numFmt formatCode="ge" sourceLinked="1"/>
        <c:majorTickMark val="none"/>
        <c:minorTickMark val="none"/>
        <c:tickLblPos val="none"/>
        <c:crossAx val="147419136"/>
        <c:crosses val="autoZero"/>
        <c:auto val="1"/>
        <c:lblOffset val="100"/>
        <c:baseTimeUnit val="years"/>
      </c:dateAx>
      <c:valAx>
        <c:axId val="1474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57.78</c:v>
                </c:pt>
                <c:pt idx="1">
                  <c:v>58.59</c:v>
                </c:pt>
                <c:pt idx="2">
                  <c:v>56.74</c:v>
                </c:pt>
                <c:pt idx="3">
                  <c:v>57.46</c:v>
                </c:pt>
                <c:pt idx="4">
                  <c:v>57.8</c:v>
                </c:pt>
              </c:numCache>
            </c:numRef>
          </c:val>
          <c:extLst>
            <c:ext xmlns:c16="http://schemas.microsoft.com/office/drawing/2014/chart" uri="{C3380CC4-5D6E-409C-BE32-E72D297353CC}">
              <c16:uniqueId val="{00000000-57E3-44BB-9287-B4D8D1F84EC5}"/>
            </c:ext>
          </c:extLst>
        </c:ser>
        <c:dLbls>
          <c:showLegendKey val="0"/>
          <c:showVal val="0"/>
          <c:showCatName val="0"/>
          <c:showSerName val="0"/>
          <c:showPercent val="0"/>
          <c:showBubbleSize val="0"/>
        </c:dLbls>
        <c:gapWidth val="150"/>
        <c:axId val="181622272"/>
        <c:axId val="1816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59.27</c:v>
                </c:pt>
                <c:pt idx="1">
                  <c:v>62.64</c:v>
                </c:pt>
                <c:pt idx="2">
                  <c:v>58.12</c:v>
                </c:pt>
                <c:pt idx="3">
                  <c:v>58.83</c:v>
                </c:pt>
                <c:pt idx="4">
                  <c:v>56.51</c:v>
                </c:pt>
              </c:numCache>
            </c:numRef>
          </c:val>
          <c:smooth val="0"/>
          <c:extLst>
            <c:ext xmlns:c16="http://schemas.microsoft.com/office/drawing/2014/chart" uri="{C3380CC4-5D6E-409C-BE32-E72D297353CC}">
              <c16:uniqueId val="{00000001-57E3-44BB-9287-B4D8D1F84EC5}"/>
            </c:ext>
          </c:extLst>
        </c:ser>
        <c:dLbls>
          <c:showLegendKey val="0"/>
          <c:showVal val="0"/>
          <c:showCatName val="0"/>
          <c:showSerName val="0"/>
          <c:showPercent val="0"/>
          <c:showBubbleSize val="0"/>
        </c:dLbls>
        <c:marker val="1"/>
        <c:smooth val="0"/>
        <c:axId val="181622272"/>
        <c:axId val="181624192"/>
      </c:lineChart>
      <c:dateAx>
        <c:axId val="181622272"/>
        <c:scaling>
          <c:orientation val="minMax"/>
        </c:scaling>
        <c:delete val="1"/>
        <c:axPos val="b"/>
        <c:numFmt formatCode="ge" sourceLinked="1"/>
        <c:majorTickMark val="none"/>
        <c:minorTickMark val="none"/>
        <c:tickLblPos val="none"/>
        <c:crossAx val="181624192"/>
        <c:crosses val="autoZero"/>
        <c:auto val="1"/>
        <c:lblOffset val="100"/>
        <c:baseTimeUnit val="years"/>
      </c:dateAx>
      <c:valAx>
        <c:axId val="1816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95.06</c:v>
                </c:pt>
                <c:pt idx="1">
                  <c:v>95.14</c:v>
                </c:pt>
                <c:pt idx="2">
                  <c:v>95.19</c:v>
                </c:pt>
                <c:pt idx="3">
                  <c:v>95.28</c:v>
                </c:pt>
                <c:pt idx="4">
                  <c:v>95.35</c:v>
                </c:pt>
              </c:numCache>
            </c:numRef>
          </c:val>
          <c:extLst>
            <c:ext xmlns:c16="http://schemas.microsoft.com/office/drawing/2014/chart" uri="{C3380CC4-5D6E-409C-BE32-E72D297353CC}">
              <c16:uniqueId val="{00000000-DF52-4FE6-9A00-F087E17B10A9}"/>
            </c:ext>
          </c:extLst>
        </c:ser>
        <c:dLbls>
          <c:showLegendKey val="0"/>
          <c:showVal val="0"/>
          <c:showCatName val="0"/>
          <c:showSerName val="0"/>
          <c:showPercent val="0"/>
          <c:showBubbleSize val="0"/>
        </c:dLbls>
        <c:gapWidth val="150"/>
        <c:axId val="221218688"/>
        <c:axId val="22122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92.82</c:v>
                </c:pt>
                <c:pt idx="1">
                  <c:v>92.98</c:v>
                </c:pt>
                <c:pt idx="2">
                  <c:v>93.07</c:v>
                </c:pt>
                <c:pt idx="3">
                  <c:v>92.9</c:v>
                </c:pt>
                <c:pt idx="4">
                  <c:v>93.91</c:v>
                </c:pt>
              </c:numCache>
            </c:numRef>
          </c:val>
          <c:smooth val="0"/>
          <c:extLst>
            <c:ext xmlns:c16="http://schemas.microsoft.com/office/drawing/2014/chart" uri="{C3380CC4-5D6E-409C-BE32-E72D297353CC}">
              <c16:uniqueId val="{00000001-DF52-4FE6-9A00-F087E17B10A9}"/>
            </c:ext>
          </c:extLst>
        </c:ser>
        <c:dLbls>
          <c:showLegendKey val="0"/>
          <c:showVal val="0"/>
          <c:showCatName val="0"/>
          <c:showSerName val="0"/>
          <c:showPercent val="0"/>
          <c:showBubbleSize val="0"/>
        </c:dLbls>
        <c:marker val="1"/>
        <c:smooth val="0"/>
        <c:axId val="221218688"/>
        <c:axId val="221220864"/>
      </c:lineChart>
      <c:dateAx>
        <c:axId val="221218688"/>
        <c:scaling>
          <c:orientation val="minMax"/>
        </c:scaling>
        <c:delete val="1"/>
        <c:axPos val="b"/>
        <c:numFmt formatCode="ge" sourceLinked="1"/>
        <c:majorTickMark val="none"/>
        <c:minorTickMark val="none"/>
        <c:tickLblPos val="none"/>
        <c:crossAx val="221220864"/>
        <c:crosses val="autoZero"/>
        <c:auto val="1"/>
        <c:lblOffset val="100"/>
        <c:baseTimeUnit val="years"/>
      </c:dateAx>
      <c:valAx>
        <c:axId val="2212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74.23</c:v>
                </c:pt>
                <c:pt idx="1">
                  <c:v>72.06</c:v>
                </c:pt>
                <c:pt idx="2">
                  <c:v>72.319999999999993</c:v>
                </c:pt>
                <c:pt idx="3">
                  <c:v>70.040000000000006</c:v>
                </c:pt>
                <c:pt idx="4">
                  <c:v>69.260000000000005</c:v>
                </c:pt>
              </c:numCache>
            </c:numRef>
          </c:val>
          <c:extLst>
            <c:ext xmlns:c16="http://schemas.microsoft.com/office/drawing/2014/chart" uri="{C3380CC4-5D6E-409C-BE32-E72D297353CC}">
              <c16:uniqueId val="{00000000-35CF-41E2-8AC2-9D6733D09E6B}"/>
            </c:ext>
          </c:extLst>
        </c:ser>
        <c:dLbls>
          <c:showLegendKey val="0"/>
          <c:showVal val="0"/>
          <c:showCatName val="0"/>
          <c:showSerName val="0"/>
          <c:showPercent val="0"/>
          <c:showBubbleSize val="0"/>
        </c:dLbls>
        <c:gapWidth val="150"/>
        <c:axId val="147478784"/>
        <c:axId val="14750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CF-41E2-8AC2-9D6733D09E6B}"/>
            </c:ext>
          </c:extLst>
        </c:ser>
        <c:dLbls>
          <c:showLegendKey val="0"/>
          <c:showVal val="0"/>
          <c:showCatName val="0"/>
          <c:showSerName val="0"/>
          <c:showPercent val="0"/>
          <c:showBubbleSize val="0"/>
        </c:dLbls>
        <c:marker val="1"/>
        <c:smooth val="0"/>
        <c:axId val="147478784"/>
        <c:axId val="147509632"/>
      </c:lineChart>
      <c:dateAx>
        <c:axId val="147478784"/>
        <c:scaling>
          <c:orientation val="minMax"/>
        </c:scaling>
        <c:delete val="1"/>
        <c:axPos val="b"/>
        <c:numFmt formatCode="ge" sourceLinked="1"/>
        <c:majorTickMark val="none"/>
        <c:minorTickMark val="none"/>
        <c:tickLblPos val="none"/>
        <c:crossAx val="147509632"/>
        <c:crosses val="autoZero"/>
        <c:auto val="1"/>
        <c:lblOffset val="100"/>
        <c:baseTimeUnit val="years"/>
      </c:dateAx>
      <c:valAx>
        <c:axId val="1475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20-4D53-89F4-24D48CCF821D}"/>
            </c:ext>
          </c:extLst>
        </c:ser>
        <c:dLbls>
          <c:showLegendKey val="0"/>
          <c:showVal val="0"/>
          <c:showCatName val="0"/>
          <c:showSerName val="0"/>
          <c:showPercent val="0"/>
          <c:showBubbleSize val="0"/>
        </c:dLbls>
        <c:gapWidth val="150"/>
        <c:axId val="148118144"/>
        <c:axId val="1481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20-4D53-89F4-24D48CCF821D}"/>
            </c:ext>
          </c:extLst>
        </c:ser>
        <c:dLbls>
          <c:showLegendKey val="0"/>
          <c:showVal val="0"/>
          <c:showCatName val="0"/>
          <c:showSerName val="0"/>
          <c:showPercent val="0"/>
          <c:showBubbleSize val="0"/>
        </c:dLbls>
        <c:marker val="1"/>
        <c:smooth val="0"/>
        <c:axId val="148118144"/>
        <c:axId val="148157184"/>
      </c:lineChart>
      <c:dateAx>
        <c:axId val="148118144"/>
        <c:scaling>
          <c:orientation val="minMax"/>
        </c:scaling>
        <c:delete val="1"/>
        <c:axPos val="b"/>
        <c:numFmt formatCode="ge" sourceLinked="1"/>
        <c:majorTickMark val="none"/>
        <c:minorTickMark val="none"/>
        <c:tickLblPos val="none"/>
        <c:crossAx val="148157184"/>
        <c:crosses val="autoZero"/>
        <c:auto val="1"/>
        <c:lblOffset val="100"/>
        <c:baseTimeUnit val="years"/>
      </c:dateAx>
      <c:valAx>
        <c:axId val="1481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4A-422D-9D1D-7F118CC343B7}"/>
            </c:ext>
          </c:extLst>
        </c:ser>
        <c:dLbls>
          <c:showLegendKey val="0"/>
          <c:showVal val="0"/>
          <c:showCatName val="0"/>
          <c:showSerName val="0"/>
          <c:showPercent val="0"/>
          <c:showBubbleSize val="0"/>
        </c:dLbls>
        <c:gapWidth val="150"/>
        <c:axId val="148569088"/>
        <c:axId val="14859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4A-422D-9D1D-7F118CC343B7}"/>
            </c:ext>
          </c:extLst>
        </c:ser>
        <c:dLbls>
          <c:showLegendKey val="0"/>
          <c:showVal val="0"/>
          <c:showCatName val="0"/>
          <c:showSerName val="0"/>
          <c:showPercent val="0"/>
          <c:showBubbleSize val="0"/>
        </c:dLbls>
        <c:marker val="1"/>
        <c:smooth val="0"/>
        <c:axId val="148569088"/>
        <c:axId val="148595840"/>
      </c:lineChart>
      <c:dateAx>
        <c:axId val="148569088"/>
        <c:scaling>
          <c:orientation val="minMax"/>
        </c:scaling>
        <c:delete val="1"/>
        <c:axPos val="b"/>
        <c:numFmt formatCode="ge" sourceLinked="1"/>
        <c:majorTickMark val="none"/>
        <c:minorTickMark val="none"/>
        <c:tickLblPos val="none"/>
        <c:crossAx val="148595840"/>
        <c:crosses val="autoZero"/>
        <c:auto val="1"/>
        <c:lblOffset val="100"/>
        <c:baseTimeUnit val="years"/>
      </c:dateAx>
      <c:valAx>
        <c:axId val="1485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93-4A19-A39F-B552EC2670BC}"/>
            </c:ext>
          </c:extLst>
        </c:ser>
        <c:dLbls>
          <c:showLegendKey val="0"/>
          <c:showVal val="0"/>
          <c:showCatName val="0"/>
          <c:showSerName val="0"/>
          <c:showPercent val="0"/>
          <c:showBubbleSize val="0"/>
        </c:dLbls>
        <c:gapWidth val="150"/>
        <c:axId val="148708736"/>
        <c:axId val="1502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93-4A19-A39F-B552EC2670BC}"/>
            </c:ext>
          </c:extLst>
        </c:ser>
        <c:dLbls>
          <c:showLegendKey val="0"/>
          <c:showVal val="0"/>
          <c:showCatName val="0"/>
          <c:showSerName val="0"/>
          <c:showPercent val="0"/>
          <c:showBubbleSize val="0"/>
        </c:dLbls>
        <c:marker val="1"/>
        <c:smooth val="0"/>
        <c:axId val="148708736"/>
        <c:axId val="150263296"/>
      </c:lineChart>
      <c:dateAx>
        <c:axId val="148708736"/>
        <c:scaling>
          <c:orientation val="minMax"/>
        </c:scaling>
        <c:delete val="1"/>
        <c:axPos val="b"/>
        <c:numFmt formatCode="ge" sourceLinked="1"/>
        <c:majorTickMark val="none"/>
        <c:minorTickMark val="none"/>
        <c:tickLblPos val="none"/>
        <c:crossAx val="150263296"/>
        <c:crosses val="autoZero"/>
        <c:auto val="1"/>
        <c:lblOffset val="100"/>
        <c:baseTimeUnit val="years"/>
      </c:dateAx>
      <c:valAx>
        <c:axId val="1502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99-4109-B28B-3218C15B87AB}"/>
            </c:ext>
          </c:extLst>
        </c:ser>
        <c:dLbls>
          <c:showLegendKey val="0"/>
          <c:showVal val="0"/>
          <c:showCatName val="0"/>
          <c:showSerName val="0"/>
          <c:showPercent val="0"/>
          <c:showBubbleSize val="0"/>
        </c:dLbls>
        <c:gapWidth val="150"/>
        <c:axId val="150331392"/>
        <c:axId val="1503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99-4109-B28B-3218C15B87AB}"/>
            </c:ext>
          </c:extLst>
        </c:ser>
        <c:dLbls>
          <c:showLegendKey val="0"/>
          <c:showVal val="0"/>
          <c:showCatName val="0"/>
          <c:showSerName val="0"/>
          <c:showPercent val="0"/>
          <c:showBubbleSize val="0"/>
        </c:dLbls>
        <c:marker val="1"/>
        <c:smooth val="0"/>
        <c:axId val="150331392"/>
        <c:axId val="150333312"/>
      </c:lineChart>
      <c:dateAx>
        <c:axId val="150331392"/>
        <c:scaling>
          <c:orientation val="minMax"/>
        </c:scaling>
        <c:delete val="1"/>
        <c:axPos val="b"/>
        <c:numFmt formatCode="ge" sourceLinked="1"/>
        <c:majorTickMark val="none"/>
        <c:minorTickMark val="none"/>
        <c:tickLblPos val="none"/>
        <c:crossAx val="150333312"/>
        <c:crosses val="autoZero"/>
        <c:auto val="1"/>
        <c:lblOffset val="100"/>
        <c:baseTimeUnit val="years"/>
      </c:dateAx>
      <c:valAx>
        <c:axId val="1503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706.1</c:v>
                </c:pt>
                <c:pt idx="1">
                  <c:v>691.62</c:v>
                </c:pt>
                <c:pt idx="2">
                  <c:v>601.66</c:v>
                </c:pt>
                <c:pt idx="3">
                  <c:v>595.24</c:v>
                </c:pt>
                <c:pt idx="4">
                  <c:v>515.08000000000004</c:v>
                </c:pt>
              </c:numCache>
            </c:numRef>
          </c:val>
          <c:extLst>
            <c:ext xmlns:c16="http://schemas.microsoft.com/office/drawing/2014/chart" uri="{C3380CC4-5D6E-409C-BE32-E72D297353CC}">
              <c16:uniqueId val="{00000000-4868-4B48-949A-BF2BA3144C04}"/>
            </c:ext>
          </c:extLst>
        </c:ser>
        <c:dLbls>
          <c:showLegendKey val="0"/>
          <c:showVal val="0"/>
          <c:showCatName val="0"/>
          <c:showSerName val="0"/>
          <c:showPercent val="0"/>
          <c:showBubbleSize val="0"/>
        </c:dLbls>
        <c:gapWidth val="150"/>
        <c:axId val="155226496"/>
        <c:axId val="15522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658.6</c:v>
                </c:pt>
                <c:pt idx="1">
                  <c:v>664.04</c:v>
                </c:pt>
                <c:pt idx="2">
                  <c:v>625.12</c:v>
                </c:pt>
                <c:pt idx="3">
                  <c:v>610.16999999999996</c:v>
                </c:pt>
                <c:pt idx="4">
                  <c:v>605.9</c:v>
                </c:pt>
              </c:numCache>
            </c:numRef>
          </c:val>
          <c:smooth val="0"/>
          <c:extLst>
            <c:ext xmlns:c16="http://schemas.microsoft.com/office/drawing/2014/chart" uri="{C3380CC4-5D6E-409C-BE32-E72D297353CC}">
              <c16:uniqueId val="{00000001-4868-4B48-949A-BF2BA3144C04}"/>
            </c:ext>
          </c:extLst>
        </c:ser>
        <c:dLbls>
          <c:showLegendKey val="0"/>
          <c:showVal val="0"/>
          <c:showCatName val="0"/>
          <c:showSerName val="0"/>
          <c:showPercent val="0"/>
          <c:showBubbleSize val="0"/>
        </c:dLbls>
        <c:marker val="1"/>
        <c:smooth val="0"/>
        <c:axId val="155226496"/>
        <c:axId val="155228416"/>
      </c:lineChart>
      <c:dateAx>
        <c:axId val="155226496"/>
        <c:scaling>
          <c:orientation val="minMax"/>
        </c:scaling>
        <c:delete val="1"/>
        <c:axPos val="b"/>
        <c:numFmt formatCode="ge" sourceLinked="1"/>
        <c:majorTickMark val="none"/>
        <c:minorTickMark val="none"/>
        <c:tickLblPos val="none"/>
        <c:crossAx val="155228416"/>
        <c:crosses val="autoZero"/>
        <c:auto val="1"/>
        <c:lblOffset val="100"/>
        <c:baseTimeUnit val="years"/>
      </c:dateAx>
      <c:valAx>
        <c:axId val="1552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78.489999999999995</c:v>
                </c:pt>
                <c:pt idx="1">
                  <c:v>80.08</c:v>
                </c:pt>
                <c:pt idx="2">
                  <c:v>84.37</c:v>
                </c:pt>
                <c:pt idx="3">
                  <c:v>83.44</c:v>
                </c:pt>
                <c:pt idx="4">
                  <c:v>81.12</c:v>
                </c:pt>
              </c:numCache>
            </c:numRef>
          </c:val>
          <c:extLst>
            <c:ext xmlns:c16="http://schemas.microsoft.com/office/drawing/2014/chart" uri="{C3380CC4-5D6E-409C-BE32-E72D297353CC}">
              <c16:uniqueId val="{00000000-EFBC-4840-ACA3-F941E00135E7}"/>
            </c:ext>
          </c:extLst>
        </c:ser>
        <c:dLbls>
          <c:showLegendKey val="0"/>
          <c:showVal val="0"/>
          <c:showCatName val="0"/>
          <c:showSerName val="0"/>
          <c:showPercent val="0"/>
          <c:showBubbleSize val="0"/>
        </c:dLbls>
        <c:gapWidth val="150"/>
        <c:axId val="155804416"/>
        <c:axId val="15580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88.44</c:v>
                </c:pt>
                <c:pt idx="1">
                  <c:v>86.2</c:v>
                </c:pt>
                <c:pt idx="2">
                  <c:v>89.74</c:v>
                </c:pt>
                <c:pt idx="3">
                  <c:v>88.37</c:v>
                </c:pt>
                <c:pt idx="4">
                  <c:v>89.41</c:v>
                </c:pt>
              </c:numCache>
            </c:numRef>
          </c:val>
          <c:smooth val="0"/>
          <c:extLst>
            <c:ext xmlns:c16="http://schemas.microsoft.com/office/drawing/2014/chart" uri="{C3380CC4-5D6E-409C-BE32-E72D297353CC}">
              <c16:uniqueId val="{00000001-EFBC-4840-ACA3-F941E00135E7}"/>
            </c:ext>
          </c:extLst>
        </c:ser>
        <c:dLbls>
          <c:showLegendKey val="0"/>
          <c:showVal val="0"/>
          <c:showCatName val="0"/>
          <c:showSerName val="0"/>
          <c:showPercent val="0"/>
          <c:showBubbleSize val="0"/>
        </c:dLbls>
        <c:marker val="1"/>
        <c:smooth val="0"/>
        <c:axId val="155804416"/>
        <c:axId val="155806336"/>
      </c:lineChart>
      <c:dateAx>
        <c:axId val="155804416"/>
        <c:scaling>
          <c:orientation val="minMax"/>
        </c:scaling>
        <c:delete val="1"/>
        <c:axPos val="b"/>
        <c:numFmt formatCode="ge" sourceLinked="1"/>
        <c:majorTickMark val="none"/>
        <c:minorTickMark val="none"/>
        <c:tickLblPos val="none"/>
        <c:crossAx val="155806336"/>
        <c:crosses val="autoZero"/>
        <c:auto val="1"/>
        <c:lblOffset val="100"/>
        <c:baseTimeUnit val="years"/>
      </c:dateAx>
      <c:valAx>
        <c:axId val="1558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167.88</c:v>
                </c:pt>
                <c:pt idx="1">
                  <c:v>165.26</c:v>
                </c:pt>
                <c:pt idx="2">
                  <c:v>158.88999999999999</c:v>
                </c:pt>
                <c:pt idx="3">
                  <c:v>159.91</c:v>
                </c:pt>
                <c:pt idx="4">
                  <c:v>165.02</c:v>
                </c:pt>
              </c:numCache>
            </c:numRef>
          </c:val>
          <c:extLst>
            <c:ext xmlns:c16="http://schemas.microsoft.com/office/drawing/2014/chart" uri="{C3380CC4-5D6E-409C-BE32-E72D297353CC}">
              <c16:uniqueId val="{00000000-51B7-4453-B472-B863DCEF25E8}"/>
            </c:ext>
          </c:extLst>
        </c:ser>
        <c:dLbls>
          <c:showLegendKey val="0"/>
          <c:showVal val="0"/>
          <c:showCatName val="0"/>
          <c:showSerName val="0"/>
          <c:showPercent val="0"/>
          <c:showBubbleSize val="0"/>
        </c:dLbls>
        <c:gapWidth val="150"/>
        <c:axId val="181433472"/>
        <c:axId val="18143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147.15</c:v>
                </c:pt>
                <c:pt idx="1">
                  <c:v>146.47999999999999</c:v>
                </c:pt>
                <c:pt idx="2">
                  <c:v>141.24</c:v>
                </c:pt>
                <c:pt idx="3">
                  <c:v>143.05000000000001</c:v>
                </c:pt>
                <c:pt idx="4">
                  <c:v>142.05000000000001</c:v>
                </c:pt>
              </c:numCache>
            </c:numRef>
          </c:val>
          <c:smooth val="0"/>
          <c:extLst>
            <c:ext xmlns:c16="http://schemas.microsoft.com/office/drawing/2014/chart" uri="{C3380CC4-5D6E-409C-BE32-E72D297353CC}">
              <c16:uniqueId val="{00000001-51B7-4453-B472-B863DCEF25E8}"/>
            </c:ext>
          </c:extLst>
        </c:ser>
        <c:dLbls>
          <c:showLegendKey val="0"/>
          <c:showVal val="0"/>
          <c:showCatName val="0"/>
          <c:showSerName val="0"/>
          <c:showPercent val="0"/>
          <c:showBubbleSize val="0"/>
        </c:dLbls>
        <c:marker val="1"/>
        <c:smooth val="0"/>
        <c:axId val="181433472"/>
        <c:axId val="181435392"/>
      </c:lineChart>
      <c:dateAx>
        <c:axId val="181433472"/>
        <c:scaling>
          <c:orientation val="minMax"/>
        </c:scaling>
        <c:delete val="1"/>
        <c:axPos val="b"/>
        <c:numFmt formatCode="ge" sourceLinked="1"/>
        <c:majorTickMark val="none"/>
        <c:minorTickMark val="none"/>
        <c:tickLblPos val="none"/>
        <c:crossAx val="181435392"/>
        <c:crosses val="autoZero"/>
        <c:auto val="1"/>
        <c:lblOffset val="100"/>
        <c:baseTimeUnit val="years"/>
      </c:dateAx>
      <c:valAx>
        <c:axId val="1814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奄美市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Bc1</v>
      </c>
      <c r="X8" s="77"/>
      <c r="Y8" s="77"/>
      <c r="Z8" s="77"/>
      <c r="AA8" s="77"/>
      <c r="AB8" s="77"/>
      <c r="AC8" s="77"/>
      <c r="AD8" s="78" t="str">
        <f>データ!$M$6</f>
        <v>非設置</v>
      </c>
      <c r="AE8" s="78"/>
      <c r="AF8" s="78"/>
      <c r="AG8" s="78"/>
      <c r="AH8" s="78"/>
      <c r="AI8" s="78"/>
      <c r="AJ8" s="78"/>
      <c r="AK8" s="3"/>
      <c r="AL8" s="74">
        <f>データ!S6</f>
        <v>43315</v>
      </c>
      <c r="AM8" s="74"/>
      <c r="AN8" s="74"/>
      <c r="AO8" s="74"/>
      <c r="AP8" s="74"/>
      <c r="AQ8" s="74"/>
      <c r="AR8" s="74"/>
      <c r="AS8" s="74"/>
      <c r="AT8" s="73">
        <f>データ!T6</f>
        <v>308.27999999999997</v>
      </c>
      <c r="AU8" s="73"/>
      <c r="AV8" s="73"/>
      <c r="AW8" s="73"/>
      <c r="AX8" s="73"/>
      <c r="AY8" s="73"/>
      <c r="AZ8" s="73"/>
      <c r="BA8" s="73"/>
      <c r="BB8" s="73">
        <f>データ!U6</f>
        <v>140.51</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78.33</v>
      </c>
      <c r="Q10" s="73"/>
      <c r="R10" s="73"/>
      <c r="S10" s="73"/>
      <c r="T10" s="73"/>
      <c r="U10" s="73"/>
      <c r="V10" s="73"/>
      <c r="W10" s="73">
        <f>データ!Q6</f>
        <v>90.81</v>
      </c>
      <c r="X10" s="73"/>
      <c r="Y10" s="73"/>
      <c r="Z10" s="73"/>
      <c r="AA10" s="73"/>
      <c r="AB10" s="73"/>
      <c r="AC10" s="73"/>
      <c r="AD10" s="74">
        <f>データ!R6</f>
        <v>2592</v>
      </c>
      <c r="AE10" s="74"/>
      <c r="AF10" s="74"/>
      <c r="AG10" s="74"/>
      <c r="AH10" s="74"/>
      <c r="AI10" s="74"/>
      <c r="AJ10" s="74"/>
      <c r="AK10" s="2"/>
      <c r="AL10" s="74">
        <f>データ!V6</f>
        <v>33648</v>
      </c>
      <c r="AM10" s="74"/>
      <c r="AN10" s="74"/>
      <c r="AO10" s="74"/>
      <c r="AP10" s="74"/>
      <c r="AQ10" s="74"/>
      <c r="AR10" s="74"/>
      <c r="AS10" s="74"/>
      <c r="AT10" s="73">
        <f>データ!W6</f>
        <v>5.04</v>
      </c>
      <c r="AU10" s="73"/>
      <c r="AV10" s="73"/>
      <c r="AW10" s="73"/>
      <c r="AX10" s="73"/>
      <c r="AY10" s="73"/>
      <c r="AZ10" s="73"/>
      <c r="BA10" s="73"/>
      <c r="BB10" s="73">
        <f>データ!X6</f>
        <v>6676.19</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111</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strRAjpfR73t3D4k8dD+VVLQPE9nSmWn8W89FHPSUYrOs6ToHYeCnb7mDvLZe1cGr8VhmWzdekB8MqE/zte8GA==" saltValue="+qHl4AyNSVyDVboIOyp4u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462225</v>
      </c>
      <c r="D6" s="33">
        <f t="shared" si="3"/>
        <v>47</v>
      </c>
      <c r="E6" s="33">
        <f t="shared" si="3"/>
        <v>17</v>
      </c>
      <c r="F6" s="33">
        <f t="shared" si="3"/>
        <v>1</v>
      </c>
      <c r="G6" s="33">
        <f t="shared" si="3"/>
        <v>0</v>
      </c>
      <c r="H6" s="33" t="str">
        <f t="shared" si="3"/>
        <v>鹿児島県　奄美市</v>
      </c>
      <c r="I6" s="33" t="str">
        <f t="shared" si="3"/>
        <v>法非適用</v>
      </c>
      <c r="J6" s="33" t="str">
        <f t="shared" si="3"/>
        <v>下水道事業</v>
      </c>
      <c r="K6" s="33" t="str">
        <f t="shared" si="3"/>
        <v>公共下水道</v>
      </c>
      <c r="L6" s="33" t="str">
        <f t="shared" si="3"/>
        <v>Bc1</v>
      </c>
      <c r="M6" s="33" t="str">
        <f t="shared" si="3"/>
        <v>非設置</v>
      </c>
      <c r="N6" s="34" t="str">
        <f t="shared" si="3"/>
        <v>-</v>
      </c>
      <c r="O6" s="34" t="str">
        <f t="shared" si="3"/>
        <v>該当数値なし</v>
      </c>
      <c r="P6" s="34">
        <f t="shared" si="3"/>
        <v>78.33</v>
      </c>
      <c r="Q6" s="34">
        <f t="shared" si="3"/>
        <v>90.81</v>
      </c>
      <c r="R6" s="34">
        <f t="shared" si="3"/>
        <v>2592</v>
      </c>
      <c r="S6" s="34">
        <f t="shared" si="3"/>
        <v>43315</v>
      </c>
      <c r="T6" s="34">
        <f t="shared" si="3"/>
        <v>308.27999999999997</v>
      </c>
      <c r="U6" s="34">
        <f t="shared" si="3"/>
        <v>140.51</v>
      </c>
      <c r="V6" s="34">
        <f t="shared" si="3"/>
        <v>33648</v>
      </c>
      <c r="W6" s="34">
        <f t="shared" si="3"/>
        <v>5.04</v>
      </c>
      <c r="X6" s="34">
        <f t="shared" si="3"/>
        <v>6676.19</v>
      </c>
      <c r="Y6" s="35">
        <f>IF(Y7="",NA(),Y7)</f>
        <v>74.23</v>
      </c>
      <c r="Z6" s="35">
        <f t="shared" ref="Z6:AH6" si="4">IF(Z7="",NA(),Z7)</f>
        <v>72.06</v>
      </c>
      <c r="AA6" s="35">
        <f t="shared" si="4"/>
        <v>72.319999999999993</v>
      </c>
      <c r="AB6" s="35">
        <f t="shared" si="4"/>
        <v>70.040000000000006</v>
      </c>
      <c r="AC6" s="35">
        <f t="shared" si="4"/>
        <v>69.260000000000005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706.1</v>
      </c>
      <c r="BG6" s="35">
        <f t="shared" ref="BG6:BO6" si="7">IF(BG7="",NA(),BG7)</f>
        <v>691.62</v>
      </c>
      <c r="BH6" s="35">
        <f t="shared" si="7"/>
        <v>601.66</v>
      </c>
      <c r="BI6" s="35">
        <f t="shared" si="7"/>
        <v>595.24</v>
      </c>
      <c r="BJ6" s="35">
        <f t="shared" si="7"/>
        <v>515.08000000000004</v>
      </c>
      <c r="BK6" s="35">
        <f t="shared" si="7"/>
        <v>658.6</v>
      </c>
      <c r="BL6" s="35">
        <f t="shared" si="7"/>
        <v>664.04</v>
      </c>
      <c r="BM6" s="35">
        <f t="shared" si="7"/>
        <v>625.12</v>
      </c>
      <c r="BN6" s="35">
        <f t="shared" si="7"/>
        <v>610.16999999999996</v>
      </c>
      <c r="BO6" s="35">
        <f t="shared" si="7"/>
        <v>605.9</v>
      </c>
      <c r="BP6" s="34" t="str">
        <f>IF(BP7="","",IF(BP7="-","【-】","【"&amp;SUBSTITUTE(TEXT(BP7,"#,##0.00"),"-","△")&amp;"】"))</f>
        <v>【682.78】</v>
      </c>
      <c r="BQ6" s="35">
        <f>IF(BQ7="",NA(),BQ7)</f>
        <v>78.489999999999995</v>
      </c>
      <c r="BR6" s="35">
        <f t="shared" ref="BR6:BZ6" si="8">IF(BR7="",NA(),BR7)</f>
        <v>80.08</v>
      </c>
      <c r="BS6" s="35">
        <f t="shared" si="8"/>
        <v>84.37</v>
      </c>
      <c r="BT6" s="35">
        <f t="shared" si="8"/>
        <v>83.44</v>
      </c>
      <c r="BU6" s="35">
        <f t="shared" si="8"/>
        <v>81.12</v>
      </c>
      <c r="BV6" s="35">
        <f t="shared" si="8"/>
        <v>88.44</v>
      </c>
      <c r="BW6" s="35">
        <f t="shared" si="8"/>
        <v>86.2</v>
      </c>
      <c r="BX6" s="35">
        <f t="shared" si="8"/>
        <v>89.74</v>
      </c>
      <c r="BY6" s="35">
        <f t="shared" si="8"/>
        <v>88.37</v>
      </c>
      <c r="BZ6" s="35">
        <f t="shared" si="8"/>
        <v>89.41</v>
      </c>
      <c r="CA6" s="34" t="str">
        <f>IF(CA7="","",IF(CA7="-","【-】","【"&amp;SUBSTITUTE(TEXT(CA7,"#,##0.00"),"-","△")&amp;"】"))</f>
        <v>【100.91】</v>
      </c>
      <c r="CB6" s="35">
        <f>IF(CB7="",NA(),CB7)</f>
        <v>167.88</v>
      </c>
      <c r="CC6" s="35">
        <f t="shared" ref="CC6:CK6" si="9">IF(CC7="",NA(),CC7)</f>
        <v>165.26</v>
      </c>
      <c r="CD6" s="35">
        <f t="shared" si="9"/>
        <v>158.88999999999999</v>
      </c>
      <c r="CE6" s="35">
        <f t="shared" si="9"/>
        <v>159.91</v>
      </c>
      <c r="CF6" s="35">
        <f t="shared" si="9"/>
        <v>165.02</v>
      </c>
      <c r="CG6" s="35">
        <f t="shared" si="9"/>
        <v>147.15</v>
      </c>
      <c r="CH6" s="35">
        <f t="shared" si="9"/>
        <v>146.47999999999999</v>
      </c>
      <c r="CI6" s="35">
        <f t="shared" si="9"/>
        <v>141.24</v>
      </c>
      <c r="CJ6" s="35">
        <f t="shared" si="9"/>
        <v>143.05000000000001</v>
      </c>
      <c r="CK6" s="35">
        <f t="shared" si="9"/>
        <v>142.05000000000001</v>
      </c>
      <c r="CL6" s="34" t="str">
        <f>IF(CL7="","",IF(CL7="-","【-】","【"&amp;SUBSTITUTE(TEXT(CL7,"#,##0.00"),"-","△")&amp;"】"))</f>
        <v>【136.86】</v>
      </c>
      <c r="CM6" s="35">
        <f>IF(CM7="",NA(),CM7)</f>
        <v>57.78</v>
      </c>
      <c r="CN6" s="35">
        <f t="shared" ref="CN6:CV6" si="10">IF(CN7="",NA(),CN7)</f>
        <v>58.59</v>
      </c>
      <c r="CO6" s="35">
        <f t="shared" si="10"/>
        <v>56.74</v>
      </c>
      <c r="CP6" s="35">
        <f t="shared" si="10"/>
        <v>57.46</v>
      </c>
      <c r="CQ6" s="35">
        <f t="shared" si="10"/>
        <v>57.8</v>
      </c>
      <c r="CR6" s="35">
        <f t="shared" si="10"/>
        <v>59.27</v>
      </c>
      <c r="CS6" s="35">
        <f t="shared" si="10"/>
        <v>62.64</v>
      </c>
      <c r="CT6" s="35">
        <f t="shared" si="10"/>
        <v>58.12</v>
      </c>
      <c r="CU6" s="35">
        <f t="shared" si="10"/>
        <v>58.83</v>
      </c>
      <c r="CV6" s="35">
        <f t="shared" si="10"/>
        <v>56.51</v>
      </c>
      <c r="CW6" s="34" t="str">
        <f>IF(CW7="","",IF(CW7="-","【-】","【"&amp;SUBSTITUTE(TEXT(CW7,"#,##0.00"),"-","△")&amp;"】"))</f>
        <v>【58.98】</v>
      </c>
      <c r="CX6" s="35">
        <f>IF(CX7="",NA(),CX7)</f>
        <v>95.06</v>
      </c>
      <c r="CY6" s="35">
        <f t="shared" ref="CY6:DG6" si="11">IF(CY7="",NA(),CY7)</f>
        <v>95.14</v>
      </c>
      <c r="CZ6" s="35">
        <f t="shared" si="11"/>
        <v>95.19</v>
      </c>
      <c r="DA6" s="35">
        <f t="shared" si="11"/>
        <v>95.28</v>
      </c>
      <c r="DB6" s="35">
        <f t="shared" si="11"/>
        <v>95.35</v>
      </c>
      <c r="DC6" s="35">
        <f t="shared" si="11"/>
        <v>92.82</v>
      </c>
      <c r="DD6" s="35">
        <f t="shared" si="11"/>
        <v>92.98</v>
      </c>
      <c r="DE6" s="35">
        <f t="shared" si="11"/>
        <v>93.07</v>
      </c>
      <c r="DF6" s="35">
        <f t="shared" si="11"/>
        <v>92.9</v>
      </c>
      <c r="DG6" s="35">
        <f t="shared" si="11"/>
        <v>93.91</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0.08</v>
      </c>
      <c r="EF6" s="35">
        <f t="shared" ref="EF6:EN6" si="14">IF(EF7="",NA(),EF7)</f>
        <v>0.2</v>
      </c>
      <c r="EG6" s="35">
        <f t="shared" si="14"/>
        <v>0.03</v>
      </c>
      <c r="EH6" s="35">
        <f t="shared" si="14"/>
        <v>0.06</v>
      </c>
      <c r="EI6" s="35">
        <f t="shared" si="14"/>
        <v>0.02</v>
      </c>
      <c r="EJ6" s="35">
        <f t="shared" si="14"/>
        <v>7.0000000000000007E-2</v>
      </c>
      <c r="EK6" s="35">
        <f t="shared" si="14"/>
        <v>7.0000000000000007E-2</v>
      </c>
      <c r="EL6" s="35">
        <f t="shared" si="14"/>
        <v>0.1</v>
      </c>
      <c r="EM6" s="35">
        <f t="shared" si="14"/>
        <v>0.14000000000000001</v>
      </c>
      <c r="EN6" s="35">
        <f t="shared" si="14"/>
        <v>0.13</v>
      </c>
      <c r="EO6" s="34" t="str">
        <f>IF(EO7="","",IF(EO7="-","【-】","【"&amp;SUBSTITUTE(TEXT(EO7,"#,##0.00"),"-","△")&amp;"】"))</f>
        <v>【0.23】</v>
      </c>
    </row>
    <row r="7" spans="1:145" s="36" customFormat="1" x14ac:dyDescent="0.15">
      <c r="A7" s="28"/>
      <c r="B7" s="37">
        <v>2018</v>
      </c>
      <c r="C7" s="37">
        <v>462225</v>
      </c>
      <c r="D7" s="37">
        <v>47</v>
      </c>
      <c r="E7" s="37">
        <v>17</v>
      </c>
      <c r="F7" s="37">
        <v>1</v>
      </c>
      <c r="G7" s="37">
        <v>0</v>
      </c>
      <c r="H7" s="37" t="s">
        <v>97</v>
      </c>
      <c r="I7" s="37" t="s">
        <v>98</v>
      </c>
      <c r="J7" s="37" t="s">
        <v>99</v>
      </c>
      <c r="K7" s="37" t="s">
        <v>100</v>
      </c>
      <c r="L7" s="37" t="s">
        <v>101</v>
      </c>
      <c r="M7" s="37" t="s">
        <v>102</v>
      </c>
      <c r="N7" s="38" t="s">
        <v>103</v>
      </c>
      <c r="O7" s="38" t="s">
        <v>104</v>
      </c>
      <c r="P7" s="38">
        <v>78.33</v>
      </c>
      <c r="Q7" s="38">
        <v>90.81</v>
      </c>
      <c r="R7" s="38">
        <v>2592</v>
      </c>
      <c r="S7" s="38">
        <v>43315</v>
      </c>
      <c r="T7" s="38">
        <v>308.27999999999997</v>
      </c>
      <c r="U7" s="38">
        <v>140.51</v>
      </c>
      <c r="V7" s="38">
        <v>33648</v>
      </c>
      <c r="W7" s="38">
        <v>5.04</v>
      </c>
      <c r="X7" s="38">
        <v>6676.19</v>
      </c>
      <c r="Y7" s="38">
        <v>74.23</v>
      </c>
      <c r="Z7" s="38">
        <v>72.06</v>
      </c>
      <c r="AA7" s="38">
        <v>72.319999999999993</v>
      </c>
      <c r="AB7" s="38">
        <v>70.040000000000006</v>
      </c>
      <c r="AC7" s="38">
        <v>69.260000000000005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706.1</v>
      </c>
      <c r="BG7" s="38">
        <v>691.62</v>
      </c>
      <c r="BH7" s="38">
        <v>601.66</v>
      </c>
      <c r="BI7" s="38">
        <v>595.24</v>
      </c>
      <c r="BJ7" s="38">
        <v>515.08000000000004</v>
      </c>
      <c r="BK7" s="38">
        <v>658.6</v>
      </c>
      <c r="BL7" s="38">
        <v>664.04</v>
      </c>
      <c r="BM7" s="38">
        <v>625.12</v>
      </c>
      <c r="BN7" s="38">
        <v>610.16999999999996</v>
      </c>
      <c r="BO7" s="38">
        <v>605.9</v>
      </c>
      <c r="BP7" s="38">
        <v>682.78</v>
      </c>
      <c r="BQ7" s="38">
        <v>78.489999999999995</v>
      </c>
      <c r="BR7" s="38">
        <v>80.08</v>
      </c>
      <c r="BS7" s="38">
        <v>84.37</v>
      </c>
      <c r="BT7" s="38">
        <v>83.44</v>
      </c>
      <c r="BU7" s="38">
        <v>81.12</v>
      </c>
      <c r="BV7" s="38">
        <v>88.44</v>
      </c>
      <c r="BW7" s="38">
        <v>86.2</v>
      </c>
      <c r="BX7" s="38">
        <v>89.74</v>
      </c>
      <c r="BY7" s="38">
        <v>88.37</v>
      </c>
      <c r="BZ7" s="38">
        <v>89.41</v>
      </c>
      <c r="CA7" s="38">
        <v>100.91</v>
      </c>
      <c r="CB7" s="38">
        <v>167.88</v>
      </c>
      <c r="CC7" s="38">
        <v>165.26</v>
      </c>
      <c r="CD7" s="38">
        <v>158.88999999999999</v>
      </c>
      <c r="CE7" s="38">
        <v>159.91</v>
      </c>
      <c r="CF7" s="38">
        <v>165.02</v>
      </c>
      <c r="CG7" s="38">
        <v>147.15</v>
      </c>
      <c r="CH7" s="38">
        <v>146.47999999999999</v>
      </c>
      <c r="CI7" s="38">
        <v>141.24</v>
      </c>
      <c r="CJ7" s="38">
        <v>143.05000000000001</v>
      </c>
      <c r="CK7" s="38">
        <v>142.05000000000001</v>
      </c>
      <c r="CL7" s="38">
        <v>136.86000000000001</v>
      </c>
      <c r="CM7" s="38">
        <v>57.78</v>
      </c>
      <c r="CN7" s="38">
        <v>58.59</v>
      </c>
      <c r="CO7" s="38">
        <v>56.74</v>
      </c>
      <c r="CP7" s="38">
        <v>57.46</v>
      </c>
      <c r="CQ7" s="38">
        <v>57.8</v>
      </c>
      <c r="CR7" s="38">
        <v>59.27</v>
      </c>
      <c r="CS7" s="38">
        <v>62.64</v>
      </c>
      <c r="CT7" s="38">
        <v>58.12</v>
      </c>
      <c r="CU7" s="38">
        <v>58.83</v>
      </c>
      <c r="CV7" s="38">
        <v>56.51</v>
      </c>
      <c r="CW7" s="38">
        <v>58.98</v>
      </c>
      <c r="CX7" s="38">
        <v>95.06</v>
      </c>
      <c r="CY7" s="38">
        <v>95.14</v>
      </c>
      <c r="CZ7" s="38">
        <v>95.19</v>
      </c>
      <c r="DA7" s="38">
        <v>95.28</v>
      </c>
      <c r="DB7" s="38">
        <v>95.35</v>
      </c>
      <c r="DC7" s="38">
        <v>92.82</v>
      </c>
      <c r="DD7" s="38">
        <v>92.98</v>
      </c>
      <c r="DE7" s="38">
        <v>93.07</v>
      </c>
      <c r="DF7" s="38">
        <v>92.9</v>
      </c>
      <c r="DG7" s="38">
        <v>93.91</v>
      </c>
      <c r="DH7" s="38">
        <v>95.2</v>
      </c>
      <c r="DI7" s="38"/>
      <c r="DJ7" s="38"/>
      <c r="DK7" s="38"/>
      <c r="DL7" s="38"/>
      <c r="DM7" s="38"/>
      <c r="DN7" s="38"/>
      <c r="DO7" s="38"/>
      <c r="DP7" s="38"/>
      <c r="DQ7" s="38"/>
      <c r="DR7" s="38"/>
      <c r="DS7" s="38"/>
      <c r="DT7" s="38"/>
      <c r="DU7" s="38"/>
      <c r="DV7" s="38"/>
      <c r="DW7" s="38"/>
      <c r="DX7" s="38"/>
      <c r="DY7" s="38"/>
      <c r="DZ7" s="38"/>
      <c r="EA7" s="38"/>
      <c r="EB7" s="38"/>
      <c r="EC7" s="38"/>
      <c r="ED7" s="38"/>
      <c r="EE7" s="38">
        <v>0.08</v>
      </c>
      <c r="EF7" s="38">
        <v>0.2</v>
      </c>
      <c r="EG7" s="38">
        <v>0.03</v>
      </c>
      <c r="EH7" s="38">
        <v>0.06</v>
      </c>
      <c r="EI7" s="38">
        <v>0.02</v>
      </c>
      <c r="EJ7" s="38">
        <v>7.0000000000000007E-2</v>
      </c>
      <c r="EK7" s="38">
        <v>7.0000000000000007E-2</v>
      </c>
      <c r="EL7" s="38">
        <v>0.1</v>
      </c>
      <c r="EM7" s="38">
        <v>0.14000000000000001</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2020-01-14T05:19:15Z</cp:lastPrinted>
  <dcterms:created xsi:type="dcterms:W3CDTF">2019-12-05T05:08:11Z</dcterms:created>
  <dcterms:modified xsi:type="dcterms:W3CDTF">2020-02-26T23:53:00Z</dcterms:modified>
</cp:coreProperties>
</file>