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9_薩摩川内市()\"/>
    </mc:Choice>
  </mc:AlternateContent>
  <workbookProtection workbookAlgorithmName="SHA-512" workbookHashValue="4iZGX0ug8q1yVfNxpUvckZ3ZYqyceRS5TpgkIDseWvdAv58BeaKtdlnnHVzg4u3joAhTpI45MgA/MUBTZb3TUA==" workbookSaltValue="/aON4OLF0HMzEZKExcKnIA==" workbookSpinCount="100000" lockStructure="1"/>
  <bookViews>
    <workbookView xWindow="20430" yWindow="-60" windowWidth="19320" windowHeight="1488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P6" i="5"/>
  <c r="O6" i="5"/>
  <c r="N6" i="5"/>
  <c r="B10" i="4" s="1"/>
  <c r="M6" i="5"/>
  <c r="AD8" i="4" s="1"/>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W10" i="4"/>
  <c r="P10" i="4"/>
  <c r="I10" i="4"/>
  <c r="AL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<sst xmlns="http://schemas.openxmlformats.org/spreadsheetml/2006/main" count="228" uniqueCount="114">
  <si>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</si>
  <si>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</si>
  <si>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</si>
  <si>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</si>
  <si>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</si>
  <si>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</si>
  <si>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</si>
  <si>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</si>
  <si>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</si>
  <si>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</si>
  <si>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</si>
  <si>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</si>
  <si>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</si>
  <si>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</si>
  <si>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</si>
  <si>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</si>
  <si>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</si>
  <si>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</si>
  <si>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</si>
  <si>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</si>
  <si>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</si>
  <si>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</si>
  <si>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</si>
  <si>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</si>
  <si>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</si>
  <si>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</si>
  <si>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</si>
  <si>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</si>
  <si>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</si>
  <si>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</si>
  <si>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</si>
  <si>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</si>
  <si>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</si>
  <si>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</si>
  <si>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</si>
  <si>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</si>
  <si>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</si>
  <si>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</si>
  <si>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</si>
  <si>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</si>
  <si>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</si>
  <si>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</si>
  <si>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</si>
  <si>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</si>
  <si>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</si>
  <si>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</si>
  <si>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</si>
  <si>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</si>
  <si>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</si>
  <si>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</si>
  <si>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</si>
  <si>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</si>
  <si>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</si>
  <si>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</si>
  <si>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</si>
  <si>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</si>
  <si>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</si>
  <si>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</si>
  <si>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</si>
  <si>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</si>
  <si>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</si>
  <si>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</si>
  <si>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</si>
  <si>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</si>
  <si>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</si>
  <si>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</si>
  <si>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</si>
  <si>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</si>
  <si>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</si>
  <si>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</si>
  <si>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</si>
  <si>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</si>
  <si>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</si>
  <si>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</si>
  <si>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</si>
  <si>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</si>
  <si>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</si>
  <si>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</si>
  <si>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</si>
  <si>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</si>
  <si>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</si>
  <si>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</si>
  <si>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</si>
  <si>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</si>
  <si>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</si>
  <si>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</si>
  <si>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</si>
  <si>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</si>
  <si>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</si>
  <si>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</si>
  <si>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</si>
  <si>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</si>
  <si>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</si>
  <si>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</si>
  <si>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</si>
  <si>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</si>
  <si>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</si>
  <si>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</si>
  <si>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</si>
  <si>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</si>
  <si>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</si>
  <si>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</si>
  <si>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</si>
  <si>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</si>
  <si>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</si>
  <si>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</si>
  <si>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</si>
  <si>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</si>
  <si>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</si>
  <si>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</si>
  <si>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</si>
  <si>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・類似団体と比較し２つの項目が平均値を下回っており、今後は接続促進等を推進し、類似団体の状況に少しでも近づいていく取り組みを行う必要がある。
・平成１５年度から供用開始１６年が経過することから、施設等の更新や長寿命化を検討していかなければならない。</t>
    <phoneticPr fontId="4"/>
  </si>
  <si>
    <t>・平成６年度より施設や管渠を整備したことにより改善率は、全国平均や類似団体平均の数値より低い傾向であるが、今後老朽化対策として管渠や施設等の長寿命化の計画策定に向けた検討の必要がある。</t>
    <phoneticPr fontId="4"/>
  </si>
  <si>
    <t>「収益的収支比率」の分析
・指標が１００％であり、料金収入や一般会計からの繰入金で、収益は安定している。前年度にあったポンプ棟建設工事委託がなくなったが、本年度も水処理施設建設工事や公営企業会計化にかかる委託があるため費用が２ポイント増加するに留まった。
「企業債残高対事業規模比率」の分析
・平成１５年度より供用開始をしたが一般会計から繰入金を入れたことにより、全国平均や類似団体と比較して比率は大きく下回っている。
「経費回収比率」の分析
・ほぼ使用料で賄えている。類似団体と比較しても上回り、全国平均並みである。本年度は汚水処理費が減少し２０ポイント増加した。接続推進を図り使用料を増やし１００％に近づけたい。
「汚水処理原価」の分析
・類似団体と比較しても低く推移しており、有収水量の増加と汚水処理費の減少により約５０円下がった。
「施設利用率」の分析
・施設利用率は、類似団体・全国平均より上回っており、施設の稼働は適切に維持されている。
「水洗化率」の分析
・類似団体と比較して約３０％下回っており、水洗化が遅れている状況である。全国平均は９５％であり、今後は更なる接続推進に努めて水洗化率を上げていく必要がある。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</si>
</sst>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11.35</c:v>
                </c:pt>
                <c:pt idx="1">
                  <c:v>0</c:v>
                </c:pt>
                <c:pt idx="2">
                  <c:v>0</c:v>
                </c:pt>
                <c:pt idx="3">
                  <c:v>0</c:v>
                </c:pt>
                <c:pt idx="4">
                  <c:v>0</c:v>
                </c:pt>
              </c:numCache>
            </c:numRef>
          </c:val>
          <c:extLst>
            <c:ext xmlns:c16="http://schemas.microsoft.com/office/drawing/2014/chart" uri="{C3380CC4-5D6E-409C-BE32-E72D297353CC}">
              <c16:uniqueId val="{00000000-F81B-454C-A835-AC5005BB584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0.13</c:v>
                </c:pt>
              </c:numCache>
            </c:numRef>
          </c:val>
          <c:smooth val="0"/>
          <c:extLst>
            <c:ext xmlns:c16="http://schemas.microsoft.com/office/drawing/2014/chart" uri="{C3380CC4-5D6E-409C-BE32-E72D297353CC}">
              <c16:uniqueId val="{00000001-F81B-454C-A835-AC5005BB584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28.03</c:v>
                </c:pt>
                <c:pt idx="1">
                  <c:v>58.4</c:v>
                </c:pt>
                <c:pt idx="2">
                  <c:v>60.95</c:v>
                </c:pt>
                <c:pt idx="3">
                  <c:v>62.49</c:v>
                </c:pt>
                <c:pt idx="4">
                  <c:v>64.62</c:v>
                </c:pt>
              </c:numCache>
            </c:numRef>
          </c:val>
          <c:extLst>
            <c:ext xmlns:c16="http://schemas.microsoft.com/office/drawing/2014/chart" uri="{C3380CC4-5D6E-409C-BE32-E72D297353CC}">
              <c16:uniqueId val="{00000000-D4DA-4330-9B69-342F3E8083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52.58</c:v>
                </c:pt>
              </c:numCache>
            </c:numRef>
          </c:val>
          <c:smooth val="0"/>
          <c:extLst>
            <c:ext xmlns:c16="http://schemas.microsoft.com/office/drawing/2014/chart" uri="{C3380CC4-5D6E-409C-BE32-E72D297353CC}">
              <c16:uniqueId val="{00000001-D4DA-4330-9B69-342F3E8083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44.55</c:v>
                </c:pt>
                <c:pt idx="1">
                  <c:v>46.92</c:v>
                </c:pt>
                <c:pt idx="2">
                  <c:v>49.96</c:v>
                </c:pt>
                <c:pt idx="3">
                  <c:v>49.94</c:v>
                </c:pt>
                <c:pt idx="4">
                  <c:v>52.81</c:v>
                </c:pt>
              </c:numCache>
            </c:numRef>
          </c:val>
          <c:extLst>
            <c:ext xmlns:c16="http://schemas.microsoft.com/office/drawing/2014/chart" uri="{C3380CC4-5D6E-409C-BE32-E72D297353CC}">
              <c16:uniqueId val="{00000000-92C2-4C3B-AE35-BAB37F035D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83.02</c:v>
                </c:pt>
              </c:numCache>
            </c:numRef>
          </c:val>
          <c:smooth val="0"/>
          <c:extLst>
            <c:ext xmlns:c16="http://schemas.microsoft.com/office/drawing/2014/chart" uri="{C3380CC4-5D6E-409C-BE32-E72D297353CC}">
              <c16:uniqueId val="{00000001-92C2-4C3B-AE35-BAB37F035D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102.88</c:v>
                </c:pt>
                <c:pt idx="2">
                  <c:v>105.79</c:v>
                </c:pt>
                <c:pt idx="3">
                  <c:v>97.73</c:v>
                </c:pt>
                <c:pt idx="4">
                  <c:v>100.07</c:v>
                </c:pt>
              </c:numCache>
            </c:numRef>
          </c:val>
          <c:extLst>
            <c:ext xmlns:c16="http://schemas.microsoft.com/office/drawing/2014/chart" uri="{C3380CC4-5D6E-409C-BE32-E72D297353CC}">
              <c16:uniqueId val="{00000000-47B6-492D-A245-9ABD2353BB6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6-492D-A245-9ABD2353BB6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77-436A-A3C4-BFEE5807223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77-436A-A3C4-BFEE5807223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22-4C18-A4AE-C08A08E006B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22-4C18-A4AE-C08A08E006B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02-4901-81A9-A4E85B778B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02-4901-81A9-A4E85B778B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F7-4CAB-9249-930E835742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F7-4CAB-9249-930E835742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253.48</c:v>
                </c:pt>
                <c:pt idx="1">
                  <c:v>47.66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029-48B6-B723-DD0E6344760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958.81</c:v>
                </c:pt>
              </c:numCache>
            </c:numRef>
          </c:val>
          <c:smooth val="0"/>
          <c:extLst>
            <c:ext xmlns:c16="http://schemas.microsoft.com/office/drawing/2014/chart" uri="{C3380CC4-5D6E-409C-BE32-E72D297353CC}">
              <c16:uniqueId val="{00000001-2029-48B6-B723-DD0E6344760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99.03</c:v>
                </c:pt>
                <c:pt idx="1">
                  <c:v>98.64</c:v>
                </c:pt>
                <c:pt idx="2">
                  <c:v>93.95</c:v>
                </c:pt>
                <c:pt idx="3">
                  <c:v>78.27</c:v>
                </c:pt>
                <c:pt idx="4">
                  <c:v>99.25</c:v>
                </c:pt>
              </c:numCache>
            </c:numRef>
          </c:val>
          <c:extLst>
            <c:ext xmlns:c16="http://schemas.microsoft.com/office/drawing/2014/chart" uri="{C3380CC4-5D6E-409C-BE32-E72D297353CC}">
              <c16:uniqueId val="{00000000-D3F7-49D7-989E-F61FB9A19F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82.88</c:v>
                </c:pt>
              </c:numCache>
            </c:numRef>
          </c:val>
          <c:smooth val="0"/>
          <c:extLst>
            <c:ext xmlns:c16="http://schemas.microsoft.com/office/drawing/2014/chart" uri="{C3380CC4-5D6E-409C-BE32-E72D297353CC}">
              <c16:uniqueId val="{00000001-D3F7-49D7-989E-F61FB9A19F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160.65</c:v>
                </c:pt>
                <c:pt idx="1">
                  <c:v>176.89</c:v>
                </c:pt>
                <c:pt idx="2">
                  <c:v>173</c:v>
                </c:pt>
                <c:pt idx="3">
                  <c:v>217.72</c:v>
                </c:pt>
                <c:pt idx="4">
                  <c:v>166.52</c:v>
                </c:pt>
              </c:numCache>
            </c:numRef>
          </c:val>
          <c:extLst>
            <c:ext xmlns:c16="http://schemas.microsoft.com/office/drawing/2014/chart" uri="{C3380CC4-5D6E-409C-BE32-E72D297353CC}">
              <c16:uniqueId val="{00000000-F180-44CB-AB87-88DFCCA89F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190.99</c:v>
                </c:pt>
              </c:numCache>
            </c:numRef>
          </c:val>
          <c:smooth val="0"/>
          <c:extLst>
            <c:ext xmlns:c16="http://schemas.microsoft.com/office/drawing/2014/chart" uri="{C3380CC4-5D6E-409C-BE32-E72D297353CC}">
              <c16:uniqueId val="{00000001-F180-44CB-AB87-88DFCCA89F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薩摩川内市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95485</v>
      </c>
      <c r="AM8" s="68"/>
      <c r="AN8" s="68"/>
      <c r="AO8" s="68"/>
      <c r="AP8" s="68"/>
      <c r="AQ8" s="68"/>
      <c r="AR8" s="68"/>
      <c r="AS8" s="68"/>
      <c r="AT8" s="67">
        <f>データ!T6</f>
        <v>682.92</v>
      </c>
      <c r="AU8" s="67"/>
      <c r="AV8" s="67"/>
      <c r="AW8" s="67"/>
      <c r="AX8" s="67"/>
      <c r="AY8" s="67"/>
      <c r="AZ8" s="67"/>
      <c r="BA8" s="67"/>
      <c r="BB8" s="67">
        <f>データ!U6</f>
        <v>139.82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9.9</v>
      </c>
      <c r="Q10" s="67"/>
      <c r="R10" s="67"/>
      <c r="S10" s="67"/>
      <c r="T10" s="67"/>
      <c r="U10" s="67"/>
      <c r="V10" s="67"/>
      <c r="W10" s="67">
        <f>データ!Q6</f>
        <v>100</v>
      </c>
      <c r="X10" s="67"/>
      <c r="Y10" s="67"/>
      <c r="Z10" s="67"/>
      <c r="AA10" s="67"/>
      <c r="AB10" s="67"/>
      <c r="AC10" s="67"/>
      <c r="AD10" s="68">
        <f>データ!R6</f>
        <v>3080</v>
      </c>
      <c r="AE10" s="68"/>
      <c r="AF10" s="68"/>
      <c r="AG10" s="68"/>
      <c r="AH10" s="68"/>
      <c r="AI10" s="68"/>
      <c r="AJ10" s="68"/>
      <c r="AK10" s="2"/>
      <c r="AL10" s="68">
        <f>データ!V6</f>
        <v>9385</v>
      </c>
      <c r="AM10" s="68"/>
      <c r="AN10" s="68"/>
      <c r="AO10" s="68"/>
      <c r="AP10" s="68"/>
      <c r="AQ10" s="68"/>
      <c r="AR10" s="68"/>
      <c r="AS10" s="68"/>
      <c r="AT10" s="67">
        <f>データ!W6</f>
        <v>2.59</v>
      </c>
      <c r="AU10" s="67"/>
      <c r="AV10" s="67"/>
      <c r="AW10" s="67"/>
      <c r="AX10" s="67"/>
      <c r="AY10" s="67"/>
      <c r="AZ10" s="67"/>
      <c r="BA10" s="67"/>
      <c r="BB10" s="67">
        <f>データ!X6</f>
        <v>3623.55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XqKpb9zKHlUM0WxLL5kLQsatbFr/Ds/Ly8Rqlrv38xiSUOxuJR2yx30nGUCM+G9Dc/7gMwA8aWHB7KLQrL4X1g==" saltValue="A9YX28tyXMQIXQHMwjA5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462152</v>
      </c>
      <c r="D6" s="33">
        <f t="shared" si="3"/>
        <v>47</v>
      </c>
      <c r="E6" s="33">
        <f t="shared" si="3"/>
        <v>17</v>
      </c>
      <c r="F6" s="33">
        <f t="shared" si="3"/>
        <v>1</v>
      </c>
      <c r="G6" s="33">
        <f t="shared" si="3"/>
        <v>0</v>
      </c>
      <c r="H6" s="33" t="str">
        <f t="shared" si="3"/>
        <v>鹿児島県　薩摩川内市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9.9</v>
      </c>
      <c r="Q6" s="34">
        <f t="shared" si="3"/>
        <v>100</v>
      </c>
      <c r="R6" s="34">
        <f t="shared" si="3"/>
        <v>3080</v>
      </c>
      <c r="S6" s="34">
        <f t="shared" si="3"/>
        <v>95485</v>
      </c>
      <c r="T6" s="34">
        <f t="shared" si="3"/>
        <v>682.92</v>
      </c>
      <c r="U6" s="34">
        <f t="shared" si="3"/>
        <v>139.82</v>
      </c>
      <c r="V6" s="34">
        <f t="shared" si="3"/>
        <v>9385</v>
      </c>
      <c r="W6" s="34">
        <f t="shared" si="3"/>
        <v>2.59</v>
      </c>
      <c r="X6" s="34">
        <f t="shared" si="3"/>
        <v>3623.55</v>
      </c>
      <c r="Y6" s="35">
        <f>IF(Y7="",NA(),Y7)</f>
        <v>100</v>
      </c>
      <c r="Z6" s="35">
        <f t="shared" ref="Z6:AH6" si="4">IF(Z7="",NA(),Z7)</f>
        <v>102.88</v>
      </c>
      <c r="AA6" s="35">
        <f t="shared" si="4"/>
        <v>105.79</v>
      </c>
      <c r="AB6" s="35">
        <f t="shared" si="4"/>
        <v>97.73</v>
      </c>
      <c r="AC6" s="35">
        <f t="shared" si="4"/>
        <v>100.07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253.48</v>
      </c>
      <c r="BG6" s="35">
        <f t="shared" ref="BG6:BO6" si="7">IF(BG7="",NA(),BG7)</f>
        <v>47.66</v>
      </c>
      <c r="BH6" s="34">
        <f t="shared" si="7"/>
        <v>0</v>
      </c>
      <c r="BI6" s="34">
        <f t="shared" si="7"/>
        <v>0</v>
      </c>
      <c r="BJ6" s="34">
        <f t="shared" si="7"/>
        <v>0</v>
      </c>
      <c r="BK6" s="35">
        <f t="shared" si="7"/>
        <v>1315.67</v>
      </c>
      <c r="BL6" s="35">
        <f t="shared" si="7"/>
        <v>1240.1600000000001</v>
      </c>
      <c r="BM6" s="35">
        <f t="shared" si="7"/>
        <v>1193.49</v>
      </c>
      <c r="BN6" s="35">
        <f t="shared" si="7"/>
        <v>876.19</v>
      </c>
      <c r="BO6" s="35">
        <f t="shared" si="7"/>
        <v>958.81</v>
      </c>
      <c r="BP6" s="34" t="str">
        <f>IF(BP7="","",IF(BP7="-","【-】","【"&amp;SUBSTITUTE(TEXT(BP7,"#,##0.00"),"-","△")&amp;"】"))</f>
        <v>【682.78】</v>
      </c>
      <c r="BQ6" s="35">
        <f>IF(BQ7="",NA(),BQ7)</f>
        <v>99.03</v>
      </c>
      <c r="BR6" s="35">
        <f t="shared" ref="BR6:BZ6" si="8">IF(BR7="",NA(),BR7)</f>
        <v>98.64</v>
      </c>
      <c r="BS6" s="35">
        <f t="shared" si="8"/>
        <v>93.95</v>
      </c>
      <c r="BT6" s="35">
        <f t="shared" si="8"/>
        <v>78.27</v>
      </c>
      <c r="BU6" s="35">
        <f t="shared" si="8"/>
        <v>99.25</v>
      </c>
      <c r="BV6" s="35">
        <f t="shared" si="8"/>
        <v>60.78</v>
      </c>
      <c r="BW6" s="35">
        <f t="shared" si="8"/>
        <v>60.17</v>
      </c>
      <c r="BX6" s="35">
        <f t="shared" si="8"/>
        <v>65.569999999999993</v>
      </c>
      <c r="BY6" s="35">
        <f t="shared" si="8"/>
        <v>75.7</v>
      </c>
      <c r="BZ6" s="35">
        <f t="shared" si="8"/>
        <v>82.88</v>
      </c>
      <c r="CA6" s="34" t="str">
        <f>IF(CA7="","",IF(CA7="-","【-】","【"&amp;SUBSTITUTE(TEXT(CA7,"#,##0.00"),"-","△")&amp;"】"))</f>
        <v>【100.91】</v>
      </c>
      <c r="CB6" s="35">
        <f>IF(CB7="",NA(),CB7)</f>
        <v>160.65</v>
      </c>
      <c r="CC6" s="35">
        <f t="shared" ref="CC6:CK6" si="9">IF(CC7="",NA(),CC7)</f>
        <v>176.89</v>
      </c>
      <c r="CD6" s="35">
        <f t="shared" si="9"/>
        <v>173</v>
      </c>
      <c r="CE6" s="35">
        <f t="shared" si="9"/>
        <v>217.72</v>
      </c>
      <c r="CF6" s="35">
        <f t="shared" si="9"/>
        <v>166.52</v>
      </c>
      <c r="CG6" s="35">
        <f t="shared" si="9"/>
        <v>276.26</v>
      </c>
      <c r="CH6" s="35">
        <f t="shared" si="9"/>
        <v>281.52999999999997</v>
      </c>
      <c r="CI6" s="35">
        <f t="shared" si="9"/>
        <v>263.04000000000002</v>
      </c>
      <c r="CJ6" s="35">
        <f t="shared" si="9"/>
        <v>230.04</v>
      </c>
      <c r="CK6" s="35">
        <f t="shared" si="9"/>
        <v>190.99</v>
      </c>
      <c r="CL6" s="34" t="str">
        <f>IF(CL7="","",IF(CL7="-","【-】","【"&amp;SUBSTITUTE(TEXT(CL7,"#,##0.00"),"-","△")&amp;"】"))</f>
        <v>【136.86】</v>
      </c>
      <c r="CM6" s="35">
        <f>IF(CM7="",NA(),CM7)</f>
        <v>28.03</v>
      </c>
      <c r="CN6" s="35">
        <f t="shared" ref="CN6:CV6" si="10">IF(CN7="",NA(),CN7)</f>
        <v>58.4</v>
      </c>
      <c r="CO6" s="35">
        <f t="shared" si="10"/>
        <v>60.95</v>
      </c>
      <c r="CP6" s="35">
        <f t="shared" si="10"/>
        <v>62.49</v>
      </c>
      <c r="CQ6" s="35">
        <f t="shared" si="10"/>
        <v>64.62</v>
      </c>
      <c r="CR6" s="35">
        <f t="shared" si="10"/>
        <v>41.63</v>
      </c>
      <c r="CS6" s="35">
        <f t="shared" si="10"/>
        <v>44.89</v>
      </c>
      <c r="CT6" s="35">
        <f t="shared" si="10"/>
        <v>40.75</v>
      </c>
      <c r="CU6" s="35">
        <f t="shared" si="10"/>
        <v>42.4</v>
      </c>
      <c r="CV6" s="35">
        <f t="shared" si="10"/>
        <v>52.58</v>
      </c>
      <c r="CW6" s="34" t="str">
        <f>IF(CW7="","",IF(CW7="-","【-】","【"&amp;SUBSTITUTE(TEXT(CW7,"#,##0.00"),"-","△")&amp;"】"))</f>
        <v>【58.98】</v>
      </c>
      <c r="CX6" s="35">
        <f>IF(CX7="",NA(),CX7)</f>
        <v>44.55</v>
      </c>
      <c r="CY6" s="35">
        <f t="shared" ref="CY6:DG6" si="11">IF(CY7="",NA(),CY7)</f>
        <v>46.92</v>
      </c>
      <c r="CZ6" s="35">
        <f t="shared" si="11"/>
        <v>49.96</v>
      </c>
      <c r="DA6" s="35">
        <f t="shared" si="11"/>
        <v>49.94</v>
      </c>
      <c r="DB6" s="35">
        <f t="shared" si="11"/>
        <v>52.81</v>
      </c>
      <c r="DC6" s="35">
        <f t="shared" si="11"/>
        <v>66.33</v>
      </c>
      <c r="DD6" s="35">
        <f t="shared" si="11"/>
        <v>64.89</v>
      </c>
      <c r="DE6" s="35">
        <f t="shared" si="11"/>
        <v>64.97</v>
      </c>
      <c r="DF6" s="35">
        <f t="shared" si="11"/>
        <v>65.77</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11.35</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0.13</v>
      </c>
      <c r="EO6" s="34" t="str">
        <f>IF(EO7="","",IF(EO7="-","【-】","【"&amp;SUBSTITUTE(TEXT(EO7,"#,##0.00"),"-","△")&amp;"】"))</f>
        <v>【0.23】</v>
      </c>
    </row>
    <row r="7" spans="1:145" s="36" customFormat="1" x14ac:dyDescent="0.15">
      <c r="A7" s="28"/>
      <c r="B7" s="37">
        <v>2018</v>
      </c>
      <c r="C7" s="37">
        <v>462152</v>
      </c>
      <c r="D7" s="37">
        <v>47</v>
      </c>
      <c r="E7" s="37">
        <v>17</v>
      </c>
      <c r="F7" s="37">
        <v>1</v>
      </c>
      <c r="G7" s="37">
        <v>0</v>
      </c>
      <c r="H7" s="37" t="s">
        <v>98</v>
      </c>
      <c r="I7" s="37" t="s">
        <v>99</v>
      </c>
      <c r="J7" s="37" t="s">
        <v>100</v>
      </c>
      <c r="K7" s="37" t="s">
        <v>101</v>
      </c>
      <c r="L7" s="37" t="s">
        <v>102</v>
      </c>
      <c r="M7" s="37" t="s">
        <v>103</v>
      </c>
      <c r="N7" s="38" t="s">
        <v>104</v>
      </c>
      <c r="O7" s="38" t="s">
        <v>105</v>
      </c>
      <c r="P7" s="38">
        <v>9.9</v>
      </c>
      <c r="Q7" s="38">
        <v>100</v>
      </c>
      <c r="R7" s="38">
        <v>3080</v>
      </c>
      <c r="S7" s="38">
        <v>95485</v>
      </c>
      <c r="T7" s="38">
        <v>682.92</v>
      </c>
      <c r="U7" s="38">
        <v>139.82</v>
      </c>
      <c r="V7" s="38">
        <v>9385</v>
      </c>
      <c r="W7" s="38">
        <v>2.59</v>
      </c>
      <c r="X7" s="38">
        <v>3623.55</v>
      </c>
      <c r="Y7" s="38">
        <v>100</v>
      </c>
      <c r="Z7" s="38">
        <v>102.88</v>
      </c>
      <c r="AA7" s="38">
        <v>105.79</v>
      </c>
      <c r="AB7" s="38">
        <v>97.73</v>
      </c>
      <c r="AC7" s="38">
        <v>100.07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253.48</v>
      </c>
      <c r="BG7" s="38">
        <v>47.66</v>
      </c>
      <c r="BH7" s="38">
        <v>0</v>
      </c>
      <c r="BI7" s="38">
        <v>0</v>
      </c>
      <c r="BJ7" s="38">
        <v>0</v>
      </c>
      <c r="BK7" s="38">
        <v>1315.67</v>
      </c>
      <c r="BL7" s="38">
        <v>1240.1600000000001</v>
      </c>
      <c r="BM7" s="38">
        <v>1193.49</v>
      </c>
      <c r="BN7" s="38">
        <v>876.19</v>
      </c>
      <c r="BO7" s="38">
        <v>958.81</v>
      </c>
      <c r="BP7" s="38">
        <v>682.78</v>
      </c>
      <c r="BQ7" s="38">
        <v>99.03</v>
      </c>
      <c r="BR7" s="38">
        <v>98.64</v>
      </c>
      <c r="BS7" s="38">
        <v>93.95</v>
      </c>
      <c r="BT7" s="38">
        <v>78.27</v>
      </c>
      <c r="BU7" s="38">
        <v>99.25</v>
      </c>
      <c r="BV7" s="38">
        <v>60.78</v>
      </c>
      <c r="BW7" s="38">
        <v>60.17</v>
      </c>
      <c r="BX7" s="38">
        <v>65.569999999999993</v>
      </c>
      <c r="BY7" s="38">
        <v>75.7</v>
      </c>
      <c r="BZ7" s="38">
        <v>82.88</v>
      </c>
      <c r="CA7" s="38">
        <v>100.91</v>
      </c>
      <c r="CB7" s="38">
        <v>160.65</v>
      </c>
      <c r="CC7" s="38">
        <v>176.89</v>
      </c>
      <c r="CD7" s="38">
        <v>173</v>
      </c>
      <c r="CE7" s="38">
        <v>217.72</v>
      </c>
      <c r="CF7" s="38">
        <v>166.52</v>
      </c>
      <c r="CG7" s="38">
        <v>276.26</v>
      </c>
      <c r="CH7" s="38">
        <v>281.52999999999997</v>
      </c>
      <c r="CI7" s="38">
        <v>263.04000000000002</v>
      </c>
      <c r="CJ7" s="38">
        <v>230.04</v>
      </c>
      <c r="CK7" s="38">
        <v>190.99</v>
      </c>
      <c r="CL7" s="38">
        <v>136.86000000000001</v>
      </c>
      <c r="CM7" s="38">
        <v>28.03</v>
      </c>
      <c r="CN7" s="38">
        <v>58.4</v>
      </c>
      <c r="CO7" s="38">
        <v>60.95</v>
      </c>
      <c r="CP7" s="38">
        <v>62.49</v>
      </c>
      <c r="CQ7" s="38">
        <v>64.62</v>
      </c>
      <c r="CR7" s="38">
        <v>41.63</v>
      </c>
      <c r="CS7" s="38">
        <v>44.89</v>
      </c>
      <c r="CT7" s="38">
        <v>40.75</v>
      </c>
      <c r="CU7" s="38">
        <v>42.4</v>
      </c>
      <c r="CV7" s="38">
        <v>52.58</v>
      </c>
      <c r="CW7" s="38">
        <v>58.98</v>
      </c>
      <c r="CX7" s="38">
        <v>44.55</v>
      </c>
      <c r="CY7" s="38">
        <v>46.92</v>
      </c>
      <c r="CZ7" s="38">
        <v>49.96</v>
      </c>
      <c r="DA7" s="38">
        <v>49.94</v>
      </c>
      <c r="DB7" s="38">
        <v>52.81</v>
      </c>
      <c r="DC7" s="38">
        <v>66.33</v>
      </c>
      <c r="DD7" s="38">
        <v>64.89</v>
      </c>
      <c r="DE7" s="38">
        <v>64.97</v>
      </c>
      <c r="DF7" s="38">
        <v>65.77</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11.35</v>
      </c>
      <c r="EF7" s="38">
        <v>0</v>
      </c>
      <c r="EG7" s="38">
        <v>0</v>
      </c>
      <c r="EH7" s="38">
        <v>0</v>
      </c>
      <c r="EI7" s="38">
        <v>0</v>
      </c>
      <c r="EJ7" s="38">
        <v>0.16</v>
      </c>
      <c r="EK7" s="38">
        <v>0.33</v>
      </c>
      <c r="EL7" s="38">
        <v>0.21</v>
      </c>
      <c r="EM7" s="38">
        <v>0.15</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2020-02-04T09:47:20Z</cp:lastPrinted>
  <dcterms:created xsi:type="dcterms:W3CDTF">2019-12-05T05:08:07Z</dcterms:created>
  <dcterms:modified xsi:type="dcterms:W3CDTF">2020-02-26T23:40:13Z</dcterms:modified>
  <cp:category/>
</cp:coreProperties>
</file>