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5_出水市()\"/>
    </mc:Choice>
  </mc:AlternateContent>
  <workbookProtection workbookAlgorithmName="SHA-512" workbookHashValue="g9VRbMOj6MIEhvwI2SJuuWT0DSRwYvfpI0xhOpEO7IbSVqjSWNe3OkLOffpYPwyYa1xJDaCtROF9jCAj3He7fQ==" workbookSaltValue="aNEDsBKe7xg1P8sqFmcI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<sst xmlns="http://schemas.openxmlformats.org/spreadsheetml/2006/main" count="228" uniqueCount="115">
  <si>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</si>
  <si>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</si>
  <si>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</si>
  <si>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</si>
  <si>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</si>
  <si>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</si>
  <si>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</si>
  <si>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</si>
  <si>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</si>
  <si>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</si>
  <si>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</si>
  <si>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</si>
  <si>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</si>
  <si>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</si>
  <si>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</si>
  <si>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</si>
  <si>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</si>
  <si>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</si>
  <si>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</si>
  <si>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</si>
  <si>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</si>
  <si>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</si>
  <si>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</si>
  <si>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</si>
  <si>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</si>
  <si>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</si>
  <si>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</si>
  <si>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</si>
  <si>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</si>
  <si>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</si>
  <si>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</si>
  <si>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</si>
  <si>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</si>
  <si>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</si>
  <si>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</si>
  <si>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</si>
  <si>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</si>
  <si>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</si>
  <si>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</si>
  <si>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</si>
  <si>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</si>
  <si>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</si>
  <si>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</si>
  <si>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</si>
  <si>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</si>
  <si>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</si>
  <si>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</si>
  <si>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</si>
  <si>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</si>
  <si>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</si>
  <si>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</si>
  <si>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</si>
  <si>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</si>
  <si>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</si>
  <si>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</si>
  <si>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</si>
  <si>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</si>
  <si>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</si>
  <si>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</si>
  <si>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</si>
  <si>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</si>
  <si>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</si>
  <si>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</si>
  <si>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</si>
  <si>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</si>
  <si>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</si>
  <si>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</si>
  <si>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</si>
  <si>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</si>
  <si>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</si>
  <si>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</si>
  <si>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</si>
  <si>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</si>
  <si>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</si>
  <si>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</si>
  <si>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</si>
  <si>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</si>
  <si>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</si>
  <si>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</si>
  <si>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</si>
  <si>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</si>
  <si>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</si>
  <si>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</si>
  <si>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</si>
  <si>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</si>
  <si>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</si>
  <si>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</si>
  <si>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</si>
  <si>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</si>
  <si>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</si>
  <si>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</si>
  <si>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</si>
  <si>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</si>
  <si>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</si>
  <si>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</si>
  <si>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</si>
  <si>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</si>
  <si>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</si>
  <si>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</si>
  <si>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</si>
  <si>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</si>
  <si>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</si>
  <si>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</si>
  <si>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</si>
  <si>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</si>
  <si>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</si>
  <si>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</si>
  <si>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</si>
  <si>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</si>
  <si>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</si>
  <si>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</si>
  <si>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</si>
  <si>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平成28年度から取組んでいる地方公営企業法適用による企業会計移行によって、経営状況の把握が一層明確になることが期待される。
　今後は「経営戦略」の策定により適正な料金改定を実施し、アセットマネジメントにより、経営と施設の健全化を図っていきたい。
</t>
  </si>
  <si>
    <t xml:space="preserve">　①収益的収支比率は、100％以上の場合が黒字であることを示す指数であるが、75％程度の横ばいで推移し赤字であることを示している。
　④企業債残高対事業規模比率は、類似団体平均値を下回っているものの、今後、長寿命化対策事業を実施する予定であるため、悪化すると想定される。
　⑤経費回収率は、類似団体平均値を上回っているものの１００％以下である。施設利用率が上がるにつれ、経費回収率が少しづつ伸びているが適切な使用料水準が確保されていないことを示している。今後、料金の適正化に向けた検討が急務である。
　⑥汚水処理原価は、類似団体平均値、全国平均値を下回っており、汚水処理費用の効率化と削減が図られていることを示している。
　⑦施設利用率は、大きな変化はなく、類似団体平均と比べても上回っていることから、施設規模は当分の間は適正であると判断される。
　⑧水洗化率では、８０％に届かず、類似団体平均を下回っており、また、前年度と比べ下がっている状況である。水洗化率の向上は、使用料収入の増加につながることから、経営改善の施策として取り組むこととしている。
</t>
    <rPh sb="100" eb="102">
      <t>コンゴ</t>
    </rPh>
    <rPh sb="172" eb="174">
      <t>シセツ</t>
    </rPh>
    <rPh sb="174" eb="176">
      <t>リヨウ</t>
    </rPh>
    <rPh sb="176" eb="177">
      <t>リツ</t>
    </rPh>
    <rPh sb="178" eb="179">
      <t>ア</t>
    </rPh>
    <rPh sb="185" eb="187">
      <t>ケイヒ</t>
    </rPh>
    <rPh sb="187" eb="189">
      <t>カイシュウ</t>
    </rPh>
    <rPh sb="189" eb="190">
      <t>リツ</t>
    </rPh>
    <rPh sb="191" eb="192">
      <t>スコ</t>
    </rPh>
    <rPh sb="195" eb="196">
      <t>ノ</t>
    </rPh>
    <rPh sb="266" eb="267">
      <t>チ</t>
    </rPh>
    <rPh sb="268" eb="270">
      <t>ゼンコク</t>
    </rPh>
    <rPh sb="270" eb="273">
      <t>ヘイキンチ</t>
    </rPh>
    <rPh sb="408" eb="411">
      <t>ゼンネンド</t>
    </rPh>
    <rPh sb="412" eb="413">
      <t>クラ</t>
    </rPh>
    <rPh sb="414" eb="415">
      <t>サ</t>
    </rPh>
    <rPh sb="420" eb="422">
      <t>ジョウキョウ</t>
    </rPh>
    <rPh sb="426" eb="429">
      <t>スイセンカ</t>
    </rPh>
    <rPh sb="429" eb="430">
      <t>リツ</t>
    </rPh>
    <rPh sb="431" eb="433">
      <t>コウジョウ</t>
    </rPh>
    <phoneticPr fontId="4"/>
  </si>
  <si>
    <t>　特定環境保全公共下水道は、管渠の標準的耐用年数は50年であるが、供用開始後19年しか経過していないことから、老朽化を示す指標や改善率については、調査検討すべき課題であると捉えている。
 将来の管渠等の老朽化に備えるため、料金の適正化に向けた検討と併せて管渠等の状況把握を的確に行う必要がある。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</si>
</sst>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8" fillId="0" borderId="0" xfId="0" applyFont="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D-402A-B7AC-CB60BA4B3A4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1AD-402A-B7AC-CB60BA4B3A4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72.569999999999993</c:v>
                </c:pt>
                <c:pt idx="1">
                  <c:v>76.47</c:v>
                </c:pt>
                <c:pt idx="2">
                  <c:v>76.930000000000007</c:v>
                </c:pt>
                <c:pt idx="3">
                  <c:v>78.5</c:v>
                </c:pt>
                <c:pt idx="4">
                  <c:v>78.63</c:v>
                </c:pt>
              </c:numCache>
            </c:numRef>
          </c:val>
          <c:extLst>
            <c:ext xmlns:c16="http://schemas.microsoft.com/office/drawing/2014/chart" uri="{C3380CC4-5D6E-409C-BE32-E72D297353CC}">
              <c16:uniqueId val="{00000000-71BB-43ED-AA2F-5FE263D087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1BB-43ED-AA2F-5FE263D087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77.06</c:v>
                </c:pt>
                <c:pt idx="1">
                  <c:v>77.510000000000005</c:v>
                </c:pt>
                <c:pt idx="2">
                  <c:v>77.69</c:v>
                </c:pt>
                <c:pt idx="3">
                  <c:v>77.8</c:v>
                </c:pt>
                <c:pt idx="4">
                  <c:v>76.040000000000006</c:v>
                </c:pt>
              </c:numCache>
            </c:numRef>
          </c:val>
          <c:extLst>
            <c:ext xmlns:c16="http://schemas.microsoft.com/office/drawing/2014/chart" uri="{C3380CC4-5D6E-409C-BE32-E72D297353CC}">
              <c16:uniqueId val="{00000000-5EF7-4330-8ED6-C503977610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EF7-4330-8ED6-C503977610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75.099999999999994</c:v>
                </c:pt>
                <c:pt idx="1">
                  <c:v>72.89</c:v>
                </c:pt>
                <c:pt idx="2">
                  <c:v>74.430000000000007</c:v>
                </c:pt>
                <c:pt idx="3">
                  <c:v>74.56</c:v>
                </c:pt>
                <c:pt idx="4">
                  <c:v>76.88</c:v>
                </c:pt>
              </c:numCache>
            </c:numRef>
          </c:val>
          <c:extLst>
            <c:ext xmlns:c16="http://schemas.microsoft.com/office/drawing/2014/chart" uri="{C3380CC4-5D6E-409C-BE32-E72D297353CC}">
              <c16:uniqueId val="{00000000-41C6-42A3-B324-952FCF7AF4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6-42A3-B324-952FCF7AF4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4-44A2-BDA1-738928DFC7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4-44A2-BDA1-738928DFC7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7-4F05-866D-3CFE16FA06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7-4F05-866D-3CFE16FA06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6-415B-A635-7E30703551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6-415B-A635-7E30703551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9E-4062-8ABA-10DF274F28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9E-4062-8ABA-10DF274F28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1115</c:v>
                </c:pt>
                <c:pt idx="1">
                  <c:v>1073.56</c:v>
                </c:pt>
                <c:pt idx="2">
                  <c:v>681.98</c:v>
                </c:pt>
                <c:pt idx="3">
                  <c:v>499.11</c:v>
                </c:pt>
                <c:pt idx="4">
                  <c:v>562.52</c:v>
                </c:pt>
              </c:numCache>
            </c:numRef>
          </c:val>
          <c:extLst>
            <c:ext xmlns:c16="http://schemas.microsoft.com/office/drawing/2014/chart" uri="{C3380CC4-5D6E-409C-BE32-E72D297353CC}">
              <c16:uniqueId val="{00000000-9FDB-41D0-93FC-A9C029AF65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FDB-41D0-93FC-A9C029AF65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71.06</c:v>
                </c:pt>
                <c:pt idx="1">
                  <c:v>72.52</c:v>
                </c:pt>
                <c:pt idx="2">
                  <c:v>75.58</c:v>
                </c:pt>
                <c:pt idx="3">
                  <c:v>76.239999999999995</c:v>
                </c:pt>
                <c:pt idx="4">
                  <c:v>77.45</c:v>
                </c:pt>
              </c:numCache>
            </c:numRef>
          </c:val>
          <c:extLst>
            <c:ext xmlns:c16="http://schemas.microsoft.com/office/drawing/2014/chart" uri="{C3380CC4-5D6E-409C-BE32-E72D297353CC}">
              <c16:uniqueId val="{00000000-AE70-421B-B1EF-452FF40B3C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E70-421B-B1EF-452FF40B3C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184.28</c:v>
                </c:pt>
                <c:pt idx="1">
                  <c:v>180.64</c:v>
                </c:pt>
                <c:pt idx="2">
                  <c:v>174.7</c:v>
                </c:pt>
                <c:pt idx="3">
                  <c:v>172.94</c:v>
                </c:pt>
                <c:pt idx="4">
                  <c:v>170.03</c:v>
                </c:pt>
              </c:numCache>
            </c:numRef>
          </c:val>
          <c:extLst>
            <c:ext xmlns:c16="http://schemas.microsoft.com/office/drawing/2014/chart" uri="{C3380CC4-5D6E-409C-BE32-E72D297353CC}">
              <c16:uniqueId val="{00000000-FA48-41C1-A3B3-FECB7513B9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A48-41C1-A3B3-FECB7513B9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A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9"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9"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9"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9"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9"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9" ht="18.75" customHeight="1" x14ac:dyDescent="0.15">
      <c r="A6" s="2"/>
      <c r="B6" s="81" t="str">
        <f>データ!H6</f>
        <v>鹿児島県　出水市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9"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9"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53671</v>
      </c>
      <c r="AM8" s="75"/>
      <c r="AN8" s="75"/>
      <c r="AO8" s="75"/>
      <c r="AP8" s="75"/>
      <c r="AQ8" s="75"/>
      <c r="AR8" s="75"/>
      <c r="AS8" s="75"/>
      <c r="AT8" s="74">
        <f>データ!T6</f>
        <v>329.98</v>
      </c>
      <c r="AU8" s="74"/>
      <c r="AV8" s="74"/>
      <c r="AW8" s="74"/>
      <c r="AX8" s="74"/>
      <c r="AY8" s="74"/>
      <c r="AZ8" s="74"/>
      <c r="BA8" s="74"/>
      <c r="BB8" s="74">
        <f>データ!U6</f>
        <v>162.65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9"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9"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17.29</v>
      </c>
      <c r="Q10" s="74"/>
      <c r="R10" s="74"/>
      <c r="S10" s="74"/>
      <c r="T10" s="74"/>
      <c r="U10" s="74"/>
      <c r="V10" s="74"/>
      <c r="W10" s="74">
        <f>データ!Q6</f>
        <v>91.05</v>
      </c>
      <c r="X10" s="74"/>
      <c r="Y10" s="74"/>
      <c r="Z10" s="74"/>
      <c r="AA10" s="74"/>
      <c r="AB10" s="74"/>
      <c r="AC10" s="74"/>
      <c r="AD10" s="75">
        <f>データ!R6</f>
        <v>2268</v>
      </c>
      <c r="AE10" s="75"/>
      <c r="AF10" s="75"/>
      <c r="AG10" s="75"/>
      <c r="AH10" s="75"/>
      <c r="AI10" s="75"/>
      <c r="AJ10" s="75"/>
      <c r="AK10" s="2"/>
      <c r="AL10" s="75">
        <f>データ!V6</f>
        <v>9203</v>
      </c>
      <c r="AM10" s="75"/>
      <c r="AN10" s="75"/>
      <c r="AO10" s="75"/>
      <c r="AP10" s="75"/>
      <c r="AQ10" s="75"/>
      <c r="AR10" s="75"/>
      <c r="AS10" s="75"/>
      <c r="AT10" s="74">
        <f>データ!W6</f>
        <v>4.33</v>
      </c>
      <c r="AU10" s="74"/>
      <c r="AV10" s="74"/>
      <c r="AW10" s="74"/>
      <c r="AX10" s="74"/>
      <c r="AY10" s="74"/>
      <c r="AZ10" s="74"/>
      <c r="BA10" s="74"/>
      <c r="BB10" s="74">
        <f>データ!X6</f>
        <v>2125.4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9"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9"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9"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9"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9"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9"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c r="CA16" s="42"/>
    </row>
    <row r="17" spans="1:79"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c r="CA17" s="42"/>
    </row>
    <row r="18" spans="1:79"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c r="CA18" s="42"/>
    </row>
    <row r="19" spans="1:79"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c r="CA19" s="42"/>
    </row>
    <row r="20" spans="1:79"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c r="CA20" s="42"/>
    </row>
    <row r="21" spans="1:79"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c r="CA21" s="42"/>
    </row>
    <row r="22" spans="1:79"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c r="CA22" s="42"/>
    </row>
    <row r="23" spans="1:79"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c r="CA23" s="42"/>
    </row>
    <row r="24" spans="1:79"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c r="CA24" s="42"/>
    </row>
    <row r="25" spans="1:79"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c r="CA25" s="42"/>
    </row>
    <row r="26" spans="1:79"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c r="CA26" s="42"/>
    </row>
    <row r="27" spans="1:79"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c r="CA27" s="42"/>
    </row>
    <row r="28" spans="1:79"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c r="CA28" s="42"/>
    </row>
    <row r="29" spans="1:79"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c r="CA29" s="42"/>
    </row>
    <row r="30" spans="1:79"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c r="CA30" s="42"/>
    </row>
    <row r="31" spans="1:79"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c r="CA31" s="42"/>
    </row>
    <row r="32" spans="1:79"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c r="CA32" s="42"/>
    </row>
    <row r="33" spans="1:79"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c r="CA33" s="42"/>
    </row>
    <row r="34" spans="1:79"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c r="CA34" s="42"/>
    </row>
    <row r="35" spans="1:79"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c r="CA35" s="42"/>
    </row>
    <row r="36" spans="1:79"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c r="CA36" s="42"/>
    </row>
    <row r="37" spans="1:79"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c r="CA37" s="42"/>
    </row>
    <row r="38" spans="1:79"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c r="CA38" s="42"/>
    </row>
    <row r="39" spans="1:79"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c r="CA39" s="42"/>
    </row>
    <row r="40" spans="1:79"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c r="CA40" s="42"/>
    </row>
    <row r="41" spans="1:79"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c r="CA41" s="42"/>
    </row>
    <row r="42" spans="1:79"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c r="CA42" s="42"/>
    </row>
    <row r="43" spans="1:79"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c r="CA43" s="42"/>
    </row>
    <row r="44" spans="1:79"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c r="CA44" s="42"/>
    </row>
    <row r="45" spans="1:79"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c r="CA45" s="42"/>
    </row>
    <row r="46" spans="1:79"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c r="CA46" s="42"/>
    </row>
    <row r="47" spans="1:79"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c r="CA47" s="42"/>
    </row>
    <row r="48" spans="1:79"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c r="CA48" s="42"/>
    </row>
    <row r="49" spans="1:79"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c r="CA49" s="42"/>
    </row>
    <row r="50" spans="1:79"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c r="CA50" s="42"/>
    </row>
    <row r="51" spans="1:79"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c r="CA51" s="42"/>
    </row>
    <row r="52" spans="1:79"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c r="CA52" s="42"/>
    </row>
    <row r="53" spans="1:79"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c r="CA53" s="42"/>
    </row>
    <row r="54" spans="1:79"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c r="CA54" s="42"/>
    </row>
    <row r="55" spans="1:79"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c r="CA55" s="42"/>
    </row>
    <row r="56" spans="1:79"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c r="CA56" s="42"/>
    </row>
    <row r="57" spans="1:79"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c r="CA57" s="42"/>
    </row>
    <row r="58" spans="1:79"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c r="CA58" s="42"/>
    </row>
    <row r="59" spans="1:79"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c r="CA59" s="42"/>
    </row>
    <row r="60" spans="1:79"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c r="CA60" s="42"/>
    </row>
    <row r="61" spans="1:79"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c r="CA61" s="42"/>
    </row>
    <row r="62" spans="1:79"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c r="CA62" s="42"/>
    </row>
    <row r="63" spans="1:79"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c r="CA63" s="42"/>
    </row>
    <row r="64" spans="1:79"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c r="CA64" s="42"/>
    </row>
    <row r="65" spans="1:79"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c r="CA65" s="42"/>
    </row>
    <row r="66" spans="1:79"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c r="CA66" s="42"/>
    </row>
    <row r="67" spans="1:79"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c r="CA67" s="42"/>
    </row>
    <row r="68" spans="1:79"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c r="CA68" s="42"/>
    </row>
    <row r="69" spans="1:79"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c r="CA69" s="42"/>
    </row>
    <row r="70" spans="1:79"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c r="CA70" s="42"/>
    </row>
    <row r="71" spans="1:79"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c r="CA71" s="42"/>
    </row>
    <row r="72" spans="1:79"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c r="CA72" s="42"/>
    </row>
    <row r="73" spans="1:79"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c r="CA73" s="42"/>
    </row>
    <row r="74" spans="1:79"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c r="CA74" s="42"/>
    </row>
    <row r="75" spans="1:79"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c r="CA75" s="42"/>
    </row>
    <row r="76" spans="1:79"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c r="CA76" s="42"/>
    </row>
    <row r="77" spans="1:79"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c r="CA77" s="42"/>
    </row>
    <row r="78" spans="1:79"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c r="CA78" s="42"/>
    </row>
    <row r="79" spans="1:79"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c r="CA79" s="42"/>
    </row>
    <row r="80" spans="1:79"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c r="CA80" s="42"/>
    </row>
    <row r="81" spans="1:79"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c r="CA81" s="42"/>
    </row>
    <row r="82" spans="1:79"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c r="CA82" s="42"/>
    </row>
    <row r="83" spans="1:79" x14ac:dyDescent="0.15">
      <c r="C83" s="2" t="s">
        <v>30</v>
      </c>
    </row>
    <row r="84" spans="1:79" x14ac:dyDescent="0.15">
      <c r="C84" s="2"/>
    </row>
    <row r="85" spans="1:79"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9"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XGKSQz2MvpQcRx5EaPxX3A6xs9MeJ8HCA+zRCAyQSoNmK1F7fDjK5G7sQ273wWDtidq0SCs34ulH6kMC6pj4Fw==" saltValue="SOGo027aY7CSjz12ZVwN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462080</v>
      </c>
      <c r="D6" s="33">
        <f t="shared" si="3"/>
        <v>47</v>
      </c>
      <c r="E6" s="33">
        <f t="shared" si="3"/>
        <v>17</v>
      </c>
      <c r="F6" s="33">
        <f t="shared" si="3"/>
        <v>4</v>
      </c>
      <c r="G6" s="33">
        <f t="shared" si="3"/>
        <v>0</v>
      </c>
      <c r="H6" s="33" t="str">
        <f t="shared" si="3"/>
        <v>鹿児島県　出水市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17.29</v>
      </c>
      <c r="Q6" s="34">
        <f t="shared" si="3"/>
        <v>91.05</v>
      </c>
      <c r="R6" s="34">
        <f t="shared" si="3"/>
        <v>2268</v>
      </c>
      <c r="S6" s="34">
        <f t="shared" si="3"/>
        <v>53671</v>
      </c>
      <c r="T6" s="34">
        <f t="shared" si="3"/>
        <v>329.98</v>
      </c>
      <c r="U6" s="34">
        <f t="shared" si="3"/>
        <v>162.65</v>
      </c>
      <c r="V6" s="34">
        <f t="shared" si="3"/>
        <v>9203</v>
      </c>
      <c r="W6" s="34">
        <f t="shared" si="3"/>
        <v>4.33</v>
      </c>
      <c r="X6" s="34">
        <f t="shared" si="3"/>
        <v>2125.4</v>
      </c>
      <c r="Y6" s="35">
        <f>IF(Y7="",NA(),Y7)</f>
        <v>75.099999999999994</v>
      </c>
      <c r="Z6" s="35">
        <f t="shared" ref="Z6:AH6" si="4">IF(Z7="",NA(),Z7)</f>
        <v>72.89</v>
      </c>
      <c r="AA6" s="35">
        <f t="shared" si="4"/>
        <v>74.430000000000007</v>
      </c>
      <c r="AB6" s="35">
        <f t="shared" si="4"/>
        <v>74.56</v>
      </c>
      <c r="AC6" s="35">
        <f t="shared" si="4"/>
        <v>76.88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1115</v>
      </c>
      <c r="BG6" s="35">
        <f t="shared" ref="BG6:BO6" si="7">IF(BG7="",NA(),BG7)</f>
        <v>1073.56</v>
      </c>
      <c r="BH6" s="35">
        <f t="shared" si="7"/>
        <v>681.98</v>
      </c>
      <c r="BI6" s="35">
        <f t="shared" si="7"/>
        <v>499.11</v>
      </c>
      <c r="BJ6" s="35">
        <f t="shared" si="7"/>
        <v>562.52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71.06</v>
      </c>
      <c r="BR6" s="35">
        <f t="shared" ref="BR6:BZ6" si="8">IF(BR7="",NA(),BR7)</f>
        <v>72.52</v>
      </c>
      <c r="BS6" s="35">
        <f t="shared" si="8"/>
        <v>75.58</v>
      </c>
      <c r="BT6" s="35">
        <f t="shared" si="8"/>
        <v>76.239999999999995</v>
      </c>
      <c r="BU6" s="35">
        <f t="shared" si="8"/>
        <v>77.45</v>
      </c>
      <c r="BV6" s="35">
        <f t="shared" si="8"/>
        <v>66.56</v>
      </c>
      <c r="BW6" s="35">
        <f t="shared" si="8"/>
        <v>66.22</v>
      </c>
      <c r="BX6" s="35">
        <f t="shared" si="8"/>
        <v>69.87</v>
      </c>
      <c r="BY6" s="35">
        <f t="shared" si="8"/>
        <v>74.3</v>
      </c>
      <c r="BZ6" s="35">
        <f t="shared" si="8"/>
        <v>72.260000000000005</v>
      </c>
      <c r="CA6" s="34" t="str">
        <f>IF(CA7="","",IF(CA7="-","【-】","【"&amp;SUBSTITUTE(TEXT(CA7,"#,##0.00"),"-","△")&amp;"】"))</f>
        <v>【74.48】</v>
      </c>
      <c r="CB6" s="35">
        <f>IF(CB7="",NA(),CB7)</f>
        <v>184.28</v>
      </c>
      <c r="CC6" s="35">
        <f t="shared" ref="CC6:CK6" si="9">IF(CC7="",NA(),CC7)</f>
        <v>180.64</v>
      </c>
      <c r="CD6" s="35">
        <f t="shared" si="9"/>
        <v>174.7</v>
      </c>
      <c r="CE6" s="35">
        <f t="shared" si="9"/>
        <v>172.94</v>
      </c>
      <c r="CF6" s="35">
        <f t="shared" si="9"/>
        <v>170.03</v>
      </c>
      <c r="CG6" s="35">
        <f t="shared" si="9"/>
        <v>244.29</v>
      </c>
      <c r="CH6" s="35">
        <f t="shared" si="9"/>
        <v>246.72</v>
      </c>
      <c r="CI6" s="35">
        <f t="shared" si="9"/>
        <v>234.96</v>
      </c>
      <c r="CJ6" s="35">
        <f t="shared" si="9"/>
        <v>221.81</v>
      </c>
      <c r="CK6" s="35">
        <f t="shared" si="9"/>
        <v>230.02</v>
      </c>
      <c r="CL6" s="34" t="str">
        <f>IF(CL7="","",IF(CL7="-","【-】","【"&amp;SUBSTITUTE(TEXT(CL7,"#,##0.00"),"-","△")&amp;"】"))</f>
        <v>【219.46】</v>
      </c>
      <c r="CM6" s="35">
        <f>IF(CM7="",NA(),CM7)</f>
        <v>72.569999999999993</v>
      </c>
      <c r="CN6" s="35">
        <f t="shared" ref="CN6:CV6" si="10">IF(CN7="",NA(),CN7)</f>
        <v>76.47</v>
      </c>
      <c r="CO6" s="35">
        <f t="shared" si="10"/>
        <v>76.930000000000007</v>
      </c>
      <c r="CP6" s="35">
        <f t="shared" si="10"/>
        <v>78.5</v>
      </c>
      <c r="CQ6" s="35">
        <f t="shared" si="10"/>
        <v>78.63</v>
      </c>
      <c r="CR6" s="35">
        <f t="shared" si="10"/>
        <v>43.58</v>
      </c>
      <c r="CS6" s="35">
        <f t="shared" si="10"/>
        <v>41.35</v>
      </c>
      <c r="CT6" s="35">
        <f t="shared" si="10"/>
        <v>42.9</v>
      </c>
      <c r="CU6" s="35">
        <f t="shared" si="10"/>
        <v>43.36</v>
      </c>
      <c r="CV6" s="35">
        <f t="shared" si="10"/>
        <v>42.56</v>
      </c>
      <c r="CW6" s="34" t="str">
        <f>IF(CW7="","",IF(CW7="-","【-】","【"&amp;SUBSTITUTE(TEXT(CW7,"#,##0.00"),"-","△")&amp;"】"))</f>
        <v>【42.82】</v>
      </c>
      <c r="CX6" s="35">
        <f>IF(CX7="",NA(),CX7)</f>
        <v>77.06</v>
      </c>
      <c r="CY6" s="35">
        <f t="shared" ref="CY6:DG6" si="11">IF(CY7="",NA(),CY7)</f>
        <v>77.510000000000005</v>
      </c>
      <c r="CZ6" s="35">
        <f t="shared" si="11"/>
        <v>77.69</v>
      </c>
      <c r="DA6" s="35">
        <f t="shared" si="11"/>
        <v>77.8</v>
      </c>
      <c r="DB6" s="35">
        <f t="shared" si="11"/>
        <v>76.040000000000006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462080</v>
      </c>
      <c r="D7" s="37">
        <v>47</v>
      </c>
      <c r="E7" s="37">
        <v>17</v>
      </c>
      <c r="F7" s="37">
        <v>4</v>
      </c>
      <c r="G7" s="37">
        <v>0</v>
      </c>
      <c r="H7" s="37" t="s">
        <v>99</v>
      </c>
      <c r="I7" s="37" t="s">
        <v>100</v>
      </c>
      <c r="J7" s="37" t="s">
        <v>101</v>
      </c>
      <c r="K7" s="37" t="s">
        <v>102</v>
      </c>
      <c r="L7" s="37" t="s">
        <v>103</v>
      </c>
      <c r="M7" s="37" t="s">
        <v>104</v>
      </c>
      <c r="N7" s="38" t="s">
        <v>105</v>
      </c>
      <c r="O7" s="38" t="s">
        <v>106</v>
      </c>
      <c r="P7" s="38">
        <v>17.29</v>
      </c>
      <c r="Q7" s="38">
        <v>91.05</v>
      </c>
      <c r="R7" s="38">
        <v>2268</v>
      </c>
      <c r="S7" s="38">
        <v>53671</v>
      </c>
      <c r="T7" s="38">
        <v>329.98</v>
      </c>
      <c r="U7" s="38">
        <v>162.65</v>
      </c>
      <c r="V7" s="38">
        <v>9203</v>
      </c>
      <c r="W7" s="38">
        <v>4.33</v>
      </c>
      <c r="X7" s="38">
        <v>2125.4</v>
      </c>
      <c r="Y7" s="38">
        <v>75.099999999999994</v>
      </c>
      <c r="Z7" s="38">
        <v>72.89</v>
      </c>
      <c r="AA7" s="38">
        <v>74.430000000000007</v>
      </c>
      <c r="AB7" s="38">
        <v>74.56</v>
      </c>
      <c r="AC7" s="38">
        <v>76.88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1115</v>
      </c>
      <c r="BG7" s="38">
        <v>1073.56</v>
      </c>
      <c r="BH7" s="38">
        <v>681.98</v>
      </c>
      <c r="BI7" s="38">
        <v>499.11</v>
      </c>
      <c r="BJ7" s="38">
        <v>562.52</v>
      </c>
      <c r="BK7" s="38">
        <v>1436</v>
      </c>
      <c r="BL7" s="38">
        <v>1434.89</v>
      </c>
      <c r="BM7" s="38">
        <v>1298.9100000000001</v>
      </c>
      <c r="BN7" s="38">
        <v>1243.71</v>
      </c>
      <c r="BO7" s="38">
        <v>1194.1500000000001</v>
      </c>
      <c r="BP7" s="38">
        <v>1209.4000000000001</v>
      </c>
      <c r="BQ7" s="38">
        <v>71.06</v>
      </c>
      <c r="BR7" s="38">
        <v>72.52</v>
      </c>
      <c r="BS7" s="38">
        <v>75.58</v>
      </c>
      <c r="BT7" s="38">
        <v>76.239999999999995</v>
      </c>
      <c r="BU7" s="38">
        <v>77.45</v>
      </c>
      <c r="BV7" s="38">
        <v>66.56</v>
      </c>
      <c r="BW7" s="38">
        <v>66.22</v>
      </c>
      <c r="BX7" s="38">
        <v>69.87</v>
      </c>
      <c r="BY7" s="38">
        <v>74.3</v>
      </c>
      <c r="BZ7" s="38">
        <v>72.260000000000005</v>
      </c>
      <c r="CA7" s="38">
        <v>74.48</v>
      </c>
      <c r="CB7" s="38">
        <v>184.28</v>
      </c>
      <c r="CC7" s="38">
        <v>180.64</v>
      </c>
      <c r="CD7" s="38">
        <v>174.7</v>
      </c>
      <c r="CE7" s="38">
        <v>172.94</v>
      </c>
      <c r="CF7" s="38">
        <v>170.03</v>
      </c>
      <c r="CG7" s="38">
        <v>244.29</v>
      </c>
      <c r="CH7" s="38">
        <v>246.72</v>
      </c>
      <c r="CI7" s="38">
        <v>234.96</v>
      </c>
      <c r="CJ7" s="38">
        <v>221.81</v>
      </c>
      <c r="CK7" s="38">
        <v>230.02</v>
      </c>
      <c r="CL7" s="38">
        <v>219.46</v>
      </c>
      <c r="CM7" s="38">
        <v>72.569999999999993</v>
      </c>
      <c r="CN7" s="38">
        <v>76.47</v>
      </c>
      <c r="CO7" s="38">
        <v>76.930000000000007</v>
      </c>
      <c r="CP7" s="38">
        <v>78.5</v>
      </c>
      <c r="CQ7" s="38">
        <v>78.63</v>
      </c>
      <c r="CR7" s="38">
        <v>43.58</v>
      </c>
      <c r="CS7" s="38">
        <v>41.35</v>
      </c>
      <c r="CT7" s="38">
        <v>42.9</v>
      </c>
      <c r="CU7" s="38">
        <v>43.36</v>
      </c>
      <c r="CV7" s="38">
        <v>42.56</v>
      </c>
      <c r="CW7" s="38">
        <v>42.82</v>
      </c>
      <c r="CX7" s="38">
        <v>77.06</v>
      </c>
      <c r="CY7" s="38">
        <v>77.510000000000005</v>
      </c>
      <c r="CZ7" s="38">
        <v>77.69</v>
      </c>
      <c r="DA7" s="38">
        <v>77.8</v>
      </c>
      <c r="DB7" s="38">
        <v>76.040000000000006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2020-01-31T07:00:55Z</cp:lastPrinted>
  <dcterms:created xsi:type="dcterms:W3CDTF">2019-12-05T05:15:01Z</dcterms:created>
  <dcterms:modified xsi:type="dcterms:W3CDTF">2020-02-27T00:34:33Z</dcterms:modified>
  <cp:category/>
</cp:coreProperties>
</file>