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W37" i="10"/>
  <c r="E37" i="10"/>
  <c r="C37" i="10" s="1"/>
  <c r="DG36" i="10"/>
  <c r="CQ36" i="10"/>
  <c r="CO36" i="10"/>
  <c r="BY36" i="10"/>
  <c r="BE36" i="10"/>
  <c r="AM36" i="10"/>
  <c r="W36" i="10"/>
  <c r="E36" i="10"/>
  <c r="C36" i="10"/>
  <c r="DG35" i="10"/>
  <c r="CQ35" i="10"/>
  <c r="CO35" i="10" s="1"/>
  <c r="BY35" i="10"/>
  <c r="BE35" i="10"/>
  <c r="AM35" i="10"/>
  <c r="W35" i="10"/>
  <c r="E35" i="10"/>
  <c r="C35" i="10" s="1"/>
  <c r="DG34" i="10"/>
  <c r="CQ34" i="10"/>
  <c r="BY34" i="10"/>
  <c r="BG34" i="10"/>
  <c r="AO34" i="10"/>
  <c r="W34" i="10"/>
  <c r="E34" i="10"/>
  <c r="C34" i="10"/>
  <c r="U34" i="10" l="1"/>
  <c r="U35" i="10"/>
  <c r="U36" i="10" s="1"/>
  <c r="U37" i="10" s="1"/>
  <c r="BE34" i="10" l="1"/>
  <c r="AM34" i="10"/>
  <c r="BW34" i="10" l="1"/>
  <c r="BW35" i="10" s="1"/>
  <c r="BW36" i="10" s="1"/>
  <c r="BW37" i="10" s="1"/>
  <c r="BW38" i="10" s="1"/>
  <c r="BW39" i="10" s="1"/>
  <c r="BW40" i="10" s="1"/>
  <c r="BW41" i="10" s="1"/>
  <c r="CO34" i="10" l="1"/>
</calcChain>
</file>

<file path=xl/sharedStrings.xml><?xml version="1.0" encoding="utf-8"?>
<sst xmlns="http://schemas.openxmlformats.org/spreadsheetml/2006/main" count="1100" uniqueCount="561">
  <si>
    <t>海音寺潮五郎基金</t>
    <rPh sb="0" eb="6">
      <t>カイオンジチョウゴロウ</t>
    </rPh>
    <rPh sb="6" eb="8">
      <t>キキン</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</si>
  <si>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</si>
  <si>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</si>
  <si>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</si>
  <si>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</si>
  <si>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</si>
  <si>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</si>
  <si>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</si>
  <si>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</si>
  <si>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</si>
  <si>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</si>
  <si>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</si>
  <si>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</si>
  <si>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</si>
  <si>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</si>
  <si>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</si>
  <si>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</si>
  <si>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</si>
  <si>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</si>
  <si>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</si>
  <si>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鹿児島県</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</si>
  <si>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</si>
  <si>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</si>
  <si>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</si>
  <si>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</si>
  <si>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</si>
  <si>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</si>
  <si>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</si>
  <si>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</si>
  <si>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</si>
  <si>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</si>
  <si>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</si>
  <si>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</si>
  <si>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</si>
  <si>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</si>
  <si>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</si>
  <si>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</si>
  <si>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</si>
  <si>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</si>
  <si>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</si>
  <si>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</si>
  <si>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</si>
  <si>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</si>
  <si>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</si>
  <si>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</si>
  <si>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</si>
  <si>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</si>
  <si>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</si>
  <si>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</si>
  <si>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</si>
  <si>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</si>
  <si>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</si>
  <si>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</si>
  <si>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</si>
  <si>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</si>
  <si>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</si>
  <si>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</si>
  <si>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</si>
  <si>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</si>
  <si>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</si>
  <si>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</si>
  <si>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</si>
  <si>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</si>
  <si>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</si>
  <si>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</si>
  <si>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</si>
  <si>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</si>
  <si>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</si>
  <si>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</si>
  <si>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</si>
  <si>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</si>
  <si>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</si>
  <si>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</si>
  <si>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</si>
  <si>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</si>
  <si>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</si>
  <si>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</si>
  <si>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</si>
  <si>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</si>
  <si>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</si>
  <si>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</si>
  <si>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</si>
  <si>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</si>
  <si>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</si>
  <si>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</si>
  <si>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</si>
  <si>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</si>
  <si>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</si>
  <si>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</si>
  <si>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</si>
  <si>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</si>
  <si>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</si>
  <si>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</si>
  <si>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</si>
  <si>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</si>
  <si>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</si>
  <si>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</si>
  <si>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</si>
  <si>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</si>
  <si>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</si>
  <si>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</si>
  <si>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</si>
  <si>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伊佐北姶良環境管理組合</t>
    <rPh sb="0" eb="2">
      <t>イサ</t>
    </rPh>
    <rPh sb="2" eb="3">
      <t>キタ</t>
    </rPh>
    <rPh sb="3" eb="5">
      <t>アイラ</t>
    </rPh>
    <rPh sb="5" eb="7">
      <t>カンキョウ</t>
    </rPh>
    <rPh sb="7" eb="9">
      <t>カンリ</t>
    </rPh>
    <rPh sb="9" eb="11">
      <t>クミアイ</t>
    </rPh>
    <phoneticPr fontId="35"/>
  </si>
  <si>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</si>
  <si>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</si>
  <si>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</si>
  <si>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</si>
  <si>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</si>
  <si>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</si>
  <si>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</si>
  <si>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</si>
  <si>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</si>
  <si>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</si>
  <si>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</si>
  <si>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</si>
  <si>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</si>
  <si>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</si>
  <si>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</si>
  <si>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</si>
  <si>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</si>
  <si>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</si>
  <si>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</si>
  <si>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</si>
  <si>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</si>
  <si>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</si>
  <si>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</si>
  <si>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</si>
  <si>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</si>
  <si>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</si>
  <si>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</si>
  <si>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</si>
  <si>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</si>
  <si>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</si>
  <si>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</si>
  <si>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</si>
  <si>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</si>
  <si>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</si>
  <si>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携帯電話基地局整備基金</t>
    <rPh sb="0" eb="2">
      <t>ケイタイ</t>
    </rPh>
    <rPh sb="2" eb="4">
      <t>デンワ</t>
    </rPh>
    <rPh sb="4" eb="7">
      <t>キチキョク</t>
    </rPh>
    <rPh sb="7" eb="9">
      <t>セイビ</t>
    </rPh>
    <rPh sb="9" eb="11">
      <t>キキン</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</si>
  <si>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</si>
  <si>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</si>
  <si>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</si>
  <si>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</si>
  <si>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</si>
  <si>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</si>
  <si>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</si>
  <si>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</si>
  <si>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</si>
  <si>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</si>
  <si>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</si>
  <si>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</si>
  <si>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</si>
  <si>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</si>
  <si>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</si>
  <si>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</si>
  <si>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</si>
  <si>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</si>
  <si>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</si>
  <si>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</si>
  <si>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</si>
  <si>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</si>
  <si>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</si>
  <si>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</si>
  <si>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伊佐市</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</si>
  <si>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</si>
  <si>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</si>
  <si>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</si>
  <si>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</si>
  <si>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</si>
  <si>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</si>
  <si>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</si>
  <si>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</si>
  <si>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</si>
  <si>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</si>
  <si>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</si>
  <si>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</si>
  <si>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</si>
  <si>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</si>
  <si>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</si>
  <si>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</si>
  <si>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</si>
  <si>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</si>
  <si>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</si>
  <si>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</si>
  <si>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</si>
  <si>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</si>
  <si>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</si>
  <si>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</si>
  <si>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</si>
  <si>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</si>
  <si>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</si>
  <si>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</si>
  <si>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</si>
  <si>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</si>
  <si>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</si>
  <si>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</si>
  <si>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</si>
  <si>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</si>
  <si>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特定公有財産取得基金</t>
    <rPh sb="0" eb="2">
      <t>トクテイ</t>
    </rPh>
    <rPh sb="2" eb="4">
      <t>コウユウ</t>
    </rPh>
    <rPh sb="4" eb="6">
      <t>ザイサン</t>
    </rPh>
    <rPh sb="6" eb="8">
      <t>シュトク</t>
    </rPh>
    <rPh sb="8" eb="10">
      <t>キキン</t>
    </rPh>
    <phoneticPr fontId="5"/>
  </si>
  <si>
    <t>-8.5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</si>
  <si>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</si>
  <si>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</si>
  <si>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</si>
  <si>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</si>
  <si>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</si>
  <si>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</si>
  <si>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</si>
  <si>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</si>
  <si>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</si>
  <si>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</si>
  <si>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</si>
  <si>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</si>
  <si>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</si>
  <si>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</si>
  <si>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</si>
  <si>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</si>
  <si>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</si>
  <si>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</si>
  <si>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</si>
  <si>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</si>
  <si>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</si>
  <si>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</si>
  <si>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</si>
  <si>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</si>
  <si>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</si>
  <si>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</si>
  <si>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</si>
  <si>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</si>
  <si>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</si>
  <si>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</si>
  <si>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</si>
  <si>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</si>
  <si>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姶良・伊佐地区介護保険組合</t>
    <rPh sb="0" eb="2">
      <t>アイラ</t>
    </rPh>
    <rPh sb="3" eb="5">
      <t>イサ</t>
    </rPh>
    <rPh sb="5" eb="7">
      <t>チク</t>
    </rPh>
    <rPh sb="7" eb="9">
      <t>カイゴ</t>
    </rPh>
    <rPh sb="9" eb="11">
      <t>ホケン</t>
    </rPh>
    <rPh sb="11" eb="13">
      <t>クミアイ</t>
    </rPh>
    <phoneticPr fontId="35"/>
  </si>
  <si>
    <t>基準財政収入額</t>
  </si>
  <si>
    <t>-2.1</t>
  </si>
  <si>
    <t>実質収支</t>
    <rPh sb="0" eb="2">
      <t>ジッシツ</t>
    </rPh>
    <rPh sb="2" eb="4">
      <t>シュウシ</t>
    </rPh>
    <phoneticPr fontId="5"/>
  </si>
  <si>
    <t>地方公社・第三セクター等一覧</t>
    <rPh sb="0" eb="2">
      <t>チホウ</t>
    </rPh>
    <rPh sb="2" eb="4">
      <t>コウシャ</t>
    </rPh>
    <rPh sb="5" eb="6">
      <t>ダイ</t>
    </rPh>
    <rPh sb="6" eb="7">
      <t>３</t>
    </rPh>
    <rPh sb="11" eb="12">
      <t>トウ</t>
    </rPh>
    <rPh sb="12" eb="14">
      <t>イチラン</t>
    </rPh>
    <phoneticPr fontId="5"/>
  </si>
  <si>
    <t>-2.2</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</si>
  <si>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</si>
  <si>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</si>
  <si>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</si>
  <si>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</si>
  <si>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</si>
  <si>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</si>
  <si>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</si>
  <si>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</si>
  <si>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</si>
  <si>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</si>
  <si>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</si>
  <si>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</si>
  <si>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</si>
  <si>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</si>
  <si>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</si>
  <si>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</si>
  <si>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</si>
  <si>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</si>
  <si>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</si>
  <si>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</si>
  <si>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</si>
  <si>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</si>
  <si>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</si>
  <si>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</si>
  <si>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</si>
  <si>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</si>
  <si>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</si>
  <si>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</si>
  <si>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</si>
  <si>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</si>
  <si>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伊佐市国民健康保険事業特別会計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</si>
  <si>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</si>
  <si>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</si>
  <si>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</si>
  <si>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</si>
  <si>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</si>
  <si>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</si>
  <si>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</si>
  <si>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</si>
  <si>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</si>
  <si>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</si>
  <si>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</si>
  <si>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</si>
  <si>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</si>
  <si>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</si>
  <si>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</si>
  <si>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</si>
  <si>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</si>
  <si>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</si>
  <si>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</si>
  <si>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</si>
  <si>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</si>
  <si>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</si>
  <si>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</si>
  <si>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</si>
  <si>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</si>
  <si>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</si>
  <si>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</si>
  <si>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</si>
  <si>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</si>
  <si>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</si>
  <si>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</si>
  <si>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</si>
  <si>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</si>
  <si>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</si>
  <si>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</si>
  <si>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</si>
  <si>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</si>
  <si>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</si>
  <si>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</si>
  <si>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</si>
  <si>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</si>
  <si>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鹿児島県伊佐市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</si>
  <si>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</si>
  <si>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</si>
  <si>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</si>
  <si>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</si>
  <si>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</si>
  <si>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</si>
  <si>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</si>
  <si>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</si>
  <si>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</si>
  <si>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</si>
  <si>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</si>
  <si>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</si>
  <si>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</si>
  <si>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</si>
  <si>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</si>
  <si>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</si>
  <si>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</si>
  <si>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</si>
  <si>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</si>
  <si>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</si>
  <si>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</si>
  <si>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</si>
  <si>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</si>
  <si>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</si>
  <si>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</si>
  <si>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</si>
  <si>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</si>
  <si>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</si>
  <si>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</si>
  <si>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</si>
  <si>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</si>
  <si>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</si>
  <si>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</si>
  <si>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</si>
  <si>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</si>
  <si>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</si>
  <si>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</si>
  <si>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</si>
  <si>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</si>
  <si>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</si>
  <si>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</si>
  <si>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</si>
  <si>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鹿児島県市町村総合事務組合</t>
    <rPh sb="0" eb="3">
      <t>カゴシマ</t>
    </rPh>
    <rPh sb="3" eb="4">
      <t>ケン</t>
    </rPh>
    <rPh sb="4" eb="7">
      <t>シチョウソン</t>
    </rPh>
    <rPh sb="7" eb="9">
      <t>ソウゴウ</t>
    </rPh>
    <rPh sb="9" eb="11">
      <t>ジム</t>
    </rPh>
    <rPh sb="11" eb="13">
      <t>クミアイ</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</si>
  <si>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</si>
  <si>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</si>
  <si>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</si>
  <si>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</si>
  <si>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</si>
  <si>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</si>
  <si>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</si>
  <si>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</si>
  <si>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</si>
  <si>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</si>
  <si>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</si>
  <si>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</si>
  <si>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</si>
  <si>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</si>
  <si>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</si>
  <si>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</si>
  <si>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</si>
  <si>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</si>
  <si>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</si>
  <si>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</si>
  <si>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</si>
  <si>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</si>
  <si>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</si>
  <si>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</si>
  <si>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</si>
  <si>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</si>
  <si>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</si>
  <si>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</si>
  <si>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</si>
  <si>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</si>
  <si>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</si>
  <si>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</si>
  <si>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</si>
  <si>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</si>
  <si>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</si>
  <si>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</si>
  <si>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</si>
  <si>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</si>
  <si>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</si>
  <si>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</si>
  <si>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</si>
  <si>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</si>
  <si>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</si>
  <si>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</si>
  <si>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</si>
  <si>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</si>
  <si>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</si>
  <si>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</si>
  <si>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</si>
  <si>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</si>
  <si>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</si>
  <si>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</si>
  <si>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</si>
  <si>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</si>
  <si>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</si>
  <si>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</si>
  <si>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</si>
  <si>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</si>
  <si>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下水道</t>
  </si>
  <si>
    <t>財政再生基準</t>
  </si>
  <si>
    <t>再差引収支</t>
    <rPh sb="0" eb="1">
      <t>サイ</t>
    </rPh>
    <rPh sb="1" eb="3">
      <t>サシヒキ</t>
    </rPh>
    <rPh sb="3" eb="5">
      <t>シュウシ</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</si>
  <si>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</si>
  <si>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</si>
  <si>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</si>
  <si>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</si>
  <si>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</si>
  <si>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</si>
  <si>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</si>
  <si>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</si>
  <si>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</si>
  <si>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</si>
  <si>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</si>
  <si>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</si>
  <si>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</si>
  <si>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</si>
  <si>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</si>
  <si>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</si>
  <si>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</si>
  <si>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</si>
  <si>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</si>
  <si>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</si>
  <si>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</si>
  <si>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</si>
  <si>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</si>
  <si>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</si>
  <si>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</si>
  <si>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</si>
  <si>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</si>
  <si>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</si>
  <si>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</si>
  <si>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</si>
  <si>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</si>
  <si>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</si>
  <si>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</si>
  <si>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</si>
  <si>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</si>
  <si>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</si>
  <si>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</si>
  <si>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</si>
  <si>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</si>
  <si>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</si>
  <si>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</si>
  <si>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</si>
  <si>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伊佐市介護保険事業特別会計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</si>
  <si>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32"/>
  </si>
  <si>
    <t>伊佐市後期高齢者医療特別会計</t>
  </si>
  <si>
    <t>伊佐市介護サービス事業特別会計</t>
  </si>
  <si>
    <t>特定財源の額</t>
    <rPh sb="0" eb="2">
      <t>トクテイ</t>
    </rPh>
    <rPh sb="2" eb="4">
      <t>ザイゲン</t>
    </rPh>
    <rPh sb="5" eb="6">
      <t>ガク</t>
    </rPh>
    <phoneticPr fontId="5"/>
  </si>
  <si>
    <t>伊佐市水道事業会計</t>
  </si>
  <si>
    <t>法適用企業</t>
  </si>
  <si>
    <t>伊佐市農業集落排水事業特別会計</t>
  </si>
  <si>
    <t xml:space="preserve"> R01</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</si>
  <si>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</si>
  <si>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</si>
  <si>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</si>
  <si>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</si>
  <si>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</si>
  <si>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</si>
  <si>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</si>
  <si>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</si>
  <si>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</si>
  <si>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</si>
  <si>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</si>
  <si>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</si>
  <si>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</si>
  <si>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</si>
  <si>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</si>
  <si>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</si>
  <si>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</si>
  <si>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</si>
  <si>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</si>
  <si>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</si>
  <si>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</si>
  <si>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</si>
  <si>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</si>
  <si>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</si>
  <si>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</si>
  <si>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</si>
  <si>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</si>
  <si>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</si>
  <si>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</si>
  <si>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</si>
  <si>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</si>
  <si>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</si>
  <si>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</si>
  <si>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</si>
  <si>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</si>
  <si>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</si>
  <si>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</si>
  <si>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</si>
  <si>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</si>
  <si>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</si>
  <si>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</si>
  <si>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</si>
  <si>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</si>
  <si>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</si>
  <si>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</si>
  <si>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</si>
  <si>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</si>
  <si>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</si>
  <si>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</si>
  <si>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</si>
  <si>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</si>
  <si>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</si>
  <si>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</si>
  <si>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</si>
  <si>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</si>
  <si>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</si>
  <si>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</si>
  <si>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</si>
  <si>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</si>
  <si>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</si>
  <si>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</si>
  <si>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</si>
  <si>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6.11</t>
  </si>
  <si>
    <t>▲ 5.21</t>
  </si>
  <si>
    <t>▲ 1.78</t>
  </si>
  <si>
    <t>その他会計（赤字）</t>
  </si>
  <si>
    <t>（百万円）</t>
  </si>
  <si>
    <t>H27末</t>
  </si>
  <si>
    <t>H26末</t>
  </si>
  <si>
    <t>H28末</t>
  </si>
  <si>
    <t>H29末</t>
  </si>
  <si>
    <t>H30末</t>
  </si>
  <si>
    <t>伊佐湧水消防組合</t>
    <rPh sb="0" eb="2">
      <t>イサ</t>
    </rPh>
    <rPh sb="2" eb="4">
      <t>ユウスイ</t>
    </rPh>
    <rPh sb="4" eb="6">
      <t>ショウボウ</t>
    </rPh>
    <rPh sb="6" eb="8">
      <t>クミアイ</t>
    </rPh>
    <phoneticPr fontId="35"/>
  </si>
  <si>
    <t>伊佐北姶良火葬場管理組合</t>
    <rPh sb="0" eb="2">
      <t>イサ</t>
    </rPh>
    <rPh sb="2" eb="3">
      <t>キタ</t>
    </rPh>
    <rPh sb="3" eb="5">
      <t>アイラ</t>
    </rPh>
    <rPh sb="5" eb="8">
      <t>カソウバ</t>
    </rPh>
    <rPh sb="8" eb="10">
      <t>カンリ</t>
    </rPh>
    <rPh sb="10" eb="12">
      <t>クミアイ</t>
    </rPh>
    <phoneticPr fontId="35"/>
  </si>
  <si>
    <t>大口地方卸売市場管理組合</t>
    <rPh sb="0" eb="2">
      <t>オオクチ</t>
    </rPh>
    <rPh sb="2" eb="4">
      <t>チホウ</t>
    </rPh>
    <rPh sb="4" eb="6">
      <t>オロシウリ</t>
    </rPh>
    <rPh sb="6" eb="8">
      <t>イチバ</t>
    </rPh>
    <rPh sb="8" eb="10">
      <t>カンリ</t>
    </rPh>
    <rPh sb="10" eb="12">
      <t>クミアイ</t>
    </rPh>
    <phoneticPr fontId="35"/>
  </si>
  <si>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5"/>
  </si>
  <si>
    <t>菱刈泉熱開発</t>
    <rPh sb="0" eb="2">
      <t>ヒシカリ</t>
    </rPh>
    <rPh sb="2" eb="3">
      <t>セン</t>
    </rPh>
    <rPh sb="3" eb="4">
      <t>ネツ</t>
    </rPh>
    <rPh sb="4" eb="6">
      <t>カイハツ</t>
    </rPh>
    <phoneticPr fontId="35"/>
  </si>
  <si>
    <t>地域福祉基金</t>
    <rPh sb="0" eb="2">
      <t>チイキ</t>
    </rPh>
    <rPh sb="2" eb="4">
      <t>フクシ</t>
    </rPh>
    <rPh sb="4" eb="6">
      <t>キキン</t>
    </rPh>
    <phoneticPr fontId="5"/>
  </si>
  <si>
    <t>鹿児島県立大口高等学校活性化基金</t>
    <rPh sb="0" eb="4">
      <t>カゴシマケン</t>
    </rPh>
    <rPh sb="4" eb="5">
      <t>リツ</t>
    </rPh>
    <rPh sb="5" eb="7">
      <t>オオクチ</t>
    </rPh>
    <rPh sb="7" eb="9">
      <t>コウトウ</t>
    </rPh>
    <rPh sb="9" eb="11">
      <t>ガッコウ</t>
    </rPh>
    <rPh sb="11" eb="14">
      <t>カッセイカ</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</si>
  <si>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</si>
  <si>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</si>
  <si>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</si>
  <si>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</si>
  <si>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</si>
  <si>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</si>
  <si>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</si>
  <si>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</si>
  <si>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</si>
  <si>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</si>
  <si>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実質公債費比率</t>
    <phoneticPr fontId="43"/>
  </si>
  <si>
    <t>類似団体内平均値</t>
    <phoneticPr fontId="43"/>
  </si>
  <si>
    <t>実質公債費比率</t>
    <phoneticPr fontId="43"/>
  </si>
  <si>
    <t xml:space="preserve"> </t>
    <phoneticPr fontId="43"/>
  </si>
  <si>
    <t xml:space="preserve"> </t>
    <phoneticPr fontId="43"/>
  </si>
  <si>
    <t>起債を抑制した結果、将来負担比率は算定されていない。一方で有形固定資産減価償却率は類似団体よりも高く、上昇傾向にある。
特に体育館、プール等の老朽化が進んでおり、有形固定資産減価償却率80％以上となっており、施設の更新、統合などの将来の方針決定が喫緊の課題となっている。今後も施設の更新等のため起債の増加は避けられないが、更なる行財政改革を進め、有利な地方債を活用するとともに、将来負担比率が過大にならないよう安定した財政運営に努める。</t>
    <rPh sb="14" eb="16">
      <t>ヒリツ</t>
    </rPh>
    <rPh sb="17" eb="19">
      <t>サンテイ</t>
    </rPh>
    <rPh sb="69" eb="70">
      <t>トウ</t>
    </rPh>
    <phoneticPr fontId="43"/>
  </si>
  <si>
    <t>市町村合併後、起債を抑制し、平成21年度決算では79.2％の将来負担比率であったものを「計上なし」とすることができている。しかしながら、施設の老朽化による設備の更新計画により、平成27年から平成29年までの衛生センター建替、令和元年から2年の全学校の空調整備及びまごし温泉建替、令和4年から令和6年の新庁舎建設などの大型事業に加え、各施設の空調設備やナイター照明のLED化などの更新計画も重なり、起債が増加する財政計画を立てている。再び将来負担比率の計上が見込まれるが、剰余金を財政調整基金に積み立てるなどで充当可能財源を確保するとともに、有利な起債を活用しながら、将来負担の急激な上昇を招かぬよう一層の努力をしたい。</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</si>
</sst>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10"/>
      <color indexed="8"/>
      <name val="ＭＳ Ｐ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sz val="12"/>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2" fillId="0" borderId="0"/>
    <xf numFmtId="0" fontId="46"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2" fillId="3" borderId="0" xfId="20" applyFill="1" applyAlignment="1" applyProtection="1">
      <alignment vertical="center"/>
      <protection hidden="1"/>
    </xf>
    <xf numFmtId="0" fontId="44" fillId="0" borderId="0" xfId="21" applyFont="1">
      <alignment vertical="center"/>
    </xf>
    <xf numFmtId="0" fontId="42" fillId="3" borderId="0" xfId="20" applyFill="1" applyAlignment="1">
      <alignment vertical="center"/>
    </xf>
    <xf numFmtId="0" fontId="42" fillId="3" borderId="0" xfId="20" applyFill="1"/>
    <xf numFmtId="0" fontId="42" fillId="3" borderId="0" xfId="20" applyFill="1" applyProtection="1">
      <protection hidden="1"/>
    </xf>
    <xf numFmtId="0" fontId="44" fillId="0" borderId="30" xfId="21" applyFont="1" applyBorder="1">
      <alignment vertical="center"/>
    </xf>
    <xf numFmtId="0" fontId="44" fillId="0" borderId="23" xfId="21" applyFont="1" applyBorder="1">
      <alignment vertical="center"/>
    </xf>
    <xf numFmtId="189" fontId="44" fillId="0" borderId="23" xfId="21" applyNumberFormat="1" applyFont="1" applyBorder="1">
      <alignment vertical="center"/>
    </xf>
    <xf numFmtId="0" fontId="44" fillId="0" borderId="16" xfId="21" applyFont="1" applyBorder="1">
      <alignment vertical="center"/>
    </xf>
    <xf numFmtId="0" fontId="45" fillId="0" borderId="0" xfId="21" applyFont="1">
      <alignment vertical="center"/>
    </xf>
    <xf numFmtId="0" fontId="44" fillId="0" borderId="42" xfId="21" applyFont="1" applyBorder="1">
      <alignment vertical="center"/>
    </xf>
    <xf numFmtId="0" fontId="44" fillId="0" borderId="14" xfId="21" applyFont="1" applyBorder="1">
      <alignment vertical="center"/>
    </xf>
    <xf numFmtId="0" fontId="44" fillId="0" borderId="31" xfId="21" applyFont="1" applyBorder="1">
      <alignment vertical="center"/>
    </xf>
    <xf numFmtId="0" fontId="44" fillId="0" borderId="34" xfId="21" applyFont="1" applyBorder="1">
      <alignment vertical="center"/>
    </xf>
    <xf numFmtId="0" fontId="44" fillId="0" borderId="15" xfId="21" applyFont="1" applyBorder="1">
      <alignment vertical="center"/>
    </xf>
    <xf numFmtId="0" fontId="44" fillId="0" borderId="35" xfId="21" applyFont="1" applyBorder="1">
      <alignment vertical="center"/>
    </xf>
    <xf numFmtId="0" fontId="45" fillId="0" borderId="30" xfId="21" applyFont="1" applyBorder="1">
      <alignment vertical="center"/>
    </xf>
    <xf numFmtId="178" fontId="46" fillId="0" borderId="0" xfId="21" applyNumberFormat="1" applyFont="1">
      <alignment vertical="center"/>
    </xf>
    <xf numFmtId="178" fontId="44" fillId="0" borderId="0" xfId="21" applyNumberFormat="1" applyFont="1">
      <alignment vertical="center"/>
    </xf>
    <xf numFmtId="187" fontId="44" fillId="3" borderId="0" xfId="22" applyNumberFormat="1" applyFont="1" applyFill="1" applyAlignment="1">
      <alignment vertical="center" wrapText="1"/>
    </xf>
    <xf numFmtId="49" fontId="44" fillId="3" borderId="0" xfId="22" applyNumberFormat="1" applyFont="1" applyFill="1" applyAlignment="1">
      <alignment horizontal="center" vertical="center" wrapText="1"/>
    </xf>
    <xf numFmtId="49" fontId="44" fillId="3" borderId="0" xfId="22" applyNumberFormat="1" applyFont="1" applyFill="1" applyAlignment="1">
      <alignment horizontal="center" vertical="center"/>
    </xf>
    <xf numFmtId="178" fontId="44" fillId="0" borderId="42" xfId="21" applyNumberFormat="1" applyFont="1" applyBorder="1">
      <alignment vertical="center"/>
    </xf>
    <xf numFmtId="178" fontId="44" fillId="0" borderId="14" xfId="21" applyNumberFormat="1" applyFont="1" applyBorder="1">
      <alignment vertical="center"/>
    </xf>
    <xf numFmtId="191" fontId="44" fillId="0" borderId="0" xfId="21" applyNumberFormat="1" applyFont="1">
      <alignment vertical="center"/>
    </xf>
    <xf numFmtId="178" fontId="44" fillId="0" borderId="31" xfId="21" applyNumberFormat="1" applyFont="1" applyBorder="1">
      <alignment vertical="center"/>
    </xf>
    <xf numFmtId="178" fontId="44" fillId="0" borderId="34" xfId="21" applyNumberFormat="1" applyFont="1" applyBorder="1">
      <alignment vertical="center"/>
    </xf>
    <xf numFmtId="189" fontId="44" fillId="0" borderId="34" xfId="21" applyNumberFormat="1" applyFont="1" applyBorder="1">
      <alignment vertical="center"/>
    </xf>
    <xf numFmtId="178" fontId="44" fillId="0" borderId="15" xfId="21" applyNumberFormat="1" applyFont="1" applyBorder="1">
      <alignment vertical="center"/>
    </xf>
    <xf numFmtId="0" fontId="45" fillId="0" borderId="42" xfId="21" applyFont="1" applyBorder="1">
      <alignment vertical="center"/>
    </xf>
    <xf numFmtId="0" fontId="44" fillId="0" borderId="0" xfId="22" applyFont="1">
      <alignment vertical="center"/>
    </xf>
    <xf numFmtId="189" fontId="44" fillId="0" borderId="0" xfId="22" applyNumberFormat="1" applyFont="1">
      <alignment vertical="center"/>
    </xf>
    <xf numFmtId="178" fontId="42" fillId="0" borderId="0" xfId="23" applyNumberFormat="1" applyAlignment="1">
      <alignment vertical="center"/>
    </xf>
    <xf numFmtId="183" fontId="42" fillId="0" borderId="0" xfId="24" applyNumberFormat="1" applyAlignment="1">
      <alignment horizontal="right" vertical="center"/>
    </xf>
    <xf numFmtId="184" fontId="42" fillId="0" borderId="0" xfId="24" applyNumberFormat="1" applyAlignment="1">
      <alignment horizontal="right" vertical="center"/>
    </xf>
    <xf numFmtId="178" fontId="44" fillId="3" borderId="0" xfId="21" applyNumberFormat="1" applyFont="1" applyFill="1" applyAlignment="1">
      <alignment vertical="center" wrapText="1"/>
    </xf>
    <xf numFmtId="178" fontId="42" fillId="0" borderId="0" xfId="23" applyNumberFormat="1" applyAlignment="1">
      <alignment horizontal="center" vertical="center"/>
    </xf>
    <xf numFmtId="0" fontId="47" fillId="0" borderId="0" xfId="25" applyFont="1">
      <alignment vertical="center"/>
    </xf>
    <xf numFmtId="190" fontId="44"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Fill="1" applyBorder="1" applyAlignment="1">
      <alignment vertical="center"/>
    </xf>
    <xf numFmtId="178" fontId="21" fillId="0" borderId="35" xfId="19" applyNumberFormat="1" applyFont="1" applyFill="1" applyBorder="1" applyAlignment="1">
      <alignment vertical="center"/>
    </xf>
    <xf numFmtId="178"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8" fillId="0" borderId="30" xfId="21" applyFont="1" applyBorder="1" applyAlignment="1" applyProtection="1">
      <alignment horizontal="left" vertical="top" wrapText="1"/>
      <protection locked="0"/>
    </xf>
    <xf numFmtId="0" fontId="44" fillId="0" borderId="23" xfId="21" applyFont="1" applyBorder="1" applyAlignment="1" applyProtection="1">
      <alignment horizontal="left" vertical="top" wrapText="1"/>
      <protection locked="0"/>
    </xf>
    <xf numFmtId="0" fontId="44" fillId="0" borderId="16" xfId="21" applyFont="1" applyBorder="1" applyAlignment="1" applyProtection="1">
      <alignment horizontal="left" vertical="top" wrapText="1"/>
      <protection locked="0"/>
    </xf>
    <xf numFmtId="0" fontId="44" fillId="0" borderId="42" xfId="21" applyFont="1" applyBorder="1" applyAlignment="1" applyProtection="1">
      <alignment horizontal="left" vertical="top" wrapText="1"/>
      <protection locked="0"/>
    </xf>
    <xf numFmtId="0" fontId="44" fillId="0" borderId="0" xfId="21" applyFont="1" applyAlignment="1" applyProtection="1">
      <alignment horizontal="left" vertical="top" wrapText="1"/>
      <protection locked="0"/>
    </xf>
    <xf numFmtId="0" fontId="44" fillId="0" borderId="14" xfId="21" applyFont="1" applyBorder="1" applyAlignment="1" applyProtection="1">
      <alignment horizontal="left" vertical="top" wrapText="1"/>
      <protection locked="0"/>
    </xf>
    <xf numFmtId="0" fontId="44" fillId="0" borderId="31" xfId="21" applyFont="1" applyBorder="1" applyAlignment="1" applyProtection="1">
      <alignment horizontal="left" vertical="top" wrapText="1"/>
      <protection locked="0"/>
    </xf>
    <xf numFmtId="0" fontId="44" fillId="0" borderId="34" xfId="21" applyFont="1" applyBorder="1" applyAlignment="1" applyProtection="1">
      <alignment horizontal="left" vertical="top" wrapText="1"/>
      <protection locked="0"/>
    </xf>
    <xf numFmtId="0" fontId="44" fillId="0" borderId="15" xfId="21" applyFont="1" applyBorder="1" applyAlignment="1" applyProtection="1">
      <alignment horizontal="left" vertical="top" wrapText="1"/>
      <protection locked="0"/>
    </xf>
    <xf numFmtId="0" fontId="44" fillId="0" borderId="0" xfId="21" applyFont="1" applyAlignment="1">
      <alignment horizontal="center" vertical="center"/>
    </xf>
    <xf numFmtId="0" fontId="44" fillId="0" borderId="32" xfId="21" applyFont="1" applyBorder="1" applyAlignment="1">
      <alignment horizontal="center" vertical="center"/>
    </xf>
    <xf numFmtId="0" fontId="44" fillId="0" borderId="35" xfId="21" applyFont="1" applyBorder="1" applyAlignment="1">
      <alignment horizontal="center" vertical="center"/>
    </xf>
    <xf numFmtId="0" fontId="44" fillId="0" borderId="37" xfId="21" applyFont="1" applyBorder="1" applyAlignment="1">
      <alignment horizontal="center" vertical="center"/>
    </xf>
    <xf numFmtId="0" fontId="44" fillId="0" borderId="74" xfId="21" applyFont="1" applyBorder="1" applyAlignment="1">
      <alignment horizontal="center" vertical="center"/>
    </xf>
    <xf numFmtId="184" fontId="44" fillId="3" borderId="74" xfId="22" applyNumberFormat="1" applyFont="1" applyFill="1" applyBorder="1" applyAlignment="1">
      <alignment horizontal="center" vertical="center"/>
    </xf>
    <xf numFmtId="184" fontId="44" fillId="3" borderId="0" xfId="22" applyNumberFormat="1" applyFont="1" applyFill="1" applyAlignment="1">
      <alignment horizontal="center" vertical="center"/>
    </xf>
    <xf numFmtId="187" fontId="44" fillId="3" borderId="74" xfId="22" applyNumberFormat="1" applyFont="1" applyFill="1" applyBorder="1" applyAlignment="1">
      <alignment horizontal="center" vertical="center" wrapText="1"/>
    </xf>
    <xf numFmtId="184" fontId="44" fillId="3" borderId="188" xfId="22" applyNumberFormat="1" applyFont="1" applyFill="1" applyBorder="1" applyAlignment="1">
      <alignment horizontal="center" vertical="center"/>
    </xf>
    <xf numFmtId="187" fontId="44" fillId="0" borderId="0" xfId="22" applyNumberFormat="1" applyFont="1" applyAlignment="1">
      <alignment horizontal="center" vertical="center" wrapText="1"/>
    </xf>
    <xf numFmtId="178" fontId="42" fillId="0" borderId="0" xfId="21" applyNumberFormat="1" applyAlignment="1">
      <alignment horizontal="center" vertical="center"/>
    </xf>
    <xf numFmtId="187" fontId="44" fillId="3" borderId="0" xfId="22" applyNumberFormat="1" applyFont="1" applyFill="1" applyAlignment="1">
      <alignment horizontal="center" vertical="center" wrapText="1"/>
    </xf>
    <xf numFmtId="184" fontId="44" fillId="3" borderId="0" xfId="22" applyNumberFormat="1" applyFont="1" applyFill="1" applyAlignment="1">
      <alignment horizontal="center" vertical="center" wrapText="1"/>
    </xf>
    <xf numFmtId="184" fontId="44"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1D3-434E-8407-EDF45E71F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127353</c:v>
                </c:pt>
                <c:pt idx="1">
                  <c:v>108275</c:v>
                </c:pt>
                <c:pt idx="2">
                  <c:v>189040</c:v>
                </c:pt>
                <c:pt idx="3">
                  <c:v>65769</c:v>
                </c:pt>
                <c:pt idx="4">
                  <c:v>93328</c:v>
                </c:pt>
              </c:numCache>
            </c:numRef>
          </c:val>
          <c:smooth val="0"/>
          <c:extLst>
            <c:ext xmlns:c16="http://schemas.microsoft.com/office/drawing/2014/chart" uri="{C3380CC4-5D6E-409C-BE32-E72D297353CC}">
              <c16:uniqueId val="{00000001-11D3-434E-8407-EDF45E71F1F5}"/>
            </c:ext>
          </c:extLst>
        </c:ser>
        <c:dLbls>
          <c:showLegendKey val="0"/>
          <c:showVal val="0"/>
          <c:showCatName val="0"/>
          <c:showSerName val="0"/>
          <c:showPercent val="0"/>
          <c:showBubbleSize val="0"/>
        </c:dLbls>
        <c:marker val="1"/>
        <c:smooth val="0"/>
        <c:axId val="330745536"/>
        <c:axId val="330743968"/>
      </c:lineChart>
      <c:catAx>
        <c:axId val="33074553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0743968"/>
        <c:crosses val="autoZero"/>
        <c:auto val="1"/>
        <c:lblAlgn val="ctr"/>
        <c:lblOffset val="100"/>
        <c:tickLblSkip val="1"/>
        <c:noMultiLvlLbl val="0"/>
      </c:catAx>
      <c:valAx>
        <c:axId val="330743968"/>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3074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4.25</c:v>
                </c:pt>
                <c:pt idx="1">
                  <c:v>3.23</c:v>
                </c:pt>
                <c:pt idx="2">
                  <c:v>5.0199999999999996</c:v>
                </c:pt>
                <c:pt idx="3">
                  <c:v>4.1500000000000004</c:v>
                </c:pt>
                <c:pt idx="4">
                  <c:v>5.49</c:v>
                </c:pt>
              </c:numCache>
            </c:numRef>
          </c:val>
          <c:extLst>
            <c:ext xmlns:c16="http://schemas.microsoft.com/office/drawing/2014/chart" uri="{C3380CC4-5D6E-409C-BE32-E72D297353CC}">
              <c16:uniqueId val="{00000000-B5EA-415A-87BE-B80B0133FB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65.77</c:v>
                </c:pt>
                <c:pt idx="1">
                  <c:v>61.09</c:v>
                </c:pt>
                <c:pt idx="2">
                  <c:v>63.09</c:v>
                </c:pt>
                <c:pt idx="3">
                  <c:v>59.94</c:v>
                </c:pt>
                <c:pt idx="4">
                  <c:v>57.4</c:v>
                </c:pt>
              </c:numCache>
            </c:numRef>
          </c:val>
          <c:extLst>
            <c:ext xmlns:c16="http://schemas.microsoft.com/office/drawing/2014/chart" uri="{C3380CC4-5D6E-409C-BE32-E72D297353CC}">
              <c16:uniqueId val="{00000001-B5EA-415A-87BE-B80B0133FBDC}"/>
            </c:ext>
          </c:extLst>
        </c:ser>
        <c:dLbls>
          <c:showLegendKey val="0"/>
          <c:showVal val="0"/>
          <c:showCatName val="0"/>
          <c:showSerName val="0"/>
          <c:showPercent val="0"/>
          <c:showBubbleSize val="0"/>
        </c:dLbls>
        <c:gapWidth val="250"/>
        <c:overlap val="100"/>
        <c:axId val="372386144"/>
        <c:axId val="37238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2.73</c:v>
                </c:pt>
                <c:pt idx="1">
                  <c:v>-6.11</c:v>
                </c:pt>
                <c:pt idx="2">
                  <c:v>1.68</c:v>
                </c:pt>
                <c:pt idx="3">
                  <c:v>-5.21</c:v>
                </c:pt>
                <c:pt idx="4">
                  <c:v>-1.78</c:v>
                </c:pt>
              </c:numCache>
            </c:numRef>
          </c:val>
          <c:smooth val="0"/>
          <c:extLst>
            <c:ext xmlns:c16="http://schemas.microsoft.com/office/drawing/2014/chart" uri="{C3380CC4-5D6E-409C-BE32-E72D297353CC}">
              <c16:uniqueId val="{00000002-B5EA-415A-87BE-B80B0133FBDC}"/>
            </c:ext>
          </c:extLst>
        </c:ser>
        <c:dLbls>
          <c:showLegendKey val="0"/>
          <c:showVal val="0"/>
          <c:showCatName val="0"/>
          <c:showSerName val="0"/>
          <c:showPercent val="0"/>
          <c:showBubbleSize val="0"/>
        </c:dLbls>
        <c:marker val="1"/>
        <c:smooth val="0"/>
        <c:axId val="372386144"/>
        <c:axId val="372386536"/>
      </c:lineChart>
      <c:catAx>
        <c:axId val="3723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72386536"/>
        <c:crosses val="autoZero"/>
        <c:auto val="1"/>
        <c:lblAlgn val="ctr"/>
        <c:lblOffset val="100"/>
        <c:tickLblSkip val="1"/>
        <c:noMultiLvlLbl val="0"/>
      </c:catAx>
      <c:valAx>
        <c:axId val="37238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2386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3D82-46F3-9BDD-65DEC2EBB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82-46F3-9BDD-65DEC2EBB3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82-46F3-9BDD-65DEC2EBB3A5}"/>
            </c:ext>
          </c:extLst>
        </c:ser>
        <c:ser>
          <c:idx val="3"/>
          <c:order val="3"/>
          <c:tx>
            <c:strRef>
              <c:f>データシート!$A$30</c:f>
              <c:strCache>
                <c:ptCount val="1"/>
                <c:pt idx="0">
                  <c:v>伊佐市後期高齢者医療特別会計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D82-46F3-9BDD-65DEC2EBB3A5}"/>
            </c:ext>
          </c:extLst>
        </c:ser>
        <c:ser>
          <c:idx val="4"/>
          <c:order val="4"/>
          <c:tx>
            <c:strRef>
              <c:f>データシート!$A$31</c:f>
              <c:strCache>
                <c:ptCount val="1"/>
                <c:pt idx="0">
                  <c:v>伊佐市国民健康保険事業特別会計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1.51</c:v>
                </c:pt>
                <c:pt idx="6">
                  <c:v>#N/A</c:v>
                </c:pt>
                <c:pt idx="7">
                  <c:v>0.11</c:v>
                </c:pt>
                <c:pt idx="8">
                  <c:v>#N/A</c:v>
                </c:pt>
                <c:pt idx="9">
                  <c:v>0.01</c:v>
                </c:pt>
              </c:numCache>
            </c:numRef>
          </c:val>
          <c:extLst>
            <c:ext xmlns:c16="http://schemas.microsoft.com/office/drawing/2014/chart" uri="{C3380CC4-5D6E-409C-BE32-E72D297353CC}">
              <c16:uniqueId val="{00000004-3D82-46F3-9BDD-65DEC2EBB3A5}"/>
            </c:ext>
          </c:extLst>
        </c:ser>
        <c:ser>
          <c:idx val="5"/>
          <c:order val="5"/>
          <c:tx>
            <c:strRef>
              <c:f>データシート!$A$32</c:f>
              <c:strCache>
                <c:ptCount val="1"/>
                <c:pt idx="0">
                  <c:v>伊佐市介護サービス事業特別会計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5-3D82-46F3-9BDD-65DEC2EBB3A5}"/>
            </c:ext>
          </c:extLst>
        </c:ser>
        <c:ser>
          <c:idx val="6"/>
          <c:order val="6"/>
          <c:tx>
            <c:strRef>
              <c:f>データシート!$A$33</c:f>
              <c:strCache>
                <c:ptCount val="1"/>
                <c:pt idx="0">
                  <c:v>伊佐市農業集落排水事業特別会計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6-3D82-46F3-9BDD-65DEC2EBB3A5}"/>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0.76</c:v>
                </c:pt>
                <c:pt idx="4">
                  <c:v>#N/A</c:v>
                </c:pt>
                <c:pt idx="5">
                  <c:v>0.41</c:v>
                </c:pt>
                <c:pt idx="6">
                  <c:v>#N/A</c:v>
                </c:pt>
                <c:pt idx="7">
                  <c:v>0.6</c:v>
                </c:pt>
                <c:pt idx="8">
                  <c:v>#N/A</c:v>
                </c:pt>
                <c:pt idx="9">
                  <c:v>0.47</c:v>
                </c:pt>
              </c:numCache>
            </c:numRef>
          </c:val>
          <c:extLst>
            <c:ext xmlns:c16="http://schemas.microsoft.com/office/drawing/2014/chart" uri="{C3380CC4-5D6E-409C-BE32-E72D297353CC}">
              <c16:uniqueId val="{00000007-3D82-46F3-9BDD-65DEC2EBB3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4.25</c:v>
                </c:pt>
                <c:pt idx="2">
                  <c:v>#N/A</c:v>
                </c:pt>
                <c:pt idx="3">
                  <c:v>3.22</c:v>
                </c:pt>
                <c:pt idx="4">
                  <c:v>#N/A</c:v>
                </c:pt>
                <c:pt idx="5">
                  <c:v>5.0199999999999996</c:v>
                </c:pt>
                <c:pt idx="6">
                  <c:v>#N/A</c:v>
                </c:pt>
                <c:pt idx="7">
                  <c:v>4.1399999999999997</c:v>
                </c:pt>
                <c:pt idx="8">
                  <c:v>#N/A</c:v>
                </c:pt>
                <c:pt idx="9">
                  <c:v>5.49</c:v>
                </c:pt>
              </c:numCache>
            </c:numRef>
          </c:val>
          <c:extLst>
            <c:ext xmlns:c16="http://schemas.microsoft.com/office/drawing/2014/chart" uri="{C3380CC4-5D6E-409C-BE32-E72D297353CC}">
              <c16:uniqueId val="{00000008-3D82-46F3-9BDD-65DEC2EBB3A5}"/>
            </c:ext>
          </c:extLst>
        </c:ser>
        <c:ser>
          <c:idx val="9"/>
          <c:order val="9"/>
          <c:tx>
            <c:strRef>
              <c:f>データシート!$A$36</c:f>
              <c:strCache>
                <c:ptCount val="1"/>
                <c:pt idx="0">
                  <c:v>伊佐市水道事業会計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4.3600000000000003</c:v>
                </c:pt>
                <c:pt idx="2">
                  <c:v>#N/A</c:v>
                </c:pt>
                <c:pt idx="3">
                  <c:v>5.15</c:v>
                </c:pt>
                <c:pt idx="4">
                  <c:v>#N/A</c:v>
                </c:pt>
                <c:pt idx="5">
                  <c:v>5.23</c:v>
                </c:pt>
                <c:pt idx="6">
                  <c:v>#N/A</c:v>
                </c:pt>
                <c:pt idx="7">
                  <c:v>5.88</c:v>
                </c:pt>
                <c:pt idx="8">
                  <c:v>#N/A</c:v>
                </c:pt>
                <c:pt idx="9">
                  <c:v>5.81</c:v>
                </c:pt>
              </c:numCache>
            </c:numRef>
          </c:val>
          <c:extLst>
            <c:ext xmlns:c16="http://schemas.microsoft.com/office/drawing/2014/chart" uri="{C3380CC4-5D6E-409C-BE32-E72D297353CC}">
              <c16:uniqueId val="{00000009-3D82-46F3-9BDD-65DEC2EBB3A5}"/>
            </c:ext>
          </c:extLst>
        </c:ser>
        <c:dLbls>
          <c:showLegendKey val="0"/>
          <c:showVal val="0"/>
          <c:showCatName val="0"/>
          <c:showSerName val="0"/>
          <c:showPercent val="0"/>
          <c:showBubbleSize val="0"/>
        </c:dLbls>
        <c:gapWidth val="150"/>
        <c:overlap val="100"/>
        <c:axId val="372384968"/>
        <c:axId val="372387712"/>
      </c:barChart>
      <c:catAx>
        <c:axId val="3723849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72387712"/>
        <c:crosses val="autoZero"/>
        <c:auto val="1"/>
        <c:lblAlgn val="ctr"/>
        <c:lblOffset val="100"/>
        <c:tickLblSkip val="1"/>
        <c:noMultiLvlLbl val="0"/>
      </c:catAx>
      <c:valAx>
        <c:axId val="3723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23849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1371</c:v>
                </c:pt>
                <c:pt idx="5">
                  <c:v>1355</c:v>
                </c:pt>
                <c:pt idx="8">
                  <c:v>1292</c:v>
                </c:pt>
                <c:pt idx="11">
                  <c:v>1248</c:v>
                </c:pt>
                <c:pt idx="14">
                  <c:v>1260</c:v>
                </c:pt>
              </c:numCache>
            </c:numRef>
          </c:val>
          <c:extLst>
            <c:ext xmlns:c16="http://schemas.microsoft.com/office/drawing/2014/chart" uri="{C3380CC4-5D6E-409C-BE32-E72D297353CC}">
              <c16:uniqueId val="{00000000-30AD-4F24-8469-B7906667E7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AD-4F24-8469-B7906667E7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174</c:v>
                </c:pt>
                <c:pt idx="3">
                  <c:v>144</c:v>
                </c:pt>
                <c:pt idx="6">
                  <c:v>117</c:v>
                </c:pt>
                <c:pt idx="9">
                  <c:v>95</c:v>
                </c:pt>
                <c:pt idx="12">
                  <c:v>68</c:v>
                </c:pt>
              </c:numCache>
            </c:numRef>
          </c:val>
          <c:extLst>
            <c:ext xmlns:c16="http://schemas.microsoft.com/office/drawing/2014/chart" uri="{C3380CC4-5D6E-409C-BE32-E72D297353CC}">
              <c16:uniqueId val="{00000002-30AD-4F24-8469-B7906667E7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260</c:v>
                </c:pt>
                <c:pt idx="3">
                  <c:v>254</c:v>
                </c:pt>
                <c:pt idx="6">
                  <c:v>116</c:v>
                </c:pt>
                <c:pt idx="9">
                  <c:v>0</c:v>
                </c:pt>
                <c:pt idx="12">
                  <c:v>7</c:v>
                </c:pt>
              </c:numCache>
            </c:numRef>
          </c:val>
          <c:extLst>
            <c:ext xmlns:c16="http://schemas.microsoft.com/office/drawing/2014/chart" uri="{C3380CC4-5D6E-409C-BE32-E72D297353CC}">
              <c16:uniqueId val="{00000003-30AD-4F24-8469-B7906667E7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140</c:v>
                </c:pt>
                <c:pt idx="6">
                  <c:v>138</c:v>
                </c:pt>
                <c:pt idx="9">
                  <c:v>139</c:v>
                </c:pt>
                <c:pt idx="12">
                  <c:v>146</c:v>
                </c:pt>
              </c:numCache>
            </c:numRef>
          </c:val>
          <c:extLst>
            <c:ext xmlns:c16="http://schemas.microsoft.com/office/drawing/2014/chart" uri="{C3380CC4-5D6E-409C-BE32-E72D297353CC}">
              <c16:uniqueId val="{00000004-30AD-4F24-8469-B7906667E7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AD-4F24-8469-B7906667E7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AD-4F24-8469-B7906667E7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1518</c:v>
                </c:pt>
                <c:pt idx="3">
                  <c:v>1565</c:v>
                </c:pt>
                <c:pt idx="6">
                  <c:v>1619</c:v>
                </c:pt>
                <c:pt idx="9">
                  <c:v>1680</c:v>
                </c:pt>
                <c:pt idx="12">
                  <c:v>1684</c:v>
                </c:pt>
              </c:numCache>
            </c:numRef>
          </c:val>
          <c:extLst>
            <c:ext xmlns:c16="http://schemas.microsoft.com/office/drawing/2014/chart" uri="{C3380CC4-5D6E-409C-BE32-E72D297353CC}">
              <c16:uniqueId val="{00000007-30AD-4F24-8469-B7906667E7E2}"/>
            </c:ext>
          </c:extLst>
        </c:ser>
        <c:dLbls>
          <c:showLegendKey val="0"/>
          <c:showVal val="0"/>
          <c:showCatName val="0"/>
          <c:showSerName val="0"/>
          <c:showPercent val="0"/>
          <c:showBubbleSize val="0"/>
        </c:dLbls>
        <c:gapWidth val="100"/>
        <c:overlap val="100"/>
        <c:axId val="372388888"/>
        <c:axId val="37238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742</c:v>
                </c:pt>
                <c:pt idx="2">
                  <c:v>#N/A</c:v>
                </c:pt>
                <c:pt idx="3">
                  <c:v>#N/A</c:v>
                </c:pt>
                <c:pt idx="4">
                  <c:v>748</c:v>
                </c:pt>
                <c:pt idx="5">
                  <c:v>#N/A</c:v>
                </c:pt>
                <c:pt idx="6">
                  <c:v>#N/A</c:v>
                </c:pt>
                <c:pt idx="7">
                  <c:v>698</c:v>
                </c:pt>
                <c:pt idx="8">
                  <c:v>#N/A</c:v>
                </c:pt>
                <c:pt idx="9">
                  <c:v>#N/A</c:v>
                </c:pt>
                <c:pt idx="10">
                  <c:v>666</c:v>
                </c:pt>
                <c:pt idx="11">
                  <c:v>#N/A</c:v>
                </c:pt>
                <c:pt idx="12">
                  <c:v>#N/A</c:v>
                </c:pt>
                <c:pt idx="13">
                  <c:v>645</c:v>
                </c:pt>
                <c:pt idx="14">
                  <c:v>#N/A</c:v>
                </c:pt>
              </c:numCache>
            </c:numRef>
          </c:val>
          <c:smooth val="0"/>
          <c:extLst>
            <c:ext xmlns:c16="http://schemas.microsoft.com/office/drawing/2014/chart" uri="{C3380CC4-5D6E-409C-BE32-E72D297353CC}">
              <c16:uniqueId val="{00000008-30AD-4F24-8469-B7906667E7E2}"/>
            </c:ext>
          </c:extLst>
        </c:ser>
        <c:dLbls>
          <c:showLegendKey val="0"/>
          <c:showVal val="0"/>
          <c:showCatName val="0"/>
          <c:showSerName val="0"/>
          <c:showPercent val="0"/>
          <c:showBubbleSize val="0"/>
        </c:dLbls>
        <c:marker val="1"/>
        <c:smooth val="0"/>
        <c:axId val="372388888"/>
        <c:axId val="372389280"/>
      </c:lineChart>
      <c:catAx>
        <c:axId val="3723888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72389280"/>
        <c:crosses val="autoZero"/>
        <c:auto val="1"/>
        <c:lblAlgn val="ctr"/>
        <c:lblOffset val="100"/>
        <c:tickLblSkip val="1"/>
        <c:noMultiLvlLbl val="0"/>
      </c:catAx>
      <c:valAx>
        <c:axId val="37238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23888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11939</c:v>
                </c:pt>
                <c:pt idx="5">
                  <c:v>12165</c:v>
                </c:pt>
                <c:pt idx="8">
                  <c:v>12131</c:v>
                </c:pt>
                <c:pt idx="11">
                  <c:v>12925</c:v>
                </c:pt>
                <c:pt idx="14">
                  <c:v>12713</c:v>
                </c:pt>
              </c:numCache>
            </c:numRef>
          </c:val>
          <c:extLst>
            <c:ext xmlns:c16="http://schemas.microsoft.com/office/drawing/2014/chart" uri="{C3380CC4-5D6E-409C-BE32-E72D297353CC}">
              <c16:uniqueId val="{00000000-644F-4543-8D5E-CC29A819F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489</c:v>
                </c:pt>
                <c:pt idx="5">
                  <c:v>497</c:v>
                </c:pt>
                <c:pt idx="8">
                  <c:v>400</c:v>
                </c:pt>
                <c:pt idx="11">
                  <c:v>259</c:v>
                </c:pt>
                <c:pt idx="14">
                  <c:v>158</c:v>
                </c:pt>
              </c:numCache>
            </c:numRef>
          </c:val>
          <c:extLst>
            <c:ext xmlns:c16="http://schemas.microsoft.com/office/drawing/2014/chart" uri="{C3380CC4-5D6E-409C-BE32-E72D297353CC}">
              <c16:uniqueId val="{00000001-644F-4543-8D5E-CC29A819F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8367</c:v>
                </c:pt>
                <c:pt idx="5">
                  <c:v>8592</c:v>
                </c:pt>
                <c:pt idx="8">
                  <c:v>9238</c:v>
                </c:pt>
                <c:pt idx="11">
                  <c:v>9252</c:v>
                </c:pt>
                <c:pt idx="14">
                  <c:v>9183</c:v>
                </c:pt>
              </c:numCache>
            </c:numRef>
          </c:val>
          <c:extLst>
            <c:ext xmlns:c16="http://schemas.microsoft.com/office/drawing/2014/chart" uri="{C3380CC4-5D6E-409C-BE32-E72D297353CC}">
              <c16:uniqueId val="{00000002-644F-4543-8D5E-CC29A819F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4F-4543-8D5E-CC29A819F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4F-4543-8D5E-CC29A819F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4F-4543-8D5E-CC29A819F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1897</c:v>
                </c:pt>
                <c:pt idx="3">
                  <c:v>1749</c:v>
                </c:pt>
                <c:pt idx="6">
                  <c:v>1642</c:v>
                </c:pt>
                <c:pt idx="9">
                  <c:v>1557</c:v>
                </c:pt>
                <c:pt idx="12">
                  <c:v>1537</c:v>
                </c:pt>
              </c:numCache>
            </c:numRef>
          </c:val>
          <c:extLst>
            <c:ext xmlns:c16="http://schemas.microsoft.com/office/drawing/2014/chart" uri="{C3380CC4-5D6E-409C-BE32-E72D297353CC}">
              <c16:uniqueId val="{00000006-644F-4543-8D5E-CC29A819F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389</c:v>
                </c:pt>
                <c:pt idx="3">
                  <c:v>137</c:v>
                </c:pt>
                <c:pt idx="6">
                  <c:v>0</c:v>
                </c:pt>
                <c:pt idx="9">
                  <c:v>19</c:v>
                </c:pt>
                <c:pt idx="12">
                  <c:v>50</c:v>
                </c:pt>
              </c:numCache>
            </c:numRef>
          </c:val>
          <c:extLst>
            <c:ext xmlns:c16="http://schemas.microsoft.com/office/drawing/2014/chart" uri="{C3380CC4-5D6E-409C-BE32-E72D297353CC}">
              <c16:uniqueId val="{00000007-644F-4543-8D5E-CC29A819F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1181</c:v>
                </c:pt>
                <c:pt idx="3">
                  <c:v>1118</c:v>
                </c:pt>
                <c:pt idx="6">
                  <c:v>1169</c:v>
                </c:pt>
                <c:pt idx="9">
                  <c:v>1154</c:v>
                </c:pt>
                <c:pt idx="12">
                  <c:v>1013</c:v>
                </c:pt>
              </c:numCache>
            </c:numRef>
          </c:val>
          <c:extLst>
            <c:ext xmlns:c16="http://schemas.microsoft.com/office/drawing/2014/chart" uri="{C3380CC4-5D6E-409C-BE32-E72D297353CC}">
              <c16:uniqueId val="{00000008-644F-4543-8D5E-CC29A819F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11</c:v>
                </c:pt>
                <c:pt idx="6">
                  <c:v>8</c:v>
                </c:pt>
                <c:pt idx="9">
                  <c:v>6</c:v>
                </c:pt>
                <c:pt idx="12">
                  <c:v>4</c:v>
                </c:pt>
              </c:numCache>
            </c:numRef>
          </c:val>
          <c:extLst>
            <c:ext xmlns:c16="http://schemas.microsoft.com/office/drawing/2014/chart" uri="{C3380CC4-5D6E-409C-BE32-E72D297353CC}">
              <c16:uniqueId val="{00000009-644F-4543-8D5E-CC29A819F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14786</c:v>
                </c:pt>
                <c:pt idx="3">
                  <c:v>15207</c:v>
                </c:pt>
                <c:pt idx="6">
                  <c:v>16635</c:v>
                </c:pt>
                <c:pt idx="9">
                  <c:v>16199</c:v>
                </c:pt>
                <c:pt idx="12">
                  <c:v>16116</c:v>
                </c:pt>
              </c:numCache>
            </c:numRef>
          </c:val>
          <c:extLst>
            <c:ext xmlns:c16="http://schemas.microsoft.com/office/drawing/2014/chart" uri="{C3380CC4-5D6E-409C-BE32-E72D297353CC}">
              <c16:uniqueId val="{0000000A-644F-4543-8D5E-CC29A819F3E0}"/>
            </c:ext>
          </c:extLst>
        </c:ser>
        <c:dLbls>
          <c:showLegendKey val="0"/>
          <c:showVal val="0"/>
          <c:showCatName val="0"/>
          <c:showSerName val="0"/>
          <c:showPercent val="0"/>
          <c:showBubbleSize val="0"/>
        </c:dLbls>
        <c:gapWidth val="100"/>
        <c:overlap val="100"/>
        <c:axId val="372390064"/>
        <c:axId val="372390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44F-4543-8D5E-CC29A819F3E0}"/>
            </c:ext>
          </c:extLst>
        </c:ser>
        <c:dLbls>
          <c:showLegendKey val="0"/>
          <c:showVal val="0"/>
          <c:showCatName val="0"/>
          <c:showSerName val="0"/>
          <c:showPercent val="0"/>
          <c:showBubbleSize val="0"/>
        </c:dLbls>
        <c:marker val="1"/>
        <c:smooth val="0"/>
        <c:axId val="372390064"/>
        <c:axId val="372390456"/>
      </c:lineChart>
      <c:catAx>
        <c:axId val="372390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72390456"/>
        <c:crosses val="autoZero"/>
        <c:auto val="1"/>
        <c:lblAlgn val="ctr"/>
        <c:lblOffset val="100"/>
        <c:tickLblSkip val="1"/>
        <c:noMultiLvlLbl val="0"/>
      </c:catAx>
      <c:valAx>
        <c:axId val="37239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72390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5868</c:v>
                </c:pt>
                <c:pt idx="1">
                  <c:v>5480</c:v>
                </c:pt>
                <c:pt idx="2">
                  <c:v>5200</c:v>
                </c:pt>
              </c:numCache>
            </c:numRef>
          </c:val>
          <c:extLst>
            <c:ext xmlns:c16="http://schemas.microsoft.com/office/drawing/2014/chart" uri="{C3380CC4-5D6E-409C-BE32-E72D297353CC}">
              <c16:uniqueId val="{00000000-78EC-4153-AFC8-BD1332E11D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744</c:v>
                </c:pt>
                <c:pt idx="1">
                  <c:v>944</c:v>
                </c:pt>
                <c:pt idx="2">
                  <c:v>1015</c:v>
                </c:pt>
              </c:numCache>
            </c:numRef>
          </c:val>
          <c:extLst>
            <c:ext xmlns:c16="http://schemas.microsoft.com/office/drawing/2014/chart" uri="{C3380CC4-5D6E-409C-BE32-E72D297353CC}">
              <c16:uniqueId val="{00000001-78EC-4153-AFC8-BD1332E11D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1669</c:v>
                </c:pt>
                <c:pt idx="1">
                  <c:v>1790</c:v>
                </c:pt>
                <c:pt idx="2">
                  <c:v>1949</c:v>
                </c:pt>
              </c:numCache>
            </c:numRef>
          </c:val>
          <c:extLst>
            <c:ext xmlns:c16="http://schemas.microsoft.com/office/drawing/2014/chart" uri="{C3380CC4-5D6E-409C-BE32-E72D297353CC}">
              <c16:uniqueId val="{00000002-78EC-4153-AFC8-BD1332E11D50}"/>
            </c:ext>
          </c:extLst>
        </c:ser>
        <c:dLbls>
          <c:showLegendKey val="0"/>
          <c:showVal val="0"/>
          <c:showCatName val="0"/>
          <c:showSerName val="0"/>
          <c:showPercent val="0"/>
          <c:showBubbleSize val="0"/>
        </c:dLbls>
        <c:gapWidth val="120"/>
        <c:overlap val="100"/>
        <c:axId val="372386928"/>
        <c:axId val="372388104"/>
      </c:barChart>
      <c:catAx>
        <c:axId val="37238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72388104"/>
        <c:crosses val="autoZero"/>
        <c:auto val="1"/>
        <c:lblAlgn val="ctr"/>
        <c:lblOffset val="100"/>
        <c:tickLblSkip val="1"/>
        <c:noMultiLvlLbl val="0"/>
      </c:catAx>
      <c:valAx>
        <c:axId val="37238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72386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{B5E6BC19-7A0C-4BBD-8D5B-6D03C09ECC34}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63A-4767-B2C5-9857D8CE7C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{D34D39BC-23BF-4F47-AEF5-CC80C19EBC0E}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3A-4767-B2C5-9857D8CE7C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{25D61C88-CC39-409B-A385-B301845F1BB6}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3A-4767-B2C5-9857D8CE7C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{714B6607-8C80-4C7F-8AC4-D60E295F3B86}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3A-4767-B2C5-9857D8CE7C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{175DE25F-DE42-4158-AC01-A8FF6B31D0C1}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3A-4767-B2C5-9857D8CE7C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{D59EB4AC-F1DF-4E41-9B44-E3BE14541726}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63A-4767-B2C5-9857D8CE7C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{70171E8B-8263-4D8D-8762-A01E3F88673F}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63A-4767-B2C5-9857D8CE7C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{2B5880D7-483B-4E9D-ABE5-0AE1C077AA90}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63A-4767-B2C5-9857D8CE7C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{963C5D54-7D09-4A85-BA9A-66C627ABEE88}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63A-4767-B2C5-9857D8CE7C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16">
                  <c:v>65.400000000000006</c:v>
                </c:pt>
                <c:pt idx="24">
                  <c:v>67.099999999999994</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3A-4767-B2C5-9857D8CE7C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{4122F7BE-40F3-44A7-B078-D95169B55199}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63A-4767-B2C5-9857D8CE7C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{7E80DF38-420C-4196-B8C9-A6CAC6B8FB47}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3A-4767-B2C5-9857D8CE7C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{E6E18BF4-9D8D-40D4-8B2C-2C5B593403F9}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3A-4767-B2C5-9857D8CE7C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{68EDF003-7ECA-4081-9EF0-393F11D073D2}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3A-4767-B2C5-9857D8CE7C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{60643D02-6C7D-42F6-8731-21157F065ADE}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3A-4767-B2C5-9857D8CE7C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{498DE953-FDA8-4AC0-8E23-0E238A5FD48F}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63A-4767-B2C5-9857D8CE7C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{A3713F41-EAD1-4B16-B885-A142359922ED}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63A-4767-B2C5-9857D8CE7C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{B6B2F5E9-D8CB-43C0-BEC2-E440E5CAD32E}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63A-4767-B2C5-9857D8CE7C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{5788EF9B-B551-4BFF-B1F1-A5D01E3F14F1}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63A-4767-B2C5-9857D8CE7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16">
                  <c:v>59.6</c:v>
                </c:pt>
                <c:pt idx="24">
                  <c:v>60.7</c:v>
                </c:pt>
                <c:pt idx="32">
                  <c:v>62</c:v>
                </c:pt>
              </c:numCache>
            </c:numRef>
          </c:xVal>
          <c:yVal>
            <c:numRef>
              <c:f>公会計指標分析・財政指標組合せ分析表!$BP$55:$DC$55</c:f>
              <c:numCache>
                <c:formatCode>#,##0.0;"▲ "#,##0.0</c:formatCode>
                <c:ptCount val="40"/>
                <c:pt idx="0">
                  <c:v>58.5</c:v>
                </c:pt>
                <c:pt idx="16">
                  <c:v>53.2</c:v>
                </c:pt>
                <c:pt idx="24">
                  <c:v>47.9</c:v>
                </c:pt>
                <c:pt idx="32">
                  <c:v>49</c:v>
                </c:pt>
              </c:numCache>
            </c:numRef>
          </c:yVal>
          <c:smooth val="0"/>
          <c:extLst>
            <c:ext xmlns:c16="http://schemas.microsoft.com/office/drawing/2014/chart" uri="{C3380CC4-5D6E-409C-BE32-E72D297353CC}">
              <c16:uniqueId val="{00000013-863A-4767-B2C5-9857D8CE7C9D}"/>
            </c:ext>
          </c:extLst>
        </c:ser>
        <c:dLbls>
          <c:showLegendKey val="0"/>
          <c:showVal val="1"/>
          <c:showCatName val="0"/>
          <c:showSerName val="0"/>
          <c:showPercent val="0"/>
          <c:showBubbleSize val="0"/>
        </c:dLbls>
        <c:axId val="372388496"/>
        <c:axId val="382992408"/>
      </c:scatterChart>
      <c:valAx>
        <c:axId val="372388496"/>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992408"/>
        <c:crosses val="autoZero"/>
        <c:crossBetween val="midCat"/>
      </c:valAx>
      <c:valAx>
        <c:axId val="382992408"/>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388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{7A3CFDB2-9A31-43D6-99DC-47CFC3E66F92}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569-4772-AADC-59B2E9609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{39B37809-63CF-404F-88DA-65354BE63EF8}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69-4772-AADC-59B2E9609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{EDBDA028-E1C5-4551-9FBE-F1D349157927}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69-4772-AADC-59B2E9609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{A12C72F1-1ED1-49DF-8155-B53B92038CA4}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69-4772-AADC-59B2E9609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{53376D99-F612-451D-991A-1C23D0105A1A}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69-4772-AADC-59B2E960912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{21275287-293A-4311-BA7D-8156ED033E65}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569-4772-AADC-59B2E960912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{B5AB5C55-2313-4C6D-9D15-CFB561C86195}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569-4772-AADC-59B2E960912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{BA8AE7D1-64B1-44C2-BFF8-AC22A3224207}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569-4772-AADC-59B2E960912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{FD6D6F40-69B4-4C73-B8E4-E07818D3AFE4}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569-4772-AADC-59B2E9609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8.8000000000000007</c:v>
                </c:pt>
                <c:pt idx="24">
                  <c:v>8.6</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69-4772-AADC-59B2E96091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{8677BE6E-E0E9-424F-BA0B-5F1494DE2184}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569-4772-AADC-59B2E96091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{23861FAF-220E-45A1-83D3-B0E427509658}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69-4772-AADC-59B2E9609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{B853D74F-E4FF-4D8F-B458-A4E9B8062311}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69-4772-AADC-59B2E9609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{7ED23A80-7042-4CA6-B809-3C97A8B5747A}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69-4772-AADC-59B2E9609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{D1CDEBCA-C921-4B73-88D3-55A1DDD7B1D7}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69-4772-AADC-59B2E960912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{0A513307-41D2-4731-B7D5-60D410DC5C78}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569-4772-AADC-59B2E960912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{99D12B92-0E2A-4B65-9FEB-9586CBC66861}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569-4772-AADC-59B2E960912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{6423C75C-714D-42B0-9B06-9CD7FA4901DA}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569-4772-AADC-59B2E960912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{31513532-534A-4517-BBC1-C6ED5138EFB1}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569-4772-AADC-59B2E9609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569-4772-AADC-59B2E9609127}"/>
            </c:ext>
          </c:extLst>
        </c:ser>
        <c:dLbls>
          <c:showLegendKey val="0"/>
          <c:showVal val="1"/>
          <c:showCatName val="0"/>
          <c:showSerName val="0"/>
          <c:showPercent val="0"/>
          <c:showBubbleSize val="0"/>
        </c:dLbls>
        <c:axId val="382991624"/>
        <c:axId val="382995152"/>
      </c:scatterChart>
      <c:valAx>
        <c:axId val="382991624"/>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995152"/>
        <c:crosses val="autoZero"/>
        <c:crossBetween val="midCat"/>
      </c:valAx>
      <c:valAx>
        <c:axId val="382995152"/>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2991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額について、元利償還金は微増となったものの、算入公債費等も微増となったため、年度の比率としてはやや減額となった。令和２年度以降は、衛生センターの元金償還が始まるため、元利償還金が増加する見込みである。</a:t>
          </a:r>
          <a:endParaRPr lang="ja-JP" altLang="ja-JP" sz="1400">
            <a:effectLst/>
          </a:endParaRPr>
        </a:p>
        <a:p>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年度に汚泥再生処理センター建設や小水流団地建設事業等、大型事業に伴う起債の借入により一般会計の地方債現在高が増加したが、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年度からは財政計画等に基づき起債を抑制したこと、また、交付税措置率の高い有利な地方債を活用した</a:t>
          </a:r>
          <a:r>
            <a:rPr kumimoji="1" lang="ja-JP" altLang="en-US" sz="1100">
              <a:solidFill>
                <a:schemeClr val="dk1"/>
              </a:solidFill>
              <a:effectLst/>
              <a:latin typeface="+mn-lt"/>
              <a:ea typeface="+mn-ea"/>
              <a:cs typeface="+mn-cs"/>
            </a:rPr>
            <a:t>。令和元年度の</a:t>
          </a:r>
          <a:r>
            <a:rPr kumimoji="1" lang="ja-JP" altLang="ja-JP" sz="1100">
              <a:solidFill>
                <a:schemeClr val="dk1"/>
              </a:solidFill>
              <a:effectLst/>
              <a:latin typeface="+mn-lt"/>
              <a:ea typeface="+mn-ea"/>
              <a:cs typeface="+mn-cs"/>
            </a:rPr>
            <a:t>将来負担比率における分子の額については▲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万円となり、今年度も将来負担比率は算出されなかった。</a:t>
          </a:r>
          <a:endParaRPr lang="ja-JP" altLang="ja-JP" sz="1400">
            <a:effectLst/>
          </a:endParaRPr>
        </a:p>
        <a:p>
          <a:r>
            <a:rPr kumimoji="1" lang="ja-JP" altLang="ja-JP" sz="1100">
              <a:solidFill>
                <a:schemeClr val="dk1"/>
              </a:solidFill>
              <a:effectLst/>
              <a:latin typeface="+mn-lt"/>
              <a:ea typeface="+mn-ea"/>
              <a:cs typeface="+mn-cs"/>
            </a:rPr>
            <a:t>ただし、今後は学校関連の設備の更新や庁舎建設、公共施設の更新等に伴い起債残高が増加すると見込んでいることから、より一層行財政改革を進めながら基金を確保し、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鹿児島県伊佐市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　▲２億８千万円　</a:t>
          </a:r>
          <a:r>
            <a:rPr kumimoji="1" lang="ja-JP" altLang="en-US" sz="1100">
              <a:solidFill>
                <a:schemeClr val="dk1"/>
              </a:solidFill>
              <a:effectLst/>
              <a:latin typeface="+mn-lt"/>
              <a:ea typeface="+mn-ea"/>
              <a:cs typeface="+mn-cs"/>
            </a:rPr>
            <a:t>地方財政法</a:t>
          </a:r>
          <a:r>
            <a:rPr kumimoji="1" lang="ja-JP" altLang="ja-JP" sz="1100">
              <a:solidFill>
                <a:schemeClr val="dk1"/>
              </a:solidFill>
              <a:effectLst/>
              <a:latin typeface="+mn-lt"/>
              <a:ea typeface="+mn-ea"/>
              <a:cs typeface="+mn-cs"/>
            </a:rPr>
            <a:t>に基づく積立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億２千万円　財源不足による取崩　▲５億円　</a:t>
          </a:r>
          <a:endParaRPr lang="ja-JP" altLang="ja-JP" sz="1400">
            <a:effectLst/>
          </a:endParaRPr>
        </a:p>
        <a:p>
          <a:r>
            <a:rPr kumimoji="1" lang="ja-JP" altLang="ja-JP" sz="1100">
              <a:solidFill>
                <a:schemeClr val="dk1"/>
              </a:solidFill>
              <a:effectLst/>
              <a:latin typeface="+mn-lt"/>
              <a:ea typeface="+mn-ea"/>
              <a:cs typeface="+mn-cs"/>
            </a:rPr>
            <a:t>■減債基金　　</a:t>
          </a:r>
          <a:r>
            <a:rPr kumimoji="1" lang="en-US" altLang="ja-JP" sz="1100">
              <a:solidFill>
                <a:schemeClr val="dk1"/>
              </a:solidFill>
              <a:effectLst/>
              <a:latin typeface="+mn-lt"/>
              <a:ea typeface="+mn-ea"/>
              <a:cs typeface="+mn-cs"/>
            </a:rPr>
            <a:t>+7,100</a:t>
          </a:r>
          <a:r>
            <a:rPr kumimoji="1" lang="ja-JP" altLang="ja-JP" sz="1100">
              <a:solidFill>
                <a:schemeClr val="dk1"/>
              </a:solidFill>
              <a:effectLst/>
              <a:latin typeface="+mn-lt"/>
              <a:ea typeface="+mn-ea"/>
              <a:cs typeface="+mn-cs"/>
            </a:rPr>
            <a:t>万円</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年度に起債した衛生センターの償還が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億円となると見込んだ。</a:t>
          </a:r>
          <a:endParaRPr lang="ja-JP" altLang="ja-JP" sz="1400">
            <a:effectLst/>
          </a:endParaRPr>
        </a:p>
        <a:p>
          <a:r>
            <a:rPr kumimoji="1" lang="ja-JP" altLang="ja-JP" sz="1100">
              <a:solidFill>
                <a:schemeClr val="dk1"/>
              </a:solidFill>
              <a:effectLst/>
              <a:latin typeface="+mn-lt"/>
              <a:ea typeface="+mn-ea"/>
              <a:cs typeface="+mn-cs"/>
            </a:rPr>
            <a:t>　　　　　　　　公債費年額が現在の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億８千万円から令和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億円に膨らむため、平成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年度から年度間の平準化資金として剰余金を積立している。</a:t>
          </a:r>
          <a:endParaRPr lang="ja-JP" altLang="ja-JP" sz="1400">
            <a:effectLst/>
          </a:endParaRPr>
        </a:p>
        <a:p>
          <a:r>
            <a:rPr kumimoji="1" lang="ja-JP" altLang="ja-JP" sz="1100">
              <a:solidFill>
                <a:schemeClr val="dk1"/>
              </a:solidFill>
              <a:effectLst/>
              <a:latin typeface="+mn-lt"/>
              <a:ea typeface="+mn-ea"/>
              <a:cs typeface="+mn-cs"/>
            </a:rPr>
            <a:t>■その他特定目的基金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　（特定公有財産取得基金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千万円積立していることによる。令和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年度までの予定。</a:t>
          </a:r>
          <a:endParaRPr lang="ja-JP" altLang="ja-JP" sz="1400">
            <a:effectLst/>
          </a:endParaRPr>
        </a:p>
        <a:p>
          <a:r>
            <a:rPr kumimoji="1" lang="ja-JP" altLang="ja-JP" sz="1100">
              <a:solidFill>
                <a:schemeClr val="dk1"/>
              </a:solidFill>
              <a:effectLst/>
              <a:latin typeface="+mn-lt"/>
              <a:ea typeface="+mn-ea"/>
              <a:cs typeface="+mn-cs"/>
            </a:rPr>
            <a:t>　（携帯電話基地局整備基金　</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万円）携帯電話基地局の整備や維持補修を行うため、計画的に積み立てるもの。</a:t>
          </a:r>
          <a:endParaRPr lang="ja-JP" altLang="ja-JP" sz="1400">
            <a:effectLst/>
          </a:endParaRPr>
        </a:p>
        <a:p>
          <a:r>
            <a:rPr kumimoji="1" lang="ja-JP" altLang="ja-JP" sz="1100">
              <a:solidFill>
                <a:schemeClr val="dk1"/>
              </a:solidFill>
              <a:effectLst/>
              <a:latin typeface="+mn-lt"/>
              <a:ea typeface="+mn-ea"/>
              <a:cs typeface="+mn-cs"/>
            </a:rPr>
            <a:t>　（森林環境譲与税基金　</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万円）森林環境譲与税の積立。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公衆浴場運営基金・海音寺潮五郎基金・鹿児島県大口高等学校活性化基金・中高生連携推進事業）▲</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各事業に要した経費に使用するため、取崩したもの。</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年度から積み立てた基金を公債費に充当するため、年１億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万円程度ずつ繰入る見込み。</a:t>
          </a:r>
          <a:endParaRPr lang="ja-JP" altLang="ja-JP" sz="1400">
            <a:effectLst/>
          </a:endParaRPr>
        </a:p>
        <a:p>
          <a:r>
            <a:rPr kumimoji="1" lang="ja-JP" altLang="ja-JP" sz="1100">
              <a:solidFill>
                <a:schemeClr val="dk1"/>
              </a:solidFill>
              <a:effectLst/>
              <a:latin typeface="+mn-lt"/>
              <a:ea typeface="+mn-ea"/>
              <a:cs typeface="+mn-cs"/>
            </a:rPr>
            <a:t>　（特定公有財産取得基金）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年度まで積み立てるが、令和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lang="ja-JP" altLang="ja-JP" sz="1400">
            <a:effectLst/>
          </a:endParaRPr>
        </a:p>
        <a:p>
          <a:r>
            <a:rPr kumimoji="1" lang="ja-JP" altLang="ja-JP" sz="1100">
              <a:solidFill>
                <a:schemeClr val="dk1"/>
              </a:solidFill>
              <a:effectLst/>
              <a:latin typeface="+mn-lt"/>
              <a:ea typeface="+mn-ea"/>
              <a:cs typeface="+mn-cs"/>
            </a:rPr>
            <a:t>　（地域福祉基金）令和元・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年度で建て替えるまごし温泉の建設費用のため、令和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円になる見込み。え</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（特定公有財産取得基金）一時的に多額の一般財源を必要とする公有財産の取得の費用に充てるため積み立てるもの。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（海音寺潮五郎基金）郷土出身の歴史小説家海音寺潮五郎の遺徳を偲び、偉業を紹介するとともに、文学の振興と生涯学習の推進を図るため積み立てるもの。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（地域福祉基金）在宅福祉の向上、健康と生きがいづくりの推進、ボランティア活動の活性化等、高齢者保健福祉の増進を図るために要する経費の財源とする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ため積み立てるもの。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（携帯電話基地局整備基金）携帯電話基地局の整備や維持補修を行うため、計画的に積み立てるもの。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（鹿児島県大口高等学校活性化基金）鹿児島県立大口高等学校の活性化に資する事業を支援するために積み立てるもの。</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　（特定公有財産取得基金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千万円積立していることによる。令和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年度までの予定。</a:t>
          </a:r>
          <a:endParaRPr lang="ja-JP" altLang="ja-JP" sz="1400">
            <a:effectLst/>
          </a:endParaRPr>
        </a:p>
        <a:p>
          <a:r>
            <a:rPr kumimoji="1" lang="ja-JP" altLang="ja-JP" sz="1100">
              <a:solidFill>
                <a:schemeClr val="dk1"/>
              </a:solidFill>
              <a:effectLst/>
              <a:latin typeface="+mn-lt"/>
              <a:ea typeface="+mn-ea"/>
              <a:cs typeface="+mn-cs"/>
            </a:rPr>
            <a:t>　（携帯電話基地局整備基金　</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万円）携帯電話基地局の整備や維持補修を行うため、計画的に積み立てるもの。</a:t>
          </a:r>
          <a:endParaRPr lang="ja-JP" altLang="ja-JP" sz="1400">
            <a:effectLst/>
          </a:endParaRPr>
        </a:p>
        <a:p>
          <a:r>
            <a:rPr kumimoji="1" lang="ja-JP" altLang="ja-JP" sz="1100">
              <a:solidFill>
                <a:schemeClr val="dk1"/>
              </a:solidFill>
              <a:effectLst/>
              <a:latin typeface="+mn-lt"/>
              <a:ea typeface="+mn-ea"/>
              <a:cs typeface="+mn-cs"/>
            </a:rPr>
            <a:t>　（森林環境譲与税基金　</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万円）森林環境譲与税の積立。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公衆浴場運営基金・海音寺潮五郎基金・鹿児島県大口高等学校活性化基金・中高生連携推進事業）▲</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各事業に要した経費に使用するため、取崩したもの。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（特定公有財産取得基金）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年度まで積み立てるが、令和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lang="ja-JP" altLang="ja-JP" sz="1400">
            <a:effectLst/>
          </a:endParaRPr>
        </a:p>
        <a:p>
          <a:r>
            <a:rPr kumimoji="1" lang="ja-JP" altLang="ja-JP" sz="1100">
              <a:solidFill>
                <a:schemeClr val="dk1"/>
              </a:solidFill>
              <a:effectLst/>
              <a:latin typeface="+mn-lt"/>
              <a:ea typeface="+mn-ea"/>
              <a:cs typeface="+mn-cs"/>
            </a:rPr>
            <a:t>　（地域福祉基金）令和元・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年度で建て替えるまごし温泉の建設費用のため、令和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▲２億８千万円　地方財政法に基づく積立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億２千万円　財源不足による取崩　▲５億円</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老朽化施設を多数抱えていることから、維持管理や更新費用を捻出するため、今後も急速に減少していくと見込んでいるが、地方財政法に基づく積立を積極的に行い、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他基金を活用しながら財源不足による取崩を控えることにより、減少額を抑えるよう努める。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+7,100</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年度に起債した衛生センターの償還が令和元年度より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億円となると見込んだ。</a:t>
          </a:r>
          <a:endParaRPr lang="ja-JP" altLang="ja-JP" sz="1400">
            <a:effectLst/>
          </a:endParaRPr>
        </a:p>
        <a:p>
          <a:r>
            <a:rPr kumimoji="1" lang="ja-JP" altLang="ja-JP" sz="1100">
              <a:solidFill>
                <a:schemeClr val="dk1"/>
              </a:solidFill>
              <a:effectLst/>
              <a:latin typeface="+mn-lt"/>
              <a:ea typeface="+mn-ea"/>
              <a:cs typeface="+mn-cs"/>
            </a:rPr>
            <a:t>　公債費年額が現在の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億８千万円から令和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億円に膨らむため、平成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年度から年度間の平準化資金として剰余金を積立している。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年度から積み立てた基金を公債費に充当するため、年１億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万円程度ずつ繰入る見込み。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25,605
25,442
392.56
16,928,510
16,023,980
497,532
9,058,514
16,115,606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年度に策定した公共施設等総合管理計画において公共施設に係る維持・更新費用を今後</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削減する目標を掲げている。有形固定資産減価償却率は、上昇傾向にあり類似団体と比較すると本市の施設の老朽化が進んでいることがわかる。今後も引き続き施設の統廃合を含めた、公共施設の適正配置に取り組んで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2" name="直線コネクタ 71"/>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4" name="直線コネクタ 7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5"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6" name="直線コネクタ 75"/>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9" name="フローチャート: 判断 78"/>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0" name="フローチャート: 判断 79"/>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1" name="フローチャート: 判断 80"/>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2" name="フローチャート: 判断 81"/>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88" name="楕円 87"/>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89" name="有形固定資産減価償却率該当値テキスト"/>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4064</xdr:rowOff>
    </xdr:from>
    <xdr:to>
      <xdr:col>19</xdr:col>
      <xdr:colOff>187325</xdr:colOff>
      <xdr:row>30</xdr:row>
      <xdr:rowOff>105664</xdr:rowOff>
    </xdr:to>
    <xdr:sp macro="" textlink="">
      <xdr:nvSpPr>
        <xdr:cNvPr id="90" name="楕円 89"/>
        <xdr:cNvSpPr/>
      </xdr:nvSpPr>
      <xdr:spPr>
        <a:xfrm>
          <a:off x="4000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54864</xdr:rowOff>
    </xdr:from>
    <xdr:to>
      <xdr:col>23</xdr:col>
      <xdr:colOff>85725</xdr:colOff>
      <xdr:row>30</xdr:row>
      <xdr:rowOff>78613</xdr:rowOff>
    </xdr:to>
    <xdr:cxnSp macro="">
      <xdr:nvCxnSpPr>
        <xdr:cNvPr id="91" name="直線コネクタ 90"/>
        <xdr:cNvCxnSpPr/>
      </xdr:nvCxnSpPr>
      <xdr:spPr>
        <a:xfrm>
          <a:off x="4051300" y="596988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138811</xdr:rowOff>
    </xdr:from>
    <xdr:to>
      <xdr:col>15</xdr:col>
      <xdr:colOff>187325</xdr:colOff>
      <xdr:row>30</xdr:row>
      <xdr:rowOff>68961</xdr:rowOff>
    </xdr:to>
    <xdr:sp macro="" textlink="">
      <xdr:nvSpPr>
        <xdr:cNvPr id="92" name="楕円 91"/>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54864</xdr:rowOff>
    </xdr:to>
    <xdr:cxnSp macro="">
      <xdr:nvCxnSpPr>
        <xdr:cNvPr id="93" name="直線コネクタ 92"/>
        <xdr:cNvCxnSpPr/>
      </xdr:nvCxnSpPr>
      <xdr:spPr>
        <a:xfrm>
          <a:off x="3289300" y="593318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137541</xdr:rowOff>
    </xdr:from>
    <xdr:to>
      <xdr:col>7</xdr:col>
      <xdr:colOff>187325</xdr:colOff>
      <xdr:row>29</xdr:row>
      <xdr:rowOff>67691</xdr:rowOff>
    </xdr:to>
    <xdr:sp macro="" textlink="">
      <xdr:nvSpPr>
        <xdr:cNvPr id="94" name="楕円 93"/>
        <xdr:cNvSpPr/>
      </xdr:nvSpPr>
      <xdr:spPr>
        <a:xfrm>
          <a:off x="1714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155465</xdr:rowOff>
    </xdr:from>
    <xdr:ext cx="405111" cy="259045"/>
    <xdr:sp macro="" textlink="">
      <xdr:nvSpPr>
        <xdr:cNvPr id="95"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6"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7"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8"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96791</xdr:rowOff>
    </xdr:from>
    <xdr:ext cx="405111" cy="259045"/>
    <xdr:sp macro="" textlink="">
      <xdr:nvSpPr>
        <xdr:cNvPr id="99" name="n_1mainValue有形固定資産減価償却率"/>
        <xdr:cNvSpPr txBox="1"/>
      </xdr:nvSpPr>
      <xdr:spPr>
        <a:xfrm>
          <a:off x="38360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100" name="n_2mainValue有形固定資産減価償却率"/>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101" name="n_4mainValue有形固定資産減価償却率"/>
        <xdr:cNvSpPr txBox="1"/>
      </xdr:nvSpPr>
      <xdr:spPr>
        <a:xfrm>
          <a:off x="1562744" y="580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類似団体と比べると、比較的債務償還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が低いが、今後、多くの施設が更新時期を迎えるため、施設の統廃合を含めた、公共施設の適正配置に取り組んでいく。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2" name="直線コネクタ 131"/>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3"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4" name="直線コネクタ 133"/>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5"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6" name="直線コネクタ 135"/>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7"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8" name="フローチャート: 判断 137"/>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9" name="フローチャート: 判断 138"/>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0" name="フローチャート: 判断 139"/>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2" name="フローチャート: 判断 141"/>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26404</xdr:rowOff>
    </xdr:from>
    <xdr:to>
      <xdr:col>76</xdr:col>
      <xdr:colOff>73025</xdr:colOff>
      <xdr:row>28</xdr:row>
      <xdr:rowOff>128004</xdr:rowOff>
    </xdr:to>
    <xdr:sp macro="" textlink="">
      <xdr:nvSpPr>
        <xdr:cNvPr id="148" name="楕円 147"/>
        <xdr:cNvSpPr/>
      </xdr:nvSpPr>
      <xdr:spPr>
        <a:xfrm>
          <a:off x="14744700" y="5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49281</xdr:rowOff>
    </xdr:from>
    <xdr:ext cx="469744" cy="259045"/>
    <xdr:sp macro="" textlink="">
      <xdr:nvSpPr>
        <xdr:cNvPr id="149" name="債務償還比率該当値テキスト"/>
        <xdr:cNvSpPr txBox="1"/>
      </xdr:nvSpPr>
      <xdr:spPr>
        <a:xfrm>
          <a:off x="14846300" y="544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18796</xdr:rowOff>
    </xdr:from>
    <xdr:to>
      <xdr:col>72</xdr:col>
      <xdr:colOff>123825</xdr:colOff>
      <xdr:row>28</xdr:row>
      <xdr:rowOff>120396</xdr:rowOff>
    </xdr:to>
    <xdr:sp macro="" textlink="">
      <xdr:nvSpPr>
        <xdr:cNvPr id="150" name="楕円 149"/>
        <xdr:cNvSpPr/>
      </xdr:nvSpPr>
      <xdr:spPr>
        <a:xfrm>
          <a:off x="14033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69596</xdr:rowOff>
    </xdr:from>
    <xdr:to>
      <xdr:col>76</xdr:col>
      <xdr:colOff>22225</xdr:colOff>
      <xdr:row>28</xdr:row>
      <xdr:rowOff>77204</xdr:rowOff>
    </xdr:to>
    <xdr:cxnSp macro="">
      <xdr:nvCxnSpPr>
        <xdr:cNvPr id="151" name="直線コネクタ 150"/>
        <xdr:cNvCxnSpPr/>
      </xdr:nvCxnSpPr>
      <xdr:spPr>
        <a:xfrm>
          <a:off x="14084300" y="5641721"/>
          <a:ext cx="711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130205</xdr:rowOff>
    </xdr:from>
    <xdr:to>
      <xdr:col>68</xdr:col>
      <xdr:colOff>123825</xdr:colOff>
      <xdr:row>28</xdr:row>
      <xdr:rowOff>60355</xdr:rowOff>
    </xdr:to>
    <xdr:sp macro="" textlink="">
      <xdr:nvSpPr>
        <xdr:cNvPr id="152" name="楕円 151"/>
        <xdr:cNvSpPr/>
      </xdr:nvSpPr>
      <xdr:spPr>
        <a:xfrm>
          <a:off x="13271500" y="5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9555</xdr:rowOff>
    </xdr:from>
    <xdr:to>
      <xdr:col>72</xdr:col>
      <xdr:colOff>73025</xdr:colOff>
      <xdr:row>28</xdr:row>
      <xdr:rowOff>69596</xdr:rowOff>
    </xdr:to>
    <xdr:cxnSp macro="">
      <xdr:nvCxnSpPr>
        <xdr:cNvPr id="153" name="直線コネクタ 152"/>
        <xdr:cNvCxnSpPr/>
      </xdr:nvCxnSpPr>
      <xdr:spPr>
        <a:xfrm>
          <a:off x="13322300" y="5581680"/>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140486</xdr:rowOff>
    </xdr:from>
    <xdr:to>
      <xdr:col>64</xdr:col>
      <xdr:colOff>123825</xdr:colOff>
      <xdr:row>28</xdr:row>
      <xdr:rowOff>70636</xdr:rowOff>
    </xdr:to>
    <xdr:sp macro="" textlink="">
      <xdr:nvSpPr>
        <xdr:cNvPr id="154" name="楕円 153"/>
        <xdr:cNvSpPr/>
      </xdr:nvSpPr>
      <xdr:spPr>
        <a:xfrm>
          <a:off x="12509500" y="5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9555</xdr:rowOff>
    </xdr:from>
    <xdr:to>
      <xdr:col>68</xdr:col>
      <xdr:colOff>73025</xdr:colOff>
      <xdr:row>28</xdr:row>
      <xdr:rowOff>19836</xdr:rowOff>
    </xdr:to>
    <xdr:cxnSp macro="">
      <xdr:nvCxnSpPr>
        <xdr:cNvPr id="155" name="直線コネクタ 154"/>
        <xdr:cNvCxnSpPr/>
      </xdr:nvCxnSpPr>
      <xdr:spPr>
        <a:xfrm flipV="1">
          <a:off x="12560300" y="5581680"/>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96689</xdr:rowOff>
    </xdr:from>
    <xdr:to>
      <xdr:col>60</xdr:col>
      <xdr:colOff>123825</xdr:colOff>
      <xdr:row>28</xdr:row>
      <xdr:rowOff>26839</xdr:rowOff>
    </xdr:to>
    <xdr:sp macro="" textlink="">
      <xdr:nvSpPr>
        <xdr:cNvPr id="156" name="楕円 155"/>
        <xdr:cNvSpPr/>
      </xdr:nvSpPr>
      <xdr:spPr>
        <a:xfrm>
          <a:off x="11747500" y="54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147489</xdr:rowOff>
    </xdr:from>
    <xdr:to>
      <xdr:col>64</xdr:col>
      <xdr:colOff>73025</xdr:colOff>
      <xdr:row>28</xdr:row>
      <xdr:rowOff>19836</xdr:rowOff>
    </xdr:to>
    <xdr:cxnSp macro="">
      <xdr:nvCxnSpPr>
        <xdr:cNvPr id="157" name="直線コネクタ 156"/>
        <xdr:cNvCxnSpPr/>
      </xdr:nvCxnSpPr>
      <xdr:spPr>
        <a:xfrm>
          <a:off x="11798300" y="5548164"/>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8"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9"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0"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1"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136923</xdr:rowOff>
    </xdr:from>
    <xdr:ext cx="469744" cy="259045"/>
    <xdr:sp macro="" textlink="">
      <xdr:nvSpPr>
        <xdr:cNvPr id="162" name="n_1mainValue債務償還比率"/>
        <xdr:cNvSpPr txBox="1"/>
      </xdr:nvSpPr>
      <xdr:spPr>
        <a:xfrm>
          <a:off x="13836727"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76882</xdr:rowOff>
    </xdr:from>
    <xdr:ext cx="469744" cy="259045"/>
    <xdr:sp macro="" textlink="">
      <xdr:nvSpPr>
        <xdr:cNvPr id="163" name="n_2mainValue債務償還比率"/>
        <xdr:cNvSpPr txBox="1"/>
      </xdr:nvSpPr>
      <xdr:spPr>
        <a:xfrm>
          <a:off x="13087427" y="530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87163</xdr:rowOff>
    </xdr:from>
    <xdr:ext cx="469744" cy="259045"/>
    <xdr:sp macro="" textlink="">
      <xdr:nvSpPr>
        <xdr:cNvPr id="164" name="n_3mainValue債務償還比率"/>
        <xdr:cNvSpPr txBox="1"/>
      </xdr:nvSpPr>
      <xdr:spPr>
        <a:xfrm>
          <a:off x="12325427" y="531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43366</xdr:rowOff>
    </xdr:from>
    <xdr:ext cx="469744" cy="259045"/>
    <xdr:sp macro="" textlink="">
      <xdr:nvSpPr>
        <xdr:cNvPr id="165" name="n_4mainValue債務償還比率"/>
        <xdr:cNvSpPr txBox="1"/>
      </xdr:nvSpPr>
      <xdr:spPr>
        <a:xfrm>
          <a:off x="11563427" y="52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25,605
25,442
392.56
16,928,510
16,023,980
497,532
9,058,514
16,115,606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xdr:cNvSpPr/>
      </xdr:nvSpPr>
      <xdr:spPr>
        <a:xfrm>
          <a:off x="4584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23421</xdr:rowOff>
    </xdr:from>
    <xdr:ext cx="405111" cy="259045"/>
    <xdr:sp macro="" textlink="">
      <xdr:nvSpPr>
        <xdr:cNvPr id="75" name="【道路】&#10;有形固定資産減価償却率該当値テキスト"/>
        <xdr:cNvSpPr txBox="1"/>
      </xdr:nvSpPr>
      <xdr:spPr>
        <a:xfrm>
          <a:off x="4673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95794</xdr:rowOff>
    </xdr:to>
    <xdr:cxnSp macro="">
      <xdr:nvCxnSpPr>
        <xdr:cNvPr id="77" name="直線コネクタ 76"/>
        <xdr:cNvCxnSpPr/>
      </xdr:nvCxnSpPr>
      <xdr:spPr>
        <a:xfrm>
          <a:off x="3797300" y="67562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69669</xdr:rowOff>
    </xdr:to>
    <xdr:cxnSp macro="">
      <xdr:nvCxnSpPr>
        <xdr:cNvPr id="79" name="直線コネクタ 78"/>
        <xdr:cNvCxnSpPr/>
      </xdr:nvCxnSpPr>
      <xdr:spPr>
        <a:xfrm>
          <a:off x="2908300" y="673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0" name="楕円 79"/>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81"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2"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3"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4"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5" name="n_1mainValue【道路】&#10;有形固定資産減価償却率"/>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6" name="n_2mainValue【道路】&#10;有形固定資産減価償却率"/>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87" name="n_4mainValue【道路】&#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9" name="直線コネクタ 108"/>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0"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1" name="直線コネクタ 110"/>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2"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3" name="直線コネクタ 112"/>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4"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5" name="フローチャート: 判断 114"/>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6" name="フローチャート: 判断 115"/>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7" name="フローチャート: 判断 116"/>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8" name="フローチャート: 判断 117"/>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9" name="フローチャート: 判断 118"/>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160255</xdr:rowOff>
    </xdr:from>
    <xdr:to>
      <xdr:col>55</xdr:col>
      <xdr:colOff>50800</xdr:colOff>
      <xdr:row>40</xdr:row>
      <xdr:rowOff>90405</xdr:rowOff>
    </xdr:to>
    <xdr:sp macro="" textlink="">
      <xdr:nvSpPr>
        <xdr:cNvPr id="125" name="楕円 124"/>
        <xdr:cNvSpPr/>
      </xdr:nvSpPr>
      <xdr:spPr>
        <a:xfrm>
          <a:off x="10426700" y="68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11682</xdr:rowOff>
    </xdr:from>
    <xdr:ext cx="534377" cy="259045"/>
    <xdr:sp macro="" textlink="">
      <xdr:nvSpPr>
        <xdr:cNvPr id="126" name="【道路】&#10;一人当たり延長該当値テキスト"/>
        <xdr:cNvSpPr txBox="1"/>
      </xdr:nvSpPr>
      <xdr:spPr>
        <a:xfrm>
          <a:off x="10515600" y="66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165751</xdr:rowOff>
    </xdr:from>
    <xdr:to>
      <xdr:col>50</xdr:col>
      <xdr:colOff>165100</xdr:colOff>
      <xdr:row>40</xdr:row>
      <xdr:rowOff>95901</xdr:rowOff>
    </xdr:to>
    <xdr:sp macro="" textlink="">
      <xdr:nvSpPr>
        <xdr:cNvPr id="127" name="楕円 126"/>
        <xdr:cNvSpPr/>
      </xdr:nvSpPr>
      <xdr:spPr>
        <a:xfrm>
          <a:off x="9588500" y="68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39605</xdr:rowOff>
    </xdr:from>
    <xdr:to>
      <xdr:col>55</xdr:col>
      <xdr:colOff>0</xdr:colOff>
      <xdr:row>40</xdr:row>
      <xdr:rowOff>45101</xdr:rowOff>
    </xdr:to>
    <xdr:cxnSp macro="">
      <xdr:nvCxnSpPr>
        <xdr:cNvPr id="128" name="直線コネクタ 127"/>
        <xdr:cNvCxnSpPr/>
      </xdr:nvCxnSpPr>
      <xdr:spPr>
        <a:xfrm flipV="1">
          <a:off x="9639300" y="6897605"/>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169564</xdr:rowOff>
    </xdr:from>
    <xdr:to>
      <xdr:col>46</xdr:col>
      <xdr:colOff>38100</xdr:colOff>
      <xdr:row>40</xdr:row>
      <xdr:rowOff>99714</xdr:rowOff>
    </xdr:to>
    <xdr:sp macro="" textlink="">
      <xdr:nvSpPr>
        <xdr:cNvPr id="129" name="楕円 128"/>
        <xdr:cNvSpPr/>
      </xdr:nvSpPr>
      <xdr:spPr>
        <a:xfrm>
          <a:off x="8699500" y="68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45101</xdr:rowOff>
    </xdr:from>
    <xdr:to>
      <xdr:col>50</xdr:col>
      <xdr:colOff>114300</xdr:colOff>
      <xdr:row>40</xdr:row>
      <xdr:rowOff>48914</xdr:rowOff>
    </xdr:to>
    <xdr:cxnSp macro="">
      <xdr:nvCxnSpPr>
        <xdr:cNvPr id="130" name="直線コネクタ 129"/>
        <xdr:cNvCxnSpPr/>
      </xdr:nvCxnSpPr>
      <xdr:spPr>
        <a:xfrm flipV="1">
          <a:off x="8750300" y="6903101"/>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775</xdr:rowOff>
    </xdr:from>
    <xdr:to>
      <xdr:col>36</xdr:col>
      <xdr:colOff>165100</xdr:colOff>
      <xdr:row>40</xdr:row>
      <xdr:rowOff>102375</xdr:rowOff>
    </xdr:to>
    <xdr:sp macro="" textlink="">
      <xdr:nvSpPr>
        <xdr:cNvPr id="131" name="楕円 130"/>
        <xdr:cNvSpPr/>
      </xdr:nvSpPr>
      <xdr:spPr>
        <a:xfrm>
          <a:off x="6921500" y="68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119279</xdr:rowOff>
    </xdr:from>
    <xdr:ext cx="534377" cy="259045"/>
    <xdr:sp macro="" textlink="">
      <xdr:nvSpPr>
        <xdr:cNvPr id="132"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3"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4"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35"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112428</xdr:rowOff>
    </xdr:from>
    <xdr:ext cx="534377" cy="259045"/>
    <xdr:sp macro="" textlink="">
      <xdr:nvSpPr>
        <xdr:cNvPr id="136" name="n_1mainValue【道路】&#10;一人当たり延長"/>
        <xdr:cNvSpPr txBox="1"/>
      </xdr:nvSpPr>
      <xdr:spPr>
        <a:xfrm>
          <a:off x="9359411" y="66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116241</xdr:rowOff>
    </xdr:from>
    <xdr:ext cx="534377" cy="259045"/>
    <xdr:sp macro="" textlink="">
      <xdr:nvSpPr>
        <xdr:cNvPr id="137" name="n_2mainValue【道路】&#10;一人当たり延長"/>
        <xdr:cNvSpPr txBox="1"/>
      </xdr:nvSpPr>
      <xdr:spPr>
        <a:xfrm>
          <a:off x="8483111" y="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118902</xdr:rowOff>
    </xdr:from>
    <xdr:ext cx="534377" cy="259045"/>
    <xdr:sp macro="" textlink="">
      <xdr:nvSpPr>
        <xdr:cNvPr id="138" name="n_4mainValue【道路】&#10;一人当たり延長"/>
        <xdr:cNvSpPr txBox="1"/>
      </xdr:nvSpPr>
      <xdr:spPr>
        <a:xfrm>
          <a:off x="6705111" y="66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2" name="直線コネクタ 161"/>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3"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4" name="直線コネクタ 16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5"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6" name="直線コネクタ 165"/>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7"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8" name="フローチャート: 判断 167"/>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9" name="フローチャート: 判断 168"/>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0" name="フローチャート: 判断 169"/>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1" name="フローチャート: 判断 170"/>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2" name="フローチャート: 判断 171"/>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178" name="楕円 177"/>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147337</xdr:rowOff>
    </xdr:from>
    <xdr:ext cx="405111" cy="259045"/>
    <xdr:sp macro="" textlink="">
      <xdr:nvSpPr>
        <xdr:cNvPr id="179" name="【橋りょう・トンネル】&#10;有形固定資産減価償却率該当値テキスト"/>
        <xdr:cNvSpPr txBox="1"/>
      </xdr:nvSpPr>
      <xdr:spPr>
        <a:xfrm>
          <a:off x="4673600" y="1043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0" name="楕円 179"/>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3810</xdr:rowOff>
    </xdr:to>
    <xdr:cxnSp macro="">
      <xdr:nvCxnSpPr>
        <xdr:cNvPr id="181" name="直線コネクタ 180"/>
        <xdr:cNvCxnSpPr/>
      </xdr:nvCxnSpPr>
      <xdr:spPr>
        <a:xfrm>
          <a:off x="3797300" y="10603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82" name="楕円 181"/>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61</xdr:row>
      <xdr:rowOff>163830</xdr:rowOff>
    </xdr:to>
    <xdr:cxnSp macro="">
      <xdr:nvCxnSpPr>
        <xdr:cNvPr id="183" name="直線コネクタ 182"/>
        <xdr:cNvCxnSpPr/>
      </xdr:nvCxnSpPr>
      <xdr:spPr>
        <a:xfrm flipV="1">
          <a:off x="2908300" y="10603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xdr:rowOff>
    </xdr:from>
    <xdr:to>
      <xdr:col>6</xdr:col>
      <xdr:colOff>38100</xdr:colOff>
      <xdr:row>62</xdr:row>
      <xdr:rowOff>102235</xdr:rowOff>
    </xdr:to>
    <xdr:sp macro="" textlink="">
      <xdr:nvSpPr>
        <xdr:cNvPr id="184" name="楕円 183"/>
        <xdr:cNvSpPr/>
      </xdr:nvSpPr>
      <xdr:spPr>
        <a:xfrm>
          <a:off x="107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62882</xdr:rowOff>
    </xdr:from>
    <xdr:ext cx="405111" cy="259045"/>
    <xdr:sp macro="" textlink="">
      <xdr:nvSpPr>
        <xdr:cNvPr id="185"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6"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7"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88"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40657</xdr:rowOff>
    </xdr:from>
    <xdr:ext cx="405111" cy="259045"/>
    <xdr:sp macro="" textlink="">
      <xdr:nvSpPr>
        <xdr:cNvPr id="189" name="n_1mainValue【橋りょう・トンネル】&#10;有形固定資産減価償却率"/>
        <xdr:cNvSpPr txBox="1"/>
      </xdr:nvSpPr>
      <xdr:spPr>
        <a:xfrm>
          <a:off x="35820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0" name="n_2main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93362</xdr:rowOff>
    </xdr:from>
    <xdr:ext cx="405111" cy="259045"/>
    <xdr:sp macro="" textlink="">
      <xdr:nvSpPr>
        <xdr:cNvPr id="191" name="n_4mainValue【橋りょう・トンネル】&#10;有形固定資産減価償却率"/>
        <xdr:cNvSpPr txBox="1"/>
      </xdr:nvSpPr>
      <xdr:spPr>
        <a:xfrm>
          <a:off x="927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3" name="直線コネクタ 212"/>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4"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5" name="直線コネクタ 214"/>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6"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7" name="直線コネクタ 216"/>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18"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9" name="フローチャート: 判断 218"/>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0" name="フローチャート: 判断 219"/>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1" name="フローチャート: 判断 220"/>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2" name="フローチャート: 判断 221"/>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3" name="フローチャート: 判断 222"/>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22478</xdr:rowOff>
    </xdr:from>
    <xdr:to>
      <xdr:col>55</xdr:col>
      <xdr:colOff>50800</xdr:colOff>
      <xdr:row>63</xdr:row>
      <xdr:rowOff>124078</xdr:rowOff>
    </xdr:to>
    <xdr:sp macro="" textlink="">
      <xdr:nvSpPr>
        <xdr:cNvPr id="229" name="楕円 228"/>
        <xdr:cNvSpPr/>
      </xdr:nvSpPr>
      <xdr:spPr>
        <a:xfrm>
          <a:off x="10426700" y="108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108855</xdr:rowOff>
    </xdr:from>
    <xdr:ext cx="599010" cy="259045"/>
    <xdr:sp macro="" textlink="">
      <xdr:nvSpPr>
        <xdr:cNvPr id="230" name="【橋りょう・トンネル】&#10;一人当たり有形固定資産（償却資産）額該当値テキスト"/>
        <xdr:cNvSpPr txBox="1"/>
      </xdr:nvSpPr>
      <xdr:spPr>
        <a:xfrm>
          <a:off x="10515600" y="1073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24514</xdr:rowOff>
    </xdr:from>
    <xdr:to>
      <xdr:col>50</xdr:col>
      <xdr:colOff>165100</xdr:colOff>
      <xdr:row>63</xdr:row>
      <xdr:rowOff>126114</xdr:rowOff>
    </xdr:to>
    <xdr:sp macro="" textlink="">
      <xdr:nvSpPr>
        <xdr:cNvPr id="231" name="楕円 230"/>
        <xdr:cNvSpPr/>
      </xdr:nvSpPr>
      <xdr:spPr>
        <a:xfrm>
          <a:off x="9588500" y="10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73278</xdr:rowOff>
    </xdr:from>
    <xdr:to>
      <xdr:col>55</xdr:col>
      <xdr:colOff>0</xdr:colOff>
      <xdr:row>63</xdr:row>
      <xdr:rowOff>75314</xdr:rowOff>
    </xdr:to>
    <xdr:cxnSp macro="">
      <xdr:nvCxnSpPr>
        <xdr:cNvPr id="232" name="直線コネクタ 231"/>
        <xdr:cNvCxnSpPr/>
      </xdr:nvCxnSpPr>
      <xdr:spPr>
        <a:xfrm flipV="1">
          <a:off x="9639300" y="10874628"/>
          <a:ext cx="8382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30035</xdr:rowOff>
    </xdr:from>
    <xdr:to>
      <xdr:col>46</xdr:col>
      <xdr:colOff>38100</xdr:colOff>
      <xdr:row>63</xdr:row>
      <xdr:rowOff>131635</xdr:rowOff>
    </xdr:to>
    <xdr:sp macro="" textlink="">
      <xdr:nvSpPr>
        <xdr:cNvPr id="233" name="楕円 232"/>
        <xdr:cNvSpPr/>
      </xdr:nvSpPr>
      <xdr:spPr>
        <a:xfrm>
          <a:off x="8699500" y="108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75314</xdr:rowOff>
    </xdr:from>
    <xdr:to>
      <xdr:col>50</xdr:col>
      <xdr:colOff>114300</xdr:colOff>
      <xdr:row>63</xdr:row>
      <xdr:rowOff>80835</xdr:rowOff>
    </xdr:to>
    <xdr:cxnSp macro="">
      <xdr:nvCxnSpPr>
        <xdr:cNvPr id="234" name="直線コネクタ 233"/>
        <xdr:cNvCxnSpPr/>
      </xdr:nvCxnSpPr>
      <xdr:spPr>
        <a:xfrm flipV="1">
          <a:off x="8750300" y="10876664"/>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39423</xdr:rowOff>
    </xdr:from>
    <xdr:to>
      <xdr:col>36</xdr:col>
      <xdr:colOff>165100</xdr:colOff>
      <xdr:row>63</xdr:row>
      <xdr:rowOff>141023</xdr:rowOff>
    </xdr:to>
    <xdr:sp macro="" textlink="">
      <xdr:nvSpPr>
        <xdr:cNvPr id="235" name="楕円 234"/>
        <xdr:cNvSpPr/>
      </xdr:nvSpPr>
      <xdr:spPr>
        <a:xfrm>
          <a:off x="6921500" y="108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75023</xdr:rowOff>
    </xdr:from>
    <xdr:ext cx="599010" cy="259045"/>
    <xdr:sp macro="" textlink="">
      <xdr:nvSpPr>
        <xdr:cNvPr id="236"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37"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8"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39"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117241</xdr:rowOff>
    </xdr:from>
    <xdr:ext cx="599010" cy="259045"/>
    <xdr:sp macro="" textlink="">
      <xdr:nvSpPr>
        <xdr:cNvPr id="240" name="n_1mainValue【橋りょう・トンネル】&#10;一人当たり有形固定資産（償却資産）額"/>
        <xdr:cNvSpPr txBox="1"/>
      </xdr:nvSpPr>
      <xdr:spPr>
        <a:xfrm>
          <a:off x="9327095" y="1091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122762</xdr:rowOff>
    </xdr:from>
    <xdr:ext cx="534377" cy="259045"/>
    <xdr:sp macro="" textlink="">
      <xdr:nvSpPr>
        <xdr:cNvPr id="241" name="n_2mainValue【橋りょう・トンネル】&#10;一人当たり有形固定資産（償却資産）額"/>
        <xdr:cNvSpPr txBox="1"/>
      </xdr:nvSpPr>
      <xdr:spPr>
        <a:xfrm>
          <a:off x="8483111" y="109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132150</xdr:rowOff>
    </xdr:from>
    <xdr:ext cx="534377" cy="259045"/>
    <xdr:sp macro="" textlink="">
      <xdr:nvSpPr>
        <xdr:cNvPr id="242" name="n_4mainValue【橋りょう・トンネル】&#10;一人当たり有形固定資産（償却資産）額"/>
        <xdr:cNvSpPr txBox="1"/>
      </xdr:nvSpPr>
      <xdr:spPr>
        <a:xfrm>
          <a:off x="6705111" y="109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67" name="直線コネクタ 266"/>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0"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1" name="直線コネクタ 270"/>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2"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3" name="フローチャート: 判断 272"/>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4" name="フローチャート: 判断 273"/>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5" name="フローチャート: 判断 274"/>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6" name="フローチャート: 判断 27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77" name="フローチャート: 判断 276"/>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283" name="楕円 282"/>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284"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285" name="楕円 284"/>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156211</xdr:rowOff>
    </xdr:to>
    <xdr:cxnSp macro="">
      <xdr:nvCxnSpPr>
        <xdr:cNvPr id="286" name="直線コネクタ 285"/>
        <xdr:cNvCxnSpPr/>
      </xdr:nvCxnSpPr>
      <xdr:spPr>
        <a:xfrm>
          <a:off x="3797300" y="143465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287" name="楕円 286"/>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116205</xdr:rowOff>
    </xdr:to>
    <xdr:cxnSp macro="">
      <xdr:nvCxnSpPr>
        <xdr:cNvPr id="288" name="直線コネクタ 287"/>
        <xdr:cNvCxnSpPr/>
      </xdr:nvCxnSpPr>
      <xdr:spPr>
        <a:xfrm>
          <a:off x="2908300" y="14304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12064</xdr:rowOff>
    </xdr:from>
    <xdr:to>
      <xdr:col>6</xdr:col>
      <xdr:colOff>38100</xdr:colOff>
      <xdr:row>83</xdr:row>
      <xdr:rowOff>113664</xdr:rowOff>
    </xdr:to>
    <xdr:sp macro="" textlink="">
      <xdr:nvSpPr>
        <xdr:cNvPr id="289" name="楕円 288"/>
        <xdr:cNvSpPr/>
      </xdr:nvSpPr>
      <xdr:spPr>
        <a:xfrm>
          <a:off x="1079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90"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1"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2"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3"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294" name="n_1main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295" name="n_2mainValue【公営住宅】&#10;有形固定資産減価償却率"/>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104791</xdr:rowOff>
    </xdr:from>
    <xdr:ext cx="405111" cy="259045"/>
    <xdr:sp macro="" textlink="">
      <xdr:nvSpPr>
        <xdr:cNvPr id="296" name="n_4mainValue【公営住宅】&#10;有形固定資産減価償却率"/>
        <xdr:cNvSpPr txBox="1"/>
      </xdr:nvSpPr>
      <xdr:spPr>
        <a:xfrm>
          <a:off x="927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7" name="直線コネクタ 30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8" name="テキスト ボックス 30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9" name="直線コネクタ 30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0" name="テキスト ボックス 30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1" name="直線コネクタ 31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2" name="テキスト ボックス 31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3" name="直線コネクタ 31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4" name="テキスト ボックス 31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18" name="直線コネクタ 31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1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0" name="直線コネクタ 31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2" name="直線コネクタ 32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4" name="フローチャート: 判断 32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25" name="フローチャート: 判断 32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26" name="フローチャート: 判断 32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27" name="フローチャート: 判断 32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28" name="フローチャート: 判断 32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75082</xdr:rowOff>
    </xdr:from>
    <xdr:to>
      <xdr:col>55</xdr:col>
      <xdr:colOff>50800</xdr:colOff>
      <xdr:row>86</xdr:row>
      <xdr:rowOff>5232</xdr:rowOff>
    </xdr:to>
    <xdr:sp macro="" textlink="">
      <xdr:nvSpPr>
        <xdr:cNvPr id="334" name="楕円 333"/>
        <xdr:cNvSpPr/>
      </xdr:nvSpPr>
      <xdr:spPr>
        <a:xfrm>
          <a:off x="104267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34459</xdr:rowOff>
    </xdr:from>
    <xdr:ext cx="469744" cy="259045"/>
    <xdr:sp macro="" textlink="">
      <xdr:nvSpPr>
        <xdr:cNvPr id="335" name="【公営住宅】&#10;一人当たり面積該当値テキスト"/>
        <xdr:cNvSpPr txBox="1"/>
      </xdr:nvSpPr>
      <xdr:spPr>
        <a:xfrm>
          <a:off x="10515600" y="144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76820</xdr:rowOff>
    </xdr:from>
    <xdr:to>
      <xdr:col>50</xdr:col>
      <xdr:colOff>165100</xdr:colOff>
      <xdr:row>86</xdr:row>
      <xdr:rowOff>6970</xdr:rowOff>
    </xdr:to>
    <xdr:sp macro="" textlink="">
      <xdr:nvSpPr>
        <xdr:cNvPr id="336" name="楕円 335"/>
        <xdr:cNvSpPr/>
      </xdr:nvSpPr>
      <xdr:spPr>
        <a:xfrm>
          <a:off x="9588500" y="146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125882</xdr:rowOff>
    </xdr:from>
    <xdr:to>
      <xdr:col>55</xdr:col>
      <xdr:colOff>0</xdr:colOff>
      <xdr:row>85</xdr:row>
      <xdr:rowOff>127620</xdr:rowOff>
    </xdr:to>
    <xdr:cxnSp macro="">
      <xdr:nvCxnSpPr>
        <xdr:cNvPr id="337" name="直線コネクタ 336"/>
        <xdr:cNvCxnSpPr/>
      </xdr:nvCxnSpPr>
      <xdr:spPr>
        <a:xfrm flipV="1">
          <a:off x="9639300" y="1469913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77322</xdr:rowOff>
    </xdr:from>
    <xdr:to>
      <xdr:col>46</xdr:col>
      <xdr:colOff>38100</xdr:colOff>
      <xdr:row>86</xdr:row>
      <xdr:rowOff>7472</xdr:rowOff>
    </xdr:to>
    <xdr:sp macro="" textlink="">
      <xdr:nvSpPr>
        <xdr:cNvPr id="338" name="楕円 337"/>
        <xdr:cNvSpPr/>
      </xdr:nvSpPr>
      <xdr:spPr>
        <a:xfrm>
          <a:off x="8699500" y="146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127620</xdr:rowOff>
    </xdr:from>
    <xdr:to>
      <xdr:col>50</xdr:col>
      <xdr:colOff>114300</xdr:colOff>
      <xdr:row>85</xdr:row>
      <xdr:rowOff>128122</xdr:rowOff>
    </xdr:to>
    <xdr:cxnSp macro="">
      <xdr:nvCxnSpPr>
        <xdr:cNvPr id="339" name="直線コネクタ 338"/>
        <xdr:cNvCxnSpPr/>
      </xdr:nvCxnSpPr>
      <xdr:spPr>
        <a:xfrm flipV="1">
          <a:off x="8750300" y="1470087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81620</xdr:rowOff>
    </xdr:from>
    <xdr:to>
      <xdr:col>36</xdr:col>
      <xdr:colOff>165100</xdr:colOff>
      <xdr:row>86</xdr:row>
      <xdr:rowOff>11770</xdr:rowOff>
    </xdr:to>
    <xdr:sp macro="" textlink="">
      <xdr:nvSpPr>
        <xdr:cNvPr id="340" name="楕円 339"/>
        <xdr:cNvSpPr/>
      </xdr:nvSpPr>
      <xdr:spPr>
        <a:xfrm>
          <a:off x="6921500" y="146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23105</xdr:rowOff>
    </xdr:from>
    <xdr:ext cx="469744" cy="259045"/>
    <xdr:sp macro="" textlink="">
      <xdr:nvSpPr>
        <xdr:cNvPr id="341"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2"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3"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44"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23497</xdr:rowOff>
    </xdr:from>
    <xdr:ext cx="469744" cy="259045"/>
    <xdr:sp macro="" textlink="">
      <xdr:nvSpPr>
        <xdr:cNvPr id="345" name="n_1mainValue【公営住宅】&#10;一人当たり面積"/>
        <xdr:cNvSpPr txBox="1"/>
      </xdr:nvSpPr>
      <xdr:spPr>
        <a:xfrm>
          <a:off x="9391727" y="144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23999</xdr:rowOff>
    </xdr:from>
    <xdr:ext cx="469744" cy="259045"/>
    <xdr:sp macro="" textlink="">
      <xdr:nvSpPr>
        <xdr:cNvPr id="346" name="n_2mainValue【公営住宅】&#10;一人当たり面積"/>
        <xdr:cNvSpPr txBox="1"/>
      </xdr:nvSpPr>
      <xdr:spPr>
        <a:xfrm>
          <a:off x="8515427" y="1442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28297</xdr:rowOff>
    </xdr:from>
    <xdr:ext cx="469744" cy="259045"/>
    <xdr:sp macro="" textlink="">
      <xdr:nvSpPr>
        <xdr:cNvPr id="347" name="n_4mainValue【公営住宅】&#10;一人当たり面積"/>
        <xdr:cNvSpPr txBox="1"/>
      </xdr:nvSpPr>
      <xdr:spPr>
        <a:xfrm>
          <a:off x="6737427" y="1443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6" name="テキスト ボックス 37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4" name="テキスト ボックス 38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6" name="テキスト ボックス 38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88" name="直線コネクタ 387"/>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1"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2" name="直線コネクタ 391"/>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3"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94" name="フローチャート: 判断 393"/>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95" name="フローチャート: 判断 394"/>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96" name="フローチャート: 判断 395"/>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97" name="フローチャート: 判断 396"/>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398" name="フローチャート: 判断 397"/>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141605</xdr:rowOff>
    </xdr:from>
    <xdr:to>
      <xdr:col>85</xdr:col>
      <xdr:colOff>177800</xdr:colOff>
      <xdr:row>42</xdr:row>
      <xdr:rowOff>71755</xdr:rowOff>
    </xdr:to>
    <xdr:sp macro="" textlink="">
      <xdr:nvSpPr>
        <xdr:cNvPr id="404" name="楕円 403"/>
        <xdr:cNvSpPr/>
      </xdr:nvSpPr>
      <xdr:spPr>
        <a:xfrm>
          <a:off x="162687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56532</xdr:rowOff>
    </xdr:from>
    <xdr:ext cx="405111" cy="259045"/>
    <xdr:sp macro="" textlink="">
      <xdr:nvSpPr>
        <xdr:cNvPr id="405" name="【認定こども園・幼稚園・保育所】&#10;有形固定資産減価償却率該当値テキスト"/>
        <xdr:cNvSpPr txBox="1"/>
      </xdr:nvSpPr>
      <xdr:spPr>
        <a:xfrm>
          <a:off x="16357600" y="708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406" name="楕円 405"/>
        <xdr:cNvSpPr/>
      </xdr:nvSpPr>
      <xdr:spPr>
        <a:xfrm>
          <a:off x="1543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42</xdr:row>
      <xdr:rowOff>20955</xdr:rowOff>
    </xdr:to>
    <xdr:cxnSp macro="">
      <xdr:nvCxnSpPr>
        <xdr:cNvPr id="407" name="直線コネクタ 406"/>
        <xdr:cNvCxnSpPr/>
      </xdr:nvCxnSpPr>
      <xdr:spPr>
        <a:xfrm>
          <a:off x="15481300" y="71570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6350</xdr:rowOff>
    </xdr:from>
    <xdr:to>
      <xdr:col>76</xdr:col>
      <xdr:colOff>165100</xdr:colOff>
      <xdr:row>41</xdr:row>
      <xdr:rowOff>107950</xdr:rowOff>
    </xdr:to>
    <xdr:sp macro="" textlink="">
      <xdr:nvSpPr>
        <xdr:cNvPr id="408" name="楕円 407"/>
        <xdr:cNvSpPr/>
      </xdr:nvSpPr>
      <xdr:spPr>
        <a:xfrm>
          <a:off x="1454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57150</xdr:rowOff>
    </xdr:from>
    <xdr:to>
      <xdr:col>81</xdr:col>
      <xdr:colOff>50800</xdr:colOff>
      <xdr:row>41</xdr:row>
      <xdr:rowOff>127635</xdr:rowOff>
    </xdr:to>
    <xdr:cxnSp macro="">
      <xdr:nvCxnSpPr>
        <xdr:cNvPr id="409" name="直線コネクタ 408"/>
        <xdr:cNvCxnSpPr/>
      </xdr:nvCxnSpPr>
      <xdr:spPr>
        <a:xfrm>
          <a:off x="14592300" y="70866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635</xdr:rowOff>
    </xdr:from>
    <xdr:to>
      <xdr:col>67</xdr:col>
      <xdr:colOff>101600</xdr:colOff>
      <xdr:row>40</xdr:row>
      <xdr:rowOff>102235</xdr:rowOff>
    </xdr:to>
    <xdr:sp macro="" textlink="">
      <xdr:nvSpPr>
        <xdr:cNvPr id="410" name="楕円 409"/>
        <xdr:cNvSpPr/>
      </xdr:nvSpPr>
      <xdr:spPr>
        <a:xfrm>
          <a:off x="12763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411"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2"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13"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14"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415" name="n_1mainValue【認定こども園・幼稚園・保育所】&#10;有形固定資産減価償却率"/>
        <xdr:cNvSpPr txBox="1"/>
      </xdr:nvSpPr>
      <xdr:spPr>
        <a:xfrm>
          <a:off x="15266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99077</xdr:rowOff>
    </xdr:from>
    <xdr:ext cx="405111" cy="259045"/>
    <xdr:sp macro="" textlink="">
      <xdr:nvSpPr>
        <xdr:cNvPr id="416" name="n_2mainValue【認定こども園・幼稚園・保育所】&#10;有形固定資産減価償却率"/>
        <xdr:cNvSpPr txBox="1"/>
      </xdr:nvSpPr>
      <xdr:spPr>
        <a:xfrm>
          <a:off x="14389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93362</xdr:rowOff>
    </xdr:from>
    <xdr:ext cx="405111" cy="259045"/>
    <xdr:sp macro="" textlink="">
      <xdr:nvSpPr>
        <xdr:cNvPr id="417" name="n_4mainValue【認定こども園・幼稚園・保育所】&#10;有形固定資産減価償却率"/>
        <xdr:cNvSpPr txBox="1"/>
      </xdr:nvSpPr>
      <xdr:spPr>
        <a:xfrm>
          <a:off x="12611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39" name="直線コネクタ 438"/>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1" name="直線コネクタ 44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44"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45" name="フローチャート: 判断 444"/>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6" name="フローチャート: 判断 445"/>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47" name="フローチャート: 判断 446"/>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48" name="フローチャート: 判断 447"/>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49" name="フローチャート: 判断 448"/>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55" name="楕円 454"/>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56"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57" name="楕円 456"/>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458" name="直線コネクタ 457"/>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61976</xdr:rowOff>
    </xdr:from>
    <xdr:to>
      <xdr:col>107</xdr:col>
      <xdr:colOff>101600</xdr:colOff>
      <xdr:row>41</xdr:row>
      <xdr:rowOff>163576</xdr:rowOff>
    </xdr:to>
    <xdr:sp macro="" textlink="">
      <xdr:nvSpPr>
        <xdr:cNvPr id="459" name="楕円 458"/>
        <xdr:cNvSpPr/>
      </xdr:nvSpPr>
      <xdr:spPr>
        <a:xfrm>
          <a:off x="20383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112776</xdr:rowOff>
    </xdr:to>
    <xdr:cxnSp macro="">
      <xdr:nvCxnSpPr>
        <xdr:cNvPr id="460" name="直線コネクタ 459"/>
        <xdr:cNvCxnSpPr/>
      </xdr:nvCxnSpPr>
      <xdr:spPr>
        <a:xfrm flipV="1">
          <a:off x="20434300" y="71399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461" name="楕円 460"/>
        <xdr:cNvSpPr/>
      </xdr:nvSpPr>
      <xdr:spPr>
        <a:xfrm>
          <a:off x="18605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62"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63"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6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6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66"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154703</xdr:rowOff>
    </xdr:from>
    <xdr:ext cx="469744" cy="259045"/>
    <xdr:sp macro="" textlink="">
      <xdr:nvSpPr>
        <xdr:cNvPr id="467" name="n_2mainValue【認定こども園・幼稚園・保育所】&#10;一人当たり面積"/>
        <xdr:cNvSpPr txBox="1"/>
      </xdr:nvSpPr>
      <xdr:spPr>
        <a:xfrm>
          <a:off x="20199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468" name="n_4mainValue【認定こども園・幼稚園・保育所】&#10;一人当たり面積"/>
        <xdr:cNvSpPr txBox="1"/>
      </xdr:nvSpPr>
      <xdr:spPr>
        <a:xfrm>
          <a:off x="18421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9" name="テキスト ボックス 4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1" name="テキスト ボックス 48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9" name="テキスト ボックス 4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1" name="テキスト ボックス 49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93" name="直線コネクタ 49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9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95" name="直線コネクタ 49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9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97" name="直線コネクタ 49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9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99" name="フローチャート: 判断 49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0" name="フローチャート: 判断 49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1" name="フローチャート: 判断 50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02" name="フローチャート: 判断 50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03" name="フローチャート: 判断 50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09" name="楕円 508"/>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10"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511" name="楕円 510"/>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165735</xdr:rowOff>
    </xdr:to>
    <xdr:cxnSp macro="">
      <xdr:nvCxnSpPr>
        <xdr:cNvPr id="512" name="直線コネクタ 511"/>
        <xdr:cNvCxnSpPr/>
      </xdr:nvCxnSpPr>
      <xdr:spPr>
        <a:xfrm flipV="1">
          <a:off x="15481300" y="104127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13" name="楕円 512"/>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60</xdr:row>
      <xdr:rowOff>165735</xdr:rowOff>
    </xdr:to>
    <xdr:cxnSp macro="">
      <xdr:nvCxnSpPr>
        <xdr:cNvPr id="514" name="直線コネクタ 513"/>
        <xdr:cNvCxnSpPr/>
      </xdr:nvCxnSpPr>
      <xdr:spPr>
        <a:xfrm>
          <a:off x="14592300" y="10420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515" name="楕円 514"/>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516"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17"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18"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19"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520" name="n_1mainValue【学校施設】&#10;有形固定資産減価償却率"/>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21" name="n_2main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522" name="n_4mainValue【学校施設】&#10;有形固定資産減価償却率"/>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4" name="テキスト ボックス 54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46" name="直線コネクタ 545"/>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47"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48" name="直線コネクタ 547"/>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49"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0" name="直線コネクタ 549"/>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51"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52" name="フローチャート: 判断 551"/>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53" name="フローチャート: 判断 552"/>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54" name="フローチャート: 判断 553"/>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55" name="フローチャート: 判断 554"/>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56" name="フローチャート: 判断 555"/>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110744</xdr:rowOff>
    </xdr:from>
    <xdr:to>
      <xdr:col>116</xdr:col>
      <xdr:colOff>114300</xdr:colOff>
      <xdr:row>62</xdr:row>
      <xdr:rowOff>40894</xdr:rowOff>
    </xdr:to>
    <xdr:sp macro="" textlink="">
      <xdr:nvSpPr>
        <xdr:cNvPr id="562" name="楕円 561"/>
        <xdr:cNvSpPr/>
      </xdr:nvSpPr>
      <xdr:spPr>
        <a:xfrm>
          <a:off x="22110700" y="105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89171</xdr:rowOff>
    </xdr:from>
    <xdr:ext cx="469744" cy="259045"/>
    <xdr:sp macro="" textlink="">
      <xdr:nvSpPr>
        <xdr:cNvPr id="563" name="【学校施設】&#10;一人当たり面積該当値テキスト"/>
        <xdr:cNvSpPr txBox="1"/>
      </xdr:nvSpPr>
      <xdr:spPr>
        <a:xfrm>
          <a:off x="22199600"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107696</xdr:rowOff>
    </xdr:from>
    <xdr:to>
      <xdr:col>112</xdr:col>
      <xdr:colOff>38100</xdr:colOff>
      <xdr:row>62</xdr:row>
      <xdr:rowOff>37846</xdr:rowOff>
    </xdr:to>
    <xdr:sp macro="" textlink="">
      <xdr:nvSpPr>
        <xdr:cNvPr id="564" name="楕円 563"/>
        <xdr:cNvSpPr/>
      </xdr:nvSpPr>
      <xdr:spPr>
        <a:xfrm>
          <a:off x="21272500" y="10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158496</xdr:rowOff>
    </xdr:from>
    <xdr:to>
      <xdr:col>116</xdr:col>
      <xdr:colOff>63500</xdr:colOff>
      <xdr:row>61</xdr:row>
      <xdr:rowOff>161544</xdr:rowOff>
    </xdr:to>
    <xdr:cxnSp macro="">
      <xdr:nvCxnSpPr>
        <xdr:cNvPr id="565" name="直線コネクタ 564"/>
        <xdr:cNvCxnSpPr/>
      </xdr:nvCxnSpPr>
      <xdr:spPr>
        <a:xfrm>
          <a:off x="21323300" y="106169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114173</xdr:rowOff>
    </xdr:from>
    <xdr:to>
      <xdr:col>107</xdr:col>
      <xdr:colOff>101600</xdr:colOff>
      <xdr:row>62</xdr:row>
      <xdr:rowOff>44323</xdr:rowOff>
    </xdr:to>
    <xdr:sp macro="" textlink="">
      <xdr:nvSpPr>
        <xdr:cNvPr id="566" name="楕円 565"/>
        <xdr:cNvSpPr/>
      </xdr:nvSpPr>
      <xdr:spPr>
        <a:xfrm>
          <a:off x="2038350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158496</xdr:rowOff>
    </xdr:from>
    <xdr:to>
      <xdr:col>111</xdr:col>
      <xdr:colOff>177800</xdr:colOff>
      <xdr:row>61</xdr:row>
      <xdr:rowOff>164973</xdr:rowOff>
    </xdr:to>
    <xdr:cxnSp macro="">
      <xdr:nvCxnSpPr>
        <xdr:cNvPr id="567" name="直線コネクタ 566"/>
        <xdr:cNvCxnSpPr/>
      </xdr:nvCxnSpPr>
      <xdr:spPr>
        <a:xfrm flipV="1">
          <a:off x="20434300" y="1061694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145796</xdr:rowOff>
    </xdr:from>
    <xdr:to>
      <xdr:col>98</xdr:col>
      <xdr:colOff>38100</xdr:colOff>
      <xdr:row>61</xdr:row>
      <xdr:rowOff>75946</xdr:rowOff>
    </xdr:to>
    <xdr:sp macro="" textlink="">
      <xdr:nvSpPr>
        <xdr:cNvPr id="568" name="楕円 567"/>
        <xdr:cNvSpPr/>
      </xdr:nvSpPr>
      <xdr:spPr>
        <a:xfrm>
          <a:off x="18605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56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7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7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572"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28973</xdr:rowOff>
    </xdr:from>
    <xdr:ext cx="469744" cy="259045"/>
    <xdr:sp macro="" textlink="">
      <xdr:nvSpPr>
        <xdr:cNvPr id="573" name="n_1mainValue【学校施設】&#10;一人当たり面積"/>
        <xdr:cNvSpPr txBox="1"/>
      </xdr:nvSpPr>
      <xdr:spPr>
        <a:xfrm>
          <a:off x="21075727"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74" name="n_2main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92473</xdr:rowOff>
    </xdr:from>
    <xdr:ext cx="469744" cy="259045"/>
    <xdr:sp macro="" textlink="">
      <xdr:nvSpPr>
        <xdr:cNvPr id="575" name="n_4mainValue【学校施設】&#10;一人当たり面積"/>
        <xdr:cNvSpPr txBox="1"/>
      </xdr:nvSpPr>
      <xdr:spPr>
        <a:xfrm>
          <a:off x="18421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4" name="テキスト ボックス 6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4" name="テキスト ボックス 6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17" name="直線コネクタ 61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9" name="直線コネクタ 6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2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21" name="直線コネクタ 62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2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23" name="フローチャート: 判断 62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24" name="フローチャート: 判断 62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25" name="フローチャート: 判断 62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26" name="フローチャート: 判断 62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27" name="フローチャート: 判断 62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633" name="楕円 632"/>
        <xdr:cNvSpPr/>
      </xdr:nvSpPr>
      <xdr:spPr>
        <a:xfrm>
          <a:off x="16268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634" name="【公民館】&#10;有形固定資産減価償却率該当値テキスト"/>
        <xdr:cNvSpPr txBox="1"/>
      </xdr:nvSpPr>
      <xdr:spPr>
        <a:xfrm>
          <a:off x="16357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635" name="楕円 634"/>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71301</xdr:rowOff>
    </xdr:to>
    <xdr:cxnSp macro="">
      <xdr:nvCxnSpPr>
        <xdr:cNvPr id="636" name="直線コネクタ 635"/>
        <xdr:cNvCxnSpPr/>
      </xdr:nvCxnSpPr>
      <xdr:spPr>
        <a:xfrm>
          <a:off x="15481300" y="182172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37" name="楕円 636"/>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43543</xdr:rowOff>
    </xdr:to>
    <xdr:cxnSp macro="">
      <xdr:nvCxnSpPr>
        <xdr:cNvPr id="638" name="直線コネクタ 637"/>
        <xdr:cNvCxnSpPr/>
      </xdr:nvCxnSpPr>
      <xdr:spPr>
        <a:xfrm>
          <a:off x="14592300" y="1818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98879</xdr:rowOff>
    </xdr:from>
    <xdr:to>
      <xdr:col>67</xdr:col>
      <xdr:colOff>101600</xdr:colOff>
      <xdr:row>105</xdr:row>
      <xdr:rowOff>29029</xdr:rowOff>
    </xdr:to>
    <xdr:sp macro="" textlink="">
      <xdr:nvSpPr>
        <xdr:cNvPr id="639" name="楕円 638"/>
        <xdr:cNvSpPr/>
      </xdr:nvSpPr>
      <xdr:spPr>
        <a:xfrm>
          <a:off x="12763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640"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41"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42"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643"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644" name="n_1mainValue【公民館】&#10;有形固定資産減価償却率"/>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45" name="n_2main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45556</xdr:rowOff>
    </xdr:from>
    <xdr:ext cx="405111" cy="259045"/>
    <xdr:sp macro="" textlink="">
      <xdr:nvSpPr>
        <xdr:cNvPr id="646" name="n_4mainValue【公民館】&#10;有形固定資産減価償却率"/>
        <xdr:cNvSpPr txBox="1"/>
      </xdr:nvSpPr>
      <xdr:spPr>
        <a:xfrm>
          <a:off x="12611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72" name="直線コネクタ 67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4" name="直線コネクタ 67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7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76" name="直線コネクタ 67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7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8" name="フローチャート: 判断 67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79" name="フローチャート: 判断 67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80" name="フローチャート: 判断 67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81" name="フローチャート: 判断 68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82" name="フローチャート: 判断 68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88" name="楕円 687"/>
        <xdr:cNvSpPr/>
      </xdr:nvSpPr>
      <xdr:spPr>
        <a:xfrm>
          <a:off x="22110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152779</xdr:rowOff>
    </xdr:from>
    <xdr:ext cx="469744" cy="259045"/>
    <xdr:sp macro="" textlink="">
      <xdr:nvSpPr>
        <xdr:cNvPr id="689" name="【公民館】&#10;一人当たり面積該当値テキスト"/>
        <xdr:cNvSpPr txBox="1"/>
      </xdr:nvSpPr>
      <xdr:spPr>
        <a:xfrm>
          <a:off x="22199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690" name="楕円 689"/>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xdr:rowOff>
    </xdr:from>
    <xdr:to>
      <xdr:col>116</xdr:col>
      <xdr:colOff>63500</xdr:colOff>
      <xdr:row>106</xdr:row>
      <xdr:rowOff>20682</xdr:rowOff>
    </xdr:to>
    <xdr:cxnSp macro="">
      <xdr:nvCxnSpPr>
        <xdr:cNvPr id="691" name="直線コネクタ 690"/>
        <xdr:cNvCxnSpPr/>
      </xdr:nvCxnSpPr>
      <xdr:spPr>
        <a:xfrm flipV="1">
          <a:off x="21323300" y="181829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149498</xdr:rowOff>
    </xdr:from>
    <xdr:to>
      <xdr:col>107</xdr:col>
      <xdr:colOff>101600</xdr:colOff>
      <xdr:row>106</xdr:row>
      <xdr:rowOff>79648</xdr:rowOff>
    </xdr:to>
    <xdr:sp macro="" textlink="">
      <xdr:nvSpPr>
        <xdr:cNvPr id="692" name="楕円 691"/>
        <xdr:cNvSpPr/>
      </xdr:nvSpPr>
      <xdr:spPr>
        <a:xfrm>
          <a:off x="2038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28848</xdr:rowOff>
    </xdr:to>
    <xdr:cxnSp macro="">
      <xdr:nvCxnSpPr>
        <xdr:cNvPr id="693" name="直線コネクタ 692"/>
        <xdr:cNvCxnSpPr/>
      </xdr:nvCxnSpPr>
      <xdr:spPr>
        <a:xfrm flipV="1">
          <a:off x="20434300" y="181943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92348</xdr:rowOff>
    </xdr:from>
    <xdr:to>
      <xdr:col>98</xdr:col>
      <xdr:colOff>38100</xdr:colOff>
      <xdr:row>109</xdr:row>
      <xdr:rowOff>22498</xdr:rowOff>
    </xdr:to>
    <xdr:sp macro="" textlink="">
      <xdr:nvSpPr>
        <xdr:cNvPr id="694" name="楕円 693"/>
        <xdr:cNvSpPr/>
      </xdr:nvSpPr>
      <xdr:spPr>
        <a:xfrm>
          <a:off x="18605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69141</xdr:rowOff>
    </xdr:from>
    <xdr:ext cx="469744" cy="259045"/>
    <xdr:sp macro="" textlink="">
      <xdr:nvSpPr>
        <xdr:cNvPr id="695"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96"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97"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698"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88009</xdr:rowOff>
    </xdr:from>
    <xdr:ext cx="469744" cy="259045"/>
    <xdr:sp macro="" textlink="">
      <xdr:nvSpPr>
        <xdr:cNvPr id="699" name="n_1mainValue【公民館】&#10;一人当たり面積"/>
        <xdr:cNvSpPr txBox="1"/>
      </xdr:nvSpPr>
      <xdr:spPr>
        <a:xfrm>
          <a:off x="21075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96175</xdr:rowOff>
    </xdr:from>
    <xdr:ext cx="469744" cy="259045"/>
    <xdr:sp macro="" textlink="">
      <xdr:nvSpPr>
        <xdr:cNvPr id="700" name="n_2mainValue【公民館】&#10;一人当たり面積"/>
        <xdr:cNvSpPr txBox="1"/>
      </xdr:nvSpPr>
      <xdr:spPr>
        <a:xfrm>
          <a:off x="201994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13625</xdr:rowOff>
    </xdr:from>
    <xdr:ext cx="469744" cy="259045"/>
    <xdr:sp macro="" textlink="">
      <xdr:nvSpPr>
        <xdr:cNvPr id="701" name="n_4mainValue【公民館】&#10;一人当たり面積"/>
        <xdr:cNvSpPr txBox="1"/>
      </xdr:nvSpPr>
      <xdr:spPr>
        <a:xfrm>
          <a:off x="184214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類似団体と比較すると、</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橋りょう・トンネル</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を除いては全ての項目で有形</a:t>
          </a:r>
          <a:r>
            <a:rPr kumimoji="1" lang="ja-JP" altLang="ja-JP" sz="1200">
              <a:solidFill>
                <a:schemeClr val="dk1"/>
              </a:solidFill>
              <a:effectLst/>
              <a:latin typeface="+mn-lt"/>
              <a:ea typeface="+mn-ea"/>
              <a:cs typeface="+mn-cs"/>
            </a:rPr>
            <a:t>固定資産減価償却率が高くなっている。</a:t>
          </a:r>
          <a:endParaRPr lang="ja-JP" altLang="ja-JP" sz="1200">
            <a:effectLst/>
          </a:endParaRPr>
        </a:p>
        <a:p>
          <a:r>
            <a:rPr kumimoji="1" lang="ja-JP" altLang="ja-JP" sz="1200">
              <a:solidFill>
                <a:schemeClr val="dk1"/>
              </a:solidFill>
              <a:effectLst/>
              <a:latin typeface="+mn-lt"/>
              <a:ea typeface="+mn-ea"/>
              <a:cs typeface="+mn-cs"/>
            </a:rPr>
            <a:t>道路、橋りょうについては、長寿命化計画に基づき、年次的に点検補修を行っている。</a:t>
          </a:r>
          <a:endParaRPr lang="ja-JP" altLang="ja-JP" sz="1200">
            <a:effectLst/>
          </a:endParaRPr>
        </a:p>
        <a:p>
          <a:r>
            <a:rPr kumimoji="1" lang="ja-JP" altLang="ja-JP" sz="1200">
              <a:solidFill>
                <a:schemeClr val="dk1"/>
              </a:solidFill>
              <a:effectLst/>
              <a:latin typeface="+mn-lt"/>
              <a:ea typeface="+mn-ea"/>
              <a:cs typeface="+mn-cs"/>
            </a:rPr>
            <a:t>公営住宅は、類似団体と比べると有形固定資産償却率、一人当たり面積ともに高くなって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長寿命化計画に基づき改修等</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実施して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が、現状課題の解決に向けて適宜計画を見直し、廃止も含めた検討に取り組んでいる。</a:t>
          </a:r>
          <a:endParaRPr lang="ja-JP" altLang="ja-JP" sz="1200">
            <a:effectLst/>
          </a:endParaRPr>
        </a:p>
        <a:p>
          <a:r>
            <a:rPr kumimoji="1" lang="ja-JP" altLang="ja-JP" sz="1200">
              <a:solidFill>
                <a:schemeClr val="dk1"/>
              </a:solidFill>
              <a:effectLst/>
              <a:latin typeface="+mn-lt"/>
              <a:ea typeface="+mn-ea"/>
              <a:cs typeface="+mn-cs"/>
            </a:rPr>
            <a:t>また、認定こども園・幼稚園・保育所については、有形固定資産減価償却率が大幅に高くなっていて、一人当たり面積は小さい。市内</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施設のうち市営は１施設であり、今後の運営方針ついて検討していく。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25,605
25,442
392.56
16,928,510
16,023,980
497,532
9,058,514
16,115,606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165100</xdr:rowOff>
    </xdr:from>
    <xdr:to>
      <xdr:col>24</xdr:col>
      <xdr:colOff>114300</xdr:colOff>
      <xdr:row>37</xdr:row>
      <xdr:rowOff>95250</xdr:rowOff>
    </xdr:to>
    <xdr:sp macro="" textlink="">
      <xdr:nvSpPr>
        <xdr:cNvPr id="72" name="楕円 71"/>
        <xdr:cNvSpPr/>
      </xdr:nvSpPr>
      <xdr:spPr>
        <a:xfrm>
          <a:off x="4584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3" name="【図書館】&#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44450</xdr:rowOff>
    </xdr:to>
    <xdr:cxnSp macro="">
      <xdr:nvCxnSpPr>
        <xdr:cNvPr id="75" name="直線コネクタ 74"/>
        <xdr:cNvCxnSpPr/>
      </xdr:nvCxnSpPr>
      <xdr:spPr>
        <a:xfrm>
          <a:off x="3797300" y="636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114300</xdr:rowOff>
    </xdr:from>
    <xdr:to>
      <xdr:col>15</xdr:col>
      <xdr:colOff>101600</xdr:colOff>
      <xdr:row>37</xdr:row>
      <xdr:rowOff>44450</xdr:rowOff>
    </xdr:to>
    <xdr:sp macro="" textlink="">
      <xdr:nvSpPr>
        <xdr:cNvPr id="76" name="楕円 75"/>
        <xdr:cNvSpPr/>
      </xdr:nvSpPr>
      <xdr:spPr>
        <a:xfrm>
          <a:off x="2857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165100</xdr:rowOff>
    </xdr:from>
    <xdr:to>
      <xdr:col>19</xdr:col>
      <xdr:colOff>177800</xdr:colOff>
      <xdr:row>37</xdr:row>
      <xdr:rowOff>19050</xdr:rowOff>
    </xdr:to>
    <xdr:cxnSp macro="">
      <xdr:nvCxnSpPr>
        <xdr:cNvPr id="77" name="直線コネクタ 76"/>
        <xdr:cNvCxnSpPr/>
      </xdr:nvCxnSpPr>
      <xdr:spPr>
        <a:xfrm>
          <a:off x="2908300" y="633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88900</xdr:rowOff>
    </xdr:from>
    <xdr:to>
      <xdr:col>6</xdr:col>
      <xdr:colOff>38100</xdr:colOff>
      <xdr:row>37</xdr:row>
      <xdr:rowOff>19050</xdr:rowOff>
    </xdr:to>
    <xdr:sp macro="" textlink="">
      <xdr:nvSpPr>
        <xdr:cNvPr id="78" name="楕円 77"/>
        <xdr:cNvSpPr/>
      </xdr:nvSpPr>
      <xdr:spPr>
        <a:xfrm>
          <a:off x="107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9"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0"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1"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2"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3" name="n_1main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35577</xdr:rowOff>
    </xdr:from>
    <xdr:ext cx="405111" cy="259045"/>
    <xdr:sp macro="" textlink="">
      <xdr:nvSpPr>
        <xdr:cNvPr id="84" name="n_2mainValue【図書館】&#10;有形固定資産減価償却率"/>
        <xdr:cNvSpPr txBox="1"/>
      </xdr:nvSpPr>
      <xdr:spPr>
        <a:xfrm>
          <a:off x="2705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10177</xdr:rowOff>
    </xdr:from>
    <xdr:ext cx="405111" cy="259045"/>
    <xdr:sp macro="" textlink="">
      <xdr:nvSpPr>
        <xdr:cNvPr id="85" name="n_4mainValue【図書館】&#10;有形固定資産減価償却率"/>
        <xdr:cNvSpPr txBox="1"/>
      </xdr:nvSpPr>
      <xdr:spPr>
        <a:xfrm>
          <a:off x="927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9" name="直線コネクタ 108"/>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2"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3" name="直線コネクタ 112"/>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4"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5" name="フローチャート: 判断 114"/>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6" name="フローチャート: 判断 115"/>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8" name="フローチャート: 判断 117"/>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9" name="フローチャート: 判断 118"/>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25" name="楕円 124"/>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67327</xdr:rowOff>
    </xdr:from>
    <xdr:ext cx="469744" cy="259045"/>
    <xdr:sp macro="" textlink="">
      <xdr:nvSpPr>
        <xdr:cNvPr id="126" name="【図書館】&#10;一人当たり面積該当値テキスト"/>
        <xdr:cNvSpPr txBox="1"/>
      </xdr:nvSpPr>
      <xdr:spPr>
        <a:xfrm>
          <a:off x="10515600"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7" name="楕円 126"/>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99060</xdr:rowOff>
    </xdr:to>
    <xdr:cxnSp macro="">
      <xdr:nvCxnSpPr>
        <xdr:cNvPr id="128" name="直線コネクタ 127"/>
        <xdr:cNvCxnSpPr/>
      </xdr:nvCxnSpPr>
      <xdr:spPr>
        <a:xfrm flipV="1">
          <a:off x="9639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52070</xdr:rowOff>
    </xdr:from>
    <xdr:to>
      <xdr:col>46</xdr:col>
      <xdr:colOff>38100</xdr:colOff>
      <xdr:row>40</xdr:row>
      <xdr:rowOff>153670</xdr:rowOff>
    </xdr:to>
    <xdr:sp macro="" textlink="">
      <xdr:nvSpPr>
        <xdr:cNvPr id="129" name="楕円 128"/>
        <xdr:cNvSpPr/>
      </xdr:nvSpPr>
      <xdr:spPr>
        <a:xfrm>
          <a:off x="8699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102870</xdr:rowOff>
    </xdr:to>
    <xdr:cxnSp macro="">
      <xdr:nvCxnSpPr>
        <xdr:cNvPr id="130" name="直線コネクタ 129"/>
        <xdr:cNvCxnSpPr/>
      </xdr:nvCxnSpPr>
      <xdr:spPr>
        <a:xfrm flipV="1">
          <a:off x="8750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1" name="楕円 130"/>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7637</xdr:rowOff>
    </xdr:from>
    <xdr:ext cx="469744" cy="259045"/>
    <xdr:sp macro="" textlink="">
      <xdr:nvSpPr>
        <xdr:cNvPr id="132"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3"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4"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35"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166387</xdr:rowOff>
    </xdr:from>
    <xdr:ext cx="469744" cy="259045"/>
    <xdr:sp macro="" textlink="">
      <xdr:nvSpPr>
        <xdr:cNvPr id="136" name="n_1mainValue【図書館】&#10;一人当たり面積"/>
        <xdr:cNvSpPr txBox="1"/>
      </xdr:nvSpPr>
      <xdr:spPr>
        <a:xfrm>
          <a:off x="93917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170197</xdr:rowOff>
    </xdr:from>
    <xdr:ext cx="469744" cy="259045"/>
    <xdr:sp macro="" textlink="">
      <xdr:nvSpPr>
        <xdr:cNvPr id="137" name="n_2mainValue【図書館】&#10;一人当たり面積"/>
        <xdr:cNvSpPr txBox="1"/>
      </xdr:nvSpPr>
      <xdr:spPr>
        <a:xfrm>
          <a:off x="8515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38" name="n_4mainValue【図書館】&#10;一人当たり面積"/>
        <xdr:cNvSpPr txBox="1"/>
      </xdr:nvSpPr>
      <xdr:spPr>
        <a:xfrm>
          <a:off x="6737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3" name="直線コネクタ 16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7" name="直線コネクタ 16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8"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9" name="フローチャート: 判断 16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0" name="フローチャート: 判断 16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1" name="フローチャート: 判断 17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2" name="フローチャート: 判断 17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3" name="フローチャート: 判断 17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105410</xdr:rowOff>
    </xdr:from>
    <xdr:to>
      <xdr:col>24</xdr:col>
      <xdr:colOff>114300</xdr:colOff>
      <xdr:row>64</xdr:row>
      <xdr:rowOff>35560</xdr:rowOff>
    </xdr:to>
    <xdr:sp macro="" textlink="">
      <xdr:nvSpPr>
        <xdr:cNvPr id="179" name="楕円 178"/>
        <xdr:cNvSpPr/>
      </xdr:nvSpPr>
      <xdr:spPr>
        <a:xfrm>
          <a:off x="4584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20337</xdr:rowOff>
    </xdr:from>
    <xdr:ext cx="405111" cy="259045"/>
    <xdr:sp macro="" textlink="">
      <xdr:nvSpPr>
        <xdr:cNvPr id="180" name="【体育館・プール】&#10;有形固定資産減価償却率該当値テキスト"/>
        <xdr:cNvSpPr txBox="1"/>
      </xdr:nvSpPr>
      <xdr:spPr>
        <a:xfrm>
          <a:off x="4673600"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103505</xdr:rowOff>
    </xdr:from>
    <xdr:to>
      <xdr:col>20</xdr:col>
      <xdr:colOff>38100</xdr:colOff>
      <xdr:row>64</xdr:row>
      <xdr:rowOff>33655</xdr:rowOff>
    </xdr:to>
    <xdr:sp macro="" textlink="">
      <xdr:nvSpPr>
        <xdr:cNvPr id="181" name="楕円 180"/>
        <xdr:cNvSpPr/>
      </xdr:nvSpPr>
      <xdr:spPr>
        <a:xfrm>
          <a:off x="3746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154305</xdr:rowOff>
    </xdr:from>
    <xdr:to>
      <xdr:col>24</xdr:col>
      <xdr:colOff>63500</xdr:colOff>
      <xdr:row>63</xdr:row>
      <xdr:rowOff>156210</xdr:rowOff>
    </xdr:to>
    <xdr:cxnSp macro="">
      <xdr:nvCxnSpPr>
        <xdr:cNvPr id="182" name="直線コネクタ 181"/>
        <xdr:cNvCxnSpPr/>
      </xdr:nvCxnSpPr>
      <xdr:spPr>
        <a:xfrm>
          <a:off x="3797300" y="109556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69215</xdr:rowOff>
    </xdr:from>
    <xdr:to>
      <xdr:col>15</xdr:col>
      <xdr:colOff>101600</xdr:colOff>
      <xdr:row>63</xdr:row>
      <xdr:rowOff>170815</xdr:rowOff>
    </xdr:to>
    <xdr:sp macro="" textlink="">
      <xdr:nvSpPr>
        <xdr:cNvPr id="183" name="楕円 182"/>
        <xdr:cNvSpPr/>
      </xdr:nvSpPr>
      <xdr:spPr>
        <a:xfrm>
          <a:off x="2857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120015</xdr:rowOff>
    </xdr:from>
    <xdr:to>
      <xdr:col>19</xdr:col>
      <xdr:colOff>177800</xdr:colOff>
      <xdr:row>63</xdr:row>
      <xdr:rowOff>154305</xdr:rowOff>
    </xdr:to>
    <xdr:cxnSp macro="">
      <xdr:nvCxnSpPr>
        <xdr:cNvPr id="184" name="直線コネクタ 183"/>
        <xdr:cNvCxnSpPr/>
      </xdr:nvCxnSpPr>
      <xdr:spPr>
        <a:xfrm>
          <a:off x="2908300" y="10921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147320</xdr:rowOff>
    </xdr:from>
    <xdr:to>
      <xdr:col>6</xdr:col>
      <xdr:colOff>38100</xdr:colOff>
      <xdr:row>62</xdr:row>
      <xdr:rowOff>77470</xdr:rowOff>
    </xdr:to>
    <xdr:sp macro="" textlink="">
      <xdr:nvSpPr>
        <xdr:cNvPr id="185" name="楕円 184"/>
        <xdr:cNvSpPr/>
      </xdr:nvSpPr>
      <xdr:spPr>
        <a:xfrm>
          <a:off x="107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86"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7"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8"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9"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24782</xdr:rowOff>
    </xdr:from>
    <xdr:ext cx="405111" cy="259045"/>
    <xdr:sp macro="" textlink="">
      <xdr:nvSpPr>
        <xdr:cNvPr id="190" name="n_1mainValue【体育館・プール】&#10;有形固定資産減価償却率"/>
        <xdr:cNvSpPr txBox="1"/>
      </xdr:nvSpPr>
      <xdr:spPr>
        <a:xfrm>
          <a:off x="35820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161942</xdr:rowOff>
    </xdr:from>
    <xdr:ext cx="405111" cy="259045"/>
    <xdr:sp macro="" textlink="">
      <xdr:nvSpPr>
        <xdr:cNvPr id="191" name="n_2mainValue【体育館・プール】&#10;有形固定資産減価償却率"/>
        <xdr:cNvSpPr txBox="1"/>
      </xdr:nvSpPr>
      <xdr:spPr>
        <a:xfrm>
          <a:off x="2705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68597</xdr:rowOff>
    </xdr:from>
    <xdr:ext cx="405111" cy="259045"/>
    <xdr:sp macro="" textlink="">
      <xdr:nvSpPr>
        <xdr:cNvPr id="192" name="n_4mainValue【体育館・プール】&#10;有形固定資産減価償却率"/>
        <xdr:cNvSpPr txBox="1"/>
      </xdr:nvSpPr>
      <xdr:spPr>
        <a:xfrm>
          <a:off x="927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4" name="直線コネクタ 213"/>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5"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6" name="直線コネクタ 215"/>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7"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8" name="直線コネクタ 217"/>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19"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0" name="フローチャート: 判断 219"/>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1" name="フローチャート: 判断 220"/>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2" name="フローチャート: 判断 221"/>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3" name="フローチャート: 判断 222"/>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4" name="フローチャート: 判断 223"/>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154025</xdr:rowOff>
    </xdr:from>
    <xdr:to>
      <xdr:col>55</xdr:col>
      <xdr:colOff>50800</xdr:colOff>
      <xdr:row>63</xdr:row>
      <xdr:rowOff>84175</xdr:rowOff>
    </xdr:to>
    <xdr:sp macro="" textlink="">
      <xdr:nvSpPr>
        <xdr:cNvPr id="230" name="楕円 229"/>
        <xdr:cNvSpPr/>
      </xdr:nvSpPr>
      <xdr:spPr>
        <a:xfrm>
          <a:off x="10426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132452</xdr:rowOff>
    </xdr:from>
    <xdr:ext cx="469744" cy="259045"/>
    <xdr:sp macro="" textlink="">
      <xdr:nvSpPr>
        <xdr:cNvPr id="231" name="【体育館・プール】&#10;一人当たり面積該当値テキスト"/>
        <xdr:cNvSpPr txBox="1"/>
      </xdr:nvSpPr>
      <xdr:spPr>
        <a:xfrm>
          <a:off x="10515600" y="107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156769</xdr:rowOff>
    </xdr:from>
    <xdr:to>
      <xdr:col>50</xdr:col>
      <xdr:colOff>165100</xdr:colOff>
      <xdr:row>63</xdr:row>
      <xdr:rowOff>86919</xdr:rowOff>
    </xdr:to>
    <xdr:sp macro="" textlink="">
      <xdr:nvSpPr>
        <xdr:cNvPr id="232" name="楕円 231"/>
        <xdr:cNvSpPr/>
      </xdr:nvSpPr>
      <xdr:spPr>
        <a:xfrm>
          <a:off x="9588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33375</xdr:rowOff>
    </xdr:from>
    <xdr:to>
      <xdr:col>55</xdr:col>
      <xdr:colOff>0</xdr:colOff>
      <xdr:row>63</xdr:row>
      <xdr:rowOff>36119</xdr:rowOff>
    </xdr:to>
    <xdr:cxnSp macro="">
      <xdr:nvCxnSpPr>
        <xdr:cNvPr id="233" name="直線コネクタ 232"/>
        <xdr:cNvCxnSpPr/>
      </xdr:nvCxnSpPr>
      <xdr:spPr>
        <a:xfrm flipV="1">
          <a:off x="9639300" y="1083472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159055</xdr:rowOff>
    </xdr:from>
    <xdr:to>
      <xdr:col>46</xdr:col>
      <xdr:colOff>38100</xdr:colOff>
      <xdr:row>63</xdr:row>
      <xdr:rowOff>89205</xdr:rowOff>
    </xdr:to>
    <xdr:sp macro="" textlink="">
      <xdr:nvSpPr>
        <xdr:cNvPr id="234" name="楕円 233"/>
        <xdr:cNvSpPr/>
      </xdr:nvSpPr>
      <xdr:spPr>
        <a:xfrm>
          <a:off x="8699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36119</xdr:rowOff>
    </xdr:from>
    <xdr:to>
      <xdr:col>50</xdr:col>
      <xdr:colOff>114300</xdr:colOff>
      <xdr:row>63</xdr:row>
      <xdr:rowOff>38405</xdr:rowOff>
    </xdr:to>
    <xdr:cxnSp macro="">
      <xdr:nvCxnSpPr>
        <xdr:cNvPr id="235" name="直線コネクタ 234"/>
        <xdr:cNvCxnSpPr/>
      </xdr:nvCxnSpPr>
      <xdr:spPr>
        <a:xfrm flipV="1">
          <a:off x="8750300" y="108374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21895</xdr:rowOff>
    </xdr:from>
    <xdr:to>
      <xdr:col>36</xdr:col>
      <xdr:colOff>165100</xdr:colOff>
      <xdr:row>63</xdr:row>
      <xdr:rowOff>123495</xdr:rowOff>
    </xdr:to>
    <xdr:sp macro="" textlink="">
      <xdr:nvSpPr>
        <xdr:cNvPr id="236" name="楕円 235"/>
        <xdr:cNvSpPr/>
      </xdr:nvSpPr>
      <xdr:spPr>
        <a:xfrm>
          <a:off x="6921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37"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9"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0"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78046</xdr:rowOff>
    </xdr:from>
    <xdr:ext cx="469744" cy="259045"/>
    <xdr:sp macro="" textlink="">
      <xdr:nvSpPr>
        <xdr:cNvPr id="241" name="n_1mainValue【体育館・プール】&#10;一人当たり面積"/>
        <xdr:cNvSpPr txBox="1"/>
      </xdr:nvSpPr>
      <xdr:spPr>
        <a:xfrm>
          <a:off x="9391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80332</xdr:rowOff>
    </xdr:from>
    <xdr:ext cx="469744" cy="259045"/>
    <xdr:sp macro="" textlink="">
      <xdr:nvSpPr>
        <xdr:cNvPr id="242" name="n_2mainValue【体育館・プール】&#10;一人当たり面積"/>
        <xdr:cNvSpPr txBox="1"/>
      </xdr:nvSpPr>
      <xdr:spPr>
        <a:xfrm>
          <a:off x="85154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114622</xdr:rowOff>
    </xdr:from>
    <xdr:ext cx="469744" cy="259045"/>
    <xdr:sp macro="" textlink="">
      <xdr:nvSpPr>
        <xdr:cNvPr id="243" name="n_4mainValue【体育館・プール】&#10;一人当たり面積"/>
        <xdr:cNvSpPr txBox="1"/>
      </xdr:nvSpPr>
      <xdr:spPr>
        <a:xfrm>
          <a:off x="6737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8" name="直線コネクタ 267"/>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1"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2" name="直線コネクタ 271"/>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3"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4" name="フローチャート: 判断 273"/>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5" name="フローチャート: 判断 274"/>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76" name="フローチャート: 判断 275"/>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7" name="フローチャート: 判断 27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8" name="フローチャート: 判断 277"/>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284" name="楕円 283"/>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139082</xdr:rowOff>
    </xdr:from>
    <xdr:ext cx="405111" cy="259045"/>
    <xdr:sp macro="" textlink="">
      <xdr:nvSpPr>
        <xdr:cNvPr id="285" name="【福祉施設】&#10;有形固定資産減価償却率該当値テキスト"/>
        <xdr:cNvSpPr txBox="1"/>
      </xdr:nvSpPr>
      <xdr:spPr>
        <a:xfrm>
          <a:off x="4673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6" name="楕円 285"/>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40005</xdr:rowOff>
    </xdr:to>
    <xdr:cxnSp macro="">
      <xdr:nvCxnSpPr>
        <xdr:cNvPr id="287" name="直線コネクタ 286"/>
        <xdr:cNvCxnSpPr/>
      </xdr:nvCxnSpPr>
      <xdr:spPr>
        <a:xfrm>
          <a:off x="3797300" y="140493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88" name="楕円 287"/>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161925</xdr:rowOff>
    </xdr:to>
    <xdr:cxnSp macro="">
      <xdr:nvCxnSpPr>
        <xdr:cNvPr id="289" name="直線コネクタ 288"/>
        <xdr:cNvCxnSpPr/>
      </xdr:nvCxnSpPr>
      <xdr:spPr>
        <a:xfrm>
          <a:off x="2908300" y="140055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294" name="n_1mainValue【福祉施設】&#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295" name="n_2mainValue【福祉施設】&#10;有形固定資産減価償却率"/>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9" name="直線コネクタ 318"/>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0"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1" name="直線コネクタ 320"/>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2"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3" name="直線コネクタ 322"/>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24"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5" name="フローチャート: 判断 324"/>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26" name="フローチャート: 判断 325"/>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27" name="フローチャート: 判断 326"/>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8" name="フローチャート: 判断 327"/>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9" name="フローチャート: 判断 328"/>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133350</xdr:rowOff>
    </xdr:from>
    <xdr:to>
      <xdr:col>55</xdr:col>
      <xdr:colOff>50800</xdr:colOff>
      <xdr:row>85</xdr:row>
      <xdr:rowOff>63500</xdr:rowOff>
    </xdr:to>
    <xdr:sp macro="" textlink="">
      <xdr:nvSpPr>
        <xdr:cNvPr id="335" name="楕円 334"/>
        <xdr:cNvSpPr/>
      </xdr:nvSpPr>
      <xdr:spPr>
        <a:xfrm>
          <a:off x="10426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36" name="【福祉施設】&#10;一人当たり面積該当値テキスト"/>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121920</xdr:rowOff>
    </xdr:from>
    <xdr:to>
      <xdr:col>50</xdr:col>
      <xdr:colOff>165100</xdr:colOff>
      <xdr:row>85</xdr:row>
      <xdr:rowOff>52070</xdr:rowOff>
    </xdr:to>
    <xdr:sp macro="" textlink="">
      <xdr:nvSpPr>
        <xdr:cNvPr id="337" name="楕円 336"/>
        <xdr:cNvSpPr/>
      </xdr:nvSpPr>
      <xdr:spPr>
        <a:xfrm>
          <a:off x="95885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xdr:rowOff>
    </xdr:from>
    <xdr:to>
      <xdr:col>55</xdr:col>
      <xdr:colOff>0</xdr:colOff>
      <xdr:row>85</xdr:row>
      <xdr:rowOff>12700</xdr:rowOff>
    </xdr:to>
    <xdr:cxnSp macro="">
      <xdr:nvCxnSpPr>
        <xdr:cNvPr id="338" name="直線コネクタ 337"/>
        <xdr:cNvCxnSpPr/>
      </xdr:nvCxnSpPr>
      <xdr:spPr>
        <a:xfrm>
          <a:off x="9639300" y="14574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125730</xdr:rowOff>
    </xdr:from>
    <xdr:to>
      <xdr:col>46</xdr:col>
      <xdr:colOff>38100</xdr:colOff>
      <xdr:row>85</xdr:row>
      <xdr:rowOff>55880</xdr:rowOff>
    </xdr:to>
    <xdr:sp macro="" textlink="">
      <xdr:nvSpPr>
        <xdr:cNvPr id="339" name="楕円 338"/>
        <xdr:cNvSpPr/>
      </xdr:nvSpPr>
      <xdr:spPr>
        <a:xfrm>
          <a:off x="8699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1270</xdr:rowOff>
    </xdr:from>
    <xdr:to>
      <xdr:col>50</xdr:col>
      <xdr:colOff>114300</xdr:colOff>
      <xdr:row>85</xdr:row>
      <xdr:rowOff>5080</xdr:rowOff>
    </xdr:to>
    <xdr:cxnSp macro="">
      <xdr:nvCxnSpPr>
        <xdr:cNvPr id="340" name="直線コネクタ 339"/>
        <xdr:cNvCxnSpPr/>
      </xdr:nvCxnSpPr>
      <xdr:spPr>
        <a:xfrm flipV="1">
          <a:off x="8750300" y="14574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41"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42"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43"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44"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68597</xdr:rowOff>
    </xdr:from>
    <xdr:ext cx="469744" cy="259045"/>
    <xdr:sp macro="" textlink="">
      <xdr:nvSpPr>
        <xdr:cNvPr id="345" name="n_1mainValue【福祉施設】&#10;一人当たり面積"/>
        <xdr:cNvSpPr txBox="1"/>
      </xdr:nvSpPr>
      <xdr:spPr>
        <a:xfrm>
          <a:off x="9391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72407</xdr:rowOff>
    </xdr:from>
    <xdr:ext cx="469744" cy="259045"/>
    <xdr:sp macro="" textlink="">
      <xdr:nvSpPr>
        <xdr:cNvPr id="346" name="n_2mainValue【福祉施設】&#10;一人当たり面積"/>
        <xdr:cNvSpPr txBox="1"/>
      </xdr:nvSpPr>
      <xdr:spPr>
        <a:xfrm>
          <a:off x="8515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9" name="テキスト ボックス 35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7" name="テキスト ボックス 36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0" name="直線コネクタ 36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7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2" name="直線コネクタ 37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7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4" name="直線コネクタ 37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7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76" name="フローチャート: 判断 37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77" name="フローチャート: 判断 37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8" name="フローチャート: 判断 37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9" name="フローチャート: 判断 37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80" name="フローチャート: 判断 37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386" name="楕円 385"/>
        <xdr:cNvSpPr/>
      </xdr:nvSpPr>
      <xdr:spPr>
        <a:xfrm>
          <a:off x="4584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30497</xdr:rowOff>
    </xdr:from>
    <xdr:ext cx="405111" cy="259045"/>
    <xdr:sp macro="" textlink="">
      <xdr:nvSpPr>
        <xdr:cNvPr id="387" name="【市民会館】&#10;有形固定資産減価償却率該当値テキスト"/>
        <xdr:cNvSpPr txBox="1"/>
      </xdr:nvSpPr>
      <xdr:spPr>
        <a:xfrm>
          <a:off x="4673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26670</xdr:rowOff>
    </xdr:from>
    <xdr:to>
      <xdr:col>20</xdr:col>
      <xdr:colOff>38100</xdr:colOff>
      <xdr:row>105</xdr:row>
      <xdr:rowOff>128270</xdr:rowOff>
    </xdr:to>
    <xdr:sp macro="" textlink="">
      <xdr:nvSpPr>
        <xdr:cNvPr id="388" name="楕円 387"/>
        <xdr:cNvSpPr/>
      </xdr:nvSpPr>
      <xdr:spPr>
        <a:xfrm>
          <a:off x="3746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77470</xdr:rowOff>
    </xdr:from>
    <xdr:to>
      <xdr:col>24</xdr:col>
      <xdr:colOff>63500</xdr:colOff>
      <xdr:row>105</xdr:row>
      <xdr:rowOff>102870</xdr:rowOff>
    </xdr:to>
    <xdr:cxnSp macro="">
      <xdr:nvCxnSpPr>
        <xdr:cNvPr id="389" name="直線コネクタ 388"/>
        <xdr:cNvCxnSpPr/>
      </xdr:nvCxnSpPr>
      <xdr:spPr>
        <a:xfrm>
          <a:off x="3797300" y="180797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1270</xdr:rowOff>
    </xdr:from>
    <xdr:to>
      <xdr:col>15</xdr:col>
      <xdr:colOff>101600</xdr:colOff>
      <xdr:row>105</xdr:row>
      <xdr:rowOff>102870</xdr:rowOff>
    </xdr:to>
    <xdr:sp macro="" textlink="">
      <xdr:nvSpPr>
        <xdr:cNvPr id="390" name="楕円 389"/>
        <xdr:cNvSpPr/>
      </xdr:nvSpPr>
      <xdr:spPr>
        <a:xfrm>
          <a:off x="2857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52070</xdr:rowOff>
    </xdr:from>
    <xdr:to>
      <xdr:col>19</xdr:col>
      <xdr:colOff>177800</xdr:colOff>
      <xdr:row>105</xdr:row>
      <xdr:rowOff>77470</xdr:rowOff>
    </xdr:to>
    <xdr:cxnSp macro="">
      <xdr:nvCxnSpPr>
        <xdr:cNvPr id="391" name="直線コネクタ 390"/>
        <xdr:cNvCxnSpPr/>
      </xdr:nvCxnSpPr>
      <xdr:spPr>
        <a:xfrm>
          <a:off x="2908300" y="18054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99061</xdr:rowOff>
    </xdr:from>
    <xdr:to>
      <xdr:col>6</xdr:col>
      <xdr:colOff>38100</xdr:colOff>
      <xdr:row>105</xdr:row>
      <xdr:rowOff>29211</xdr:rowOff>
    </xdr:to>
    <xdr:sp macro="" textlink="">
      <xdr:nvSpPr>
        <xdr:cNvPr id="392" name="楕円 391"/>
        <xdr:cNvSpPr/>
      </xdr:nvSpPr>
      <xdr:spPr>
        <a:xfrm>
          <a:off x="1079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393"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94"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95"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96"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119397</xdr:rowOff>
    </xdr:from>
    <xdr:ext cx="405111" cy="259045"/>
    <xdr:sp macro="" textlink="">
      <xdr:nvSpPr>
        <xdr:cNvPr id="397" name="n_1mainValue【市民会館】&#10;有形固定資産減価償却率"/>
        <xdr:cNvSpPr txBox="1"/>
      </xdr:nvSpPr>
      <xdr:spPr>
        <a:xfrm>
          <a:off x="35820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93997</xdr:rowOff>
    </xdr:from>
    <xdr:ext cx="405111" cy="259045"/>
    <xdr:sp macro="" textlink="">
      <xdr:nvSpPr>
        <xdr:cNvPr id="398" name="n_2mainValue【市民会館】&#10;有形固定資産減価償却率"/>
        <xdr:cNvSpPr txBox="1"/>
      </xdr:nvSpPr>
      <xdr:spPr>
        <a:xfrm>
          <a:off x="27057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20338</xdr:rowOff>
    </xdr:from>
    <xdr:ext cx="405111" cy="259045"/>
    <xdr:sp macro="" textlink="">
      <xdr:nvSpPr>
        <xdr:cNvPr id="399" name="n_4mainValue【市民会館】&#10;有形固定資産減価償却率"/>
        <xdr:cNvSpPr txBox="1"/>
      </xdr:nvSpPr>
      <xdr:spPr>
        <a:xfrm>
          <a:off x="9277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23" name="直線コネクタ 422"/>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2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25" name="直線コネクタ 42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26"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27" name="直線コネクタ 42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28"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29" name="フローチャート: 判断 42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30" name="フローチャート: 判断 42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31" name="フローチャート: 判断 43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32" name="フローチャート: 判断 43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33" name="フローチャート: 判断 432"/>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120650</xdr:rowOff>
    </xdr:from>
    <xdr:to>
      <xdr:col>55</xdr:col>
      <xdr:colOff>50800</xdr:colOff>
      <xdr:row>107</xdr:row>
      <xdr:rowOff>50800</xdr:rowOff>
    </xdr:to>
    <xdr:sp macro="" textlink="">
      <xdr:nvSpPr>
        <xdr:cNvPr id="439" name="楕円 438"/>
        <xdr:cNvSpPr/>
      </xdr:nvSpPr>
      <xdr:spPr>
        <a:xfrm>
          <a:off x="10426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99077</xdr:rowOff>
    </xdr:from>
    <xdr:ext cx="469744" cy="259045"/>
    <xdr:sp macro="" textlink="">
      <xdr:nvSpPr>
        <xdr:cNvPr id="440" name="【市民会館】&#10;一人当たり面積該当値テキスト"/>
        <xdr:cNvSpPr txBox="1"/>
      </xdr:nvSpPr>
      <xdr:spPr>
        <a:xfrm>
          <a:off x="10515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126364</xdr:rowOff>
    </xdr:from>
    <xdr:to>
      <xdr:col>50</xdr:col>
      <xdr:colOff>165100</xdr:colOff>
      <xdr:row>107</xdr:row>
      <xdr:rowOff>56514</xdr:rowOff>
    </xdr:to>
    <xdr:sp macro="" textlink="">
      <xdr:nvSpPr>
        <xdr:cNvPr id="441" name="楕円 440"/>
        <xdr:cNvSpPr/>
      </xdr:nvSpPr>
      <xdr:spPr>
        <a:xfrm>
          <a:off x="9588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0</xdr:rowOff>
    </xdr:from>
    <xdr:to>
      <xdr:col>55</xdr:col>
      <xdr:colOff>0</xdr:colOff>
      <xdr:row>107</xdr:row>
      <xdr:rowOff>5714</xdr:rowOff>
    </xdr:to>
    <xdr:cxnSp macro="">
      <xdr:nvCxnSpPr>
        <xdr:cNvPr id="442" name="直線コネクタ 441"/>
        <xdr:cNvCxnSpPr/>
      </xdr:nvCxnSpPr>
      <xdr:spPr>
        <a:xfrm flipV="1">
          <a:off x="9639300" y="18345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43" name="楕円 442"/>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5714</xdr:rowOff>
    </xdr:from>
    <xdr:to>
      <xdr:col>50</xdr:col>
      <xdr:colOff>114300</xdr:colOff>
      <xdr:row>107</xdr:row>
      <xdr:rowOff>11430</xdr:rowOff>
    </xdr:to>
    <xdr:cxnSp macro="">
      <xdr:nvCxnSpPr>
        <xdr:cNvPr id="444" name="直線コネクタ 443"/>
        <xdr:cNvCxnSpPr/>
      </xdr:nvCxnSpPr>
      <xdr:spPr>
        <a:xfrm flipV="1">
          <a:off x="8750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34925</xdr:rowOff>
    </xdr:from>
    <xdr:to>
      <xdr:col>36</xdr:col>
      <xdr:colOff>165100</xdr:colOff>
      <xdr:row>105</xdr:row>
      <xdr:rowOff>136525</xdr:rowOff>
    </xdr:to>
    <xdr:sp macro="" textlink="">
      <xdr:nvSpPr>
        <xdr:cNvPr id="445" name="楕円 444"/>
        <xdr:cNvSpPr/>
      </xdr:nvSpPr>
      <xdr:spPr>
        <a:xfrm>
          <a:off x="6921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446"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47"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48"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49"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47641</xdr:rowOff>
    </xdr:from>
    <xdr:ext cx="469744" cy="259045"/>
    <xdr:sp macro="" textlink="">
      <xdr:nvSpPr>
        <xdr:cNvPr id="450" name="n_1mainValue【市民会館】&#10;一人当たり面積"/>
        <xdr:cNvSpPr txBox="1"/>
      </xdr:nvSpPr>
      <xdr:spPr>
        <a:xfrm>
          <a:off x="93917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51" name="n_2mainValue【市民会館】&#10;一人当たり面積"/>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153052</xdr:rowOff>
    </xdr:from>
    <xdr:ext cx="469744" cy="259045"/>
    <xdr:sp macro="" textlink="">
      <xdr:nvSpPr>
        <xdr:cNvPr id="452" name="n_4mainValue【市民会館】&#10;一人当たり面積"/>
        <xdr:cNvSpPr txBox="1"/>
      </xdr:nvSpPr>
      <xdr:spPr>
        <a:xfrm>
          <a:off x="6737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77" name="直線コネクタ 476"/>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78"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79" name="直線コネクタ 47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80"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81" name="直線コネクタ 480"/>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82"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83" name="フローチャート: 判断 482"/>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84" name="フローチャート: 判断 48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85" name="フローチャート: 判断 484"/>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86" name="フローチャート: 判断 485"/>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87" name="フローチャート: 判断 486"/>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93" name="楕円 492"/>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94" name="【一般廃棄物処理施設】&#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495" name="楕円 494"/>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28575</xdr:rowOff>
    </xdr:from>
    <xdr:to>
      <xdr:col>85</xdr:col>
      <xdr:colOff>127000</xdr:colOff>
      <xdr:row>36</xdr:row>
      <xdr:rowOff>76200</xdr:rowOff>
    </xdr:to>
    <xdr:cxnSp macro="">
      <xdr:nvCxnSpPr>
        <xdr:cNvPr id="496" name="直線コネクタ 495"/>
        <xdr:cNvCxnSpPr/>
      </xdr:nvCxnSpPr>
      <xdr:spPr>
        <a:xfrm>
          <a:off x="15481300" y="6200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497" name="楕円 496"/>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28575</xdr:rowOff>
    </xdr:to>
    <xdr:cxnSp macro="">
      <xdr:nvCxnSpPr>
        <xdr:cNvPr id="498" name="直線コネクタ 497"/>
        <xdr:cNvCxnSpPr/>
      </xdr:nvCxnSpPr>
      <xdr:spPr>
        <a:xfrm>
          <a:off x="14592300" y="6153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9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0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0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02"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503" name="n_1mainValue【一般廃棄物処理施設】&#10;有形固定資産減価償却率"/>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22877</xdr:rowOff>
    </xdr:from>
    <xdr:ext cx="405111" cy="259045"/>
    <xdr:sp macro="" textlink="">
      <xdr:nvSpPr>
        <xdr:cNvPr id="504" name="n_2mainValue【一般廃棄物処理施設】&#10;有形固定資産減価償却率"/>
        <xdr:cNvSpPr txBox="1"/>
      </xdr:nvSpPr>
      <xdr:spPr>
        <a:xfrm>
          <a:off x="14389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26" name="直線コネクタ 525"/>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2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28" name="直線コネクタ 52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29"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30" name="直線コネクタ 529"/>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31"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32" name="フローチャート: 判断 531"/>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33" name="フローチャート: 判断 532"/>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34" name="フローチャート: 判断 533"/>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35" name="フローチャート: 判断 534"/>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36" name="フローチャート: 判断 535"/>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105140</xdr:rowOff>
    </xdr:from>
    <xdr:to>
      <xdr:col>116</xdr:col>
      <xdr:colOff>114300</xdr:colOff>
      <xdr:row>40</xdr:row>
      <xdr:rowOff>35290</xdr:rowOff>
    </xdr:to>
    <xdr:sp macro="" textlink="">
      <xdr:nvSpPr>
        <xdr:cNvPr id="542" name="楕円 541"/>
        <xdr:cNvSpPr/>
      </xdr:nvSpPr>
      <xdr:spPr>
        <a:xfrm>
          <a:off x="22110700" y="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128017</xdr:rowOff>
    </xdr:from>
    <xdr:ext cx="599010" cy="259045"/>
    <xdr:sp macro="" textlink="">
      <xdr:nvSpPr>
        <xdr:cNvPr id="543" name="【一般廃棄物処理施設】&#10;一人当たり有形固定資産（償却資産）額該当値テキスト"/>
        <xdr:cNvSpPr txBox="1"/>
      </xdr:nvSpPr>
      <xdr:spPr>
        <a:xfrm>
          <a:off x="22199600" y="664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111778</xdr:rowOff>
    </xdr:from>
    <xdr:to>
      <xdr:col>112</xdr:col>
      <xdr:colOff>38100</xdr:colOff>
      <xdr:row>40</xdr:row>
      <xdr:rowOff>41928</xdr:rowOff>
    </xdr:to>
    <xdr:sp macro="" textlink="">
      <xdr:nvSpPr>
        <xdr:cNvPr id="544" name="楕円 543"/>
        <xdr:cNvSpPr/>
      </xdr:nvSpPr>
      <xdr:spPr>
        <a:xfrm>
          <a:off x="21272500" y="6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155940</xdr:rowOff>
    </xdr:from>
    <xdr:to>
      <xdr:col>116</xdr:col>
      <xdr:colOff>63500</xdr:colOff>
      <xdr:row>39</xdr:row>
      <xdr:rowOff>162578</xdr:rowOff>
    </xdr:to>
    <xdr:cxnSp macro="">
      <xdr:nvCxnSpPr>
        <xdr:cNvPr id="545" name="直線コネクタ 544"/>
        <xdr:cNvCxnSpPr/>
      </xdr:nvCxnSpPr>
      <xdr:spPr>
        <a:xfrm flipV="1">
          <a:off x="21323300" y="6842490"/>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116390</xdr:rowOff>
    </xdr:from>
    <xdr:to>
      <xdr:col>107</xdr:col>
      <xdr:colOff>101600</xdr:colOff>
      <xdr:row>40</xdr:row>
      <xdr:rowOff>46540</xdr:rowOff>
    </xdr:to>
    <xdr:sp macro="" textlink="">
      <xdr:nvSpPr>
        <xdr:cNvPr id="546" name="楕円 545"/>
        <xdr:cNvSpPr/>
      </xdr:nvSpPr>
      <xdr:spPr>
        <a:xfrm>
          <a:off x="20383500" y="68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162578</xdr:rowOff>
    </xdr:from>
    <xdr:to>
      <xdr:col>111</xdr:col>
      <xdr:colOff>177800</xdr:colOff>
      <xdr:row>39</xdr:row>
      <xdr:rowOff>167190</xdr:rowOff>
    </xdr:to>
    <xdr:cxnSp macro="">
      <xdr:nvCxnSpPr>
        <xdr:cNvPr id="547" name="直線コネクタ 546"/>
        <xdr:cNvCxnSpPr/>
      </xdr:nvCxnSpPr>
      <xdr:spPr>
        <a:xfrm flipV="1">
          <a:off x="20434300" y="6849128"/>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48"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49"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50"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51"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58455</xdr:rowOff>
    </xdr:from>
    <xdr:ext cx="599010" cy="259045"/>
    <xdr:sp macro="" textlink="">
      <xdr:nvSpPr>
        <xdr:cNvPr id="552" name="n_1mainValue【一般廃棄物処理施設】&#10;一人当たり有形固定資産（償却資産）額"/>
        <xdr:cNvSpPr txBox="1"/>
      </xdr:nvSpPr>
      <xdr:spPr>
        <a:xfrm>
          <a:off x="21011095" y="657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37667</xdr:rowOff>
    </xdr:from>
    <xdr:ext cx="599010" cy="259045"/>
    <xdr:sp macro="" textlink="">
      <xdr:nvSpPr>
        <xdr:cNvPr id="553" name="n_2mainValue【一般廃棄物処理施設】&#10;一人当たり有形固定資産（償却資産）額"/>
        <xdr:cNvSpPr txBox="1"/>
      </xdr:nvSpPr>
      <xdr:spPr>
        <a:xfrm>
          <a:off x="20134795" y="68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4" name="テキスト ボックス 56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5" name="直線コネクタ 5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6" name="テキスト ボックス 56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7" name="直線コネクタ 5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8" name="テキスト ボックス 5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9" name="直線コネクタ 5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0" name="テキスト ボックス 5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1" name="直線コネクタ 5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2" name="テキスト ボックス 5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3" name="直線コネクタ 5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4" name="テキスト ボックス 5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5" name="直線コネクタ 5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6" name="テキスト ボックス 57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79" name="直線コネクタ 57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3" name="直線コネクタ 58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8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85" name="フローチャート: 判断 58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86" name="フローチャート: 判断 58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87" name="フローチャート: 判断 58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88" name="フローチャート: 判断 58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89" name="フローチャート: 判断 58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169635</xdr:rowOff>
    </xdr:from>
    <xdr:to>
      <xdr:col>85</xdr:col>
      <xdr:colOff>177800</xdr:colOff>
      <xdr:row>59</xdr:row>
      <xdr:rowOff>99785</xdr:rowOff>
    </xdr:to>
    <xdr:sp macro="" textlink="">
      <xdr:nvSpPr>
        <xdr:cNvPr id="595" name="楕円 594"/>
        <xdr:cNvSpPr/>
      </xdr:nvSpPr>
      <xdr:spPr>
        <a:xfrm>
          <a:off x="16268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21062</xdr:rowOff>
    </xdr:from>
    <xdr:ext cx="405111" cy="259045"/>
    <xdr:sp macro="" textlink="">
      <xdr:nvSpPr>
        <xdr:cNvPr id="596" name="【保健センター・保健所】&#10;有形固定資産減価償却率該当値テキスト"/>
        <xdr:cNvSpPr txBox="1"/>
      </xdr:nvSpPr>
      <xdr:spPr>
        <a:xfrm>
          <a:off x="16357600" y="996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97" name="楕円 596"/>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48985</xdr:rowOff>
    </xdr:to>
    <xdr:cxnSp macro="">
      <xdr:nvCxnSpPr>
        <xdr:cNvPr id="598" name="直線コネクタ 597"/>
        <xdr:cNvCxnSpPr/>
      </xdr:nvCxnSpPr>
      <xdr:spPr>
        <a:xfrm>
          <a:off x="15481300" y="1014494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599" name="楕円 598"/>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29391</xdr:rowOff>
    </xdr:to>
    <xdr:cxnSp macro="">
      <xdr:nvCxnSpPr>
        <xdr:cNvPr id="600" name="直線コネクタ 599"/>
        <xdr:cNvCxnSpPr/>
      </xdr:nvCxnSpPr>
      <xdr:spPr>
        <a:xfrm>
          <a:off x="14592300" y="101122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xdr:rowOff>
    </xdr:from>
    <xdr:to>
      <xdr:col>67</xdr:col>
      <xdr:colOff>101600</xdr:colOff>
      <xdr:row>58</xdr:row>
      <xdr:rowOff>103051</xdr:rowOff>
    </xdr:to>
    <xdr:sp macro="" textlink="">
      <xdr:nvSpPr>
        <xdr:cNvPr id="601" name="楕円 600"/>
        <xdr:cNvSpPr/>
      </xdr:nvSpPr>
      <xdr:spPr>
        <a:xfrm>
          <a:off x="12763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159493</xdr:rowOff>
    </xdr:from>
    <xdr:ext cx="405111" cy="259045"/>
    <xdr:sp macro="" textlink="">
      <xdr:nvSpPr>
        <xdr:cNvPr id="602"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03"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04"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05"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606" name="n_1mainValue【保健センター・保健所】&#10;有形固定資産減価償却率"/>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64061</xdr:rowOff>
    </xdr:from>
    <xdr:ext cx="405111" cy="259045"/>
    <xdr:sp macro="" textlink="">
      <xdr:nvSpPr>
        <xdr:cNvPr id="607" name="n_2mainValue【保健センター・保健所】&#10;有形固定資産減価償却率"/>
        <xdr:cNvSpPr txBox="1"/>
      </xdr:nvSpPr>
      <xdr:spPr>
        <a:xfrm>
          <a:off x="14389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119578</xdr:rowOff>
    </xdr:from>
    <xdr:ext cx="405111" cy="259045"/>
    <xdr:sp macro="" textlink="">
      <xdr:nvSpPr>
        <xdr:cNvPr id="608" name="n_4mainValue【保健センター・保健所】&#10;有形固定資産減価償却率"/>
        <xdr:cNvSpPr txBox="1"/>
      </xdr:nvSpPr>
      <xdr:spPr>
        <a:xfrm>
          <a:off x="12611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32" name="直線コネクタ 63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4" name="直線コネクタ 63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3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36" name="直線コネクタ 63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37"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38" name="フローチャート: 判断 63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39" name="フローチャート: 判断 63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40" name="フローチャート: 判断 63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41" name="フローチャート: 判断 64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42" name="フローチャート: 判断 64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648" name="楕円 647"/>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13987</xdr:rowOff>
    </xdr:from>
    <xdr:ext cx="469744" cy="259045"/>
    <xdr:sp macro="" textlink="">
      <xdr:nvSpPr>
        <xdr:cNvPr id="649" name="【保健センター・保健所】&#10;一人当たり面積該当値テキスト"/>
        <xdr:cNvSpPr txBox="1"/>
      </xdr:nvSpPr>
      <xdr:spPr>
        <a:xfrm>
          <a:off x="22199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650" name="楕円 649"/>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53340</xdr:rowOff>
    </xdr:to>
    <xdr:cxnSp macro="">
      <xdr:nvCxnSpPr>
        <xdr:cNvPr id="651" name="直線コネクタ 650"/>
        <xdr:cNvCxnSpPr/>
      </xdr:nvCxnSpPr>
      <xdr:spPr>
        <a:xfrm flipV="1">
          <a:off x="21323300" y="10500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xdr:rowOff>
    </xdr:from>
    <xdr:to>
      <xdr:col>107</xdr:col>
      <xdr:colOff>101600</xdr:colOff>
      <xdr:row>61</xdr:row>
      <xdr:rowOff>111760</xdr:rowOff>
    </xdr:to>
    <xdr:sp macro="" textlink="">
      <xdr:nvSpPr>
        <xdr:cNvPr id="652" name="楕円 651"/>
        <xdr:cNvSpPr/>
      </xdr:nvSpPr>
      <xdr:spPr>
        <a:xfrm>
          <a:off x="2038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61</xdr:row>
      <xdr:rowOff>60960</xdr:rowOff>
    </xdr:to>
    <xdr:cxnSp macro="">
      <xdr:nvCxnSpPr>
        <xdr:cNvPr id="653" name="直線コネクタ 652"/>
        <xdr:cNvCxnSpPr/>
      </xdr:nvCxnSpPr>
      <xdr:spPr>
        <a:xfrm flipV="1">
          <a:off x="20434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90170</xdr:rowOff>
    </xdr:from>
    <xdr:to>
      <xdr:col>98</xdr:col>
      <xdr:colOff>38100</xdr:colOff>
      <xdr:row>64</xdr:row>
      <xdr:rowOff>20320</xdr:rowOff>
    </xdr:to>
    <xdr:sp macro="" textlink="">
      <xdr:nvSpPr>
        <xdr:cNvPr id="654" name="楕円 653"/>
        <xdr:cNvSpPr/>
      </xdr:nvSpPr>
      <xdr:spPr>
        <a:xfrm>
          <a:off x="18605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11447</xdr:rowOff>
    </xdr:from>
    <xdr:ext cx="469744" cy="259045"/>
    <xdr:sp macro="" textlink="">
      <xdr:nvSpPr>
        <xdr:cNvPr id="655"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56"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5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5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659" name="n_1mainValue【保健センター・保健所】&#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128287</xdr:rowOff>
    </xdr:from>
    <xdr:ext cx="469744" cy="259045"/>
    <xdr:sp macro="" textlink="">
      <xdr:nvSpPr>
        <xdr:cNvPr id="660" name="n_2mainValue【保健センター・保健所】&#10;一人当たり面積"/>
        <xdr:cNvSpPr txBox="1"/>
      </xdr:nvSpPr>
      <xdr:spPr>
        <a:xfrm>
          <a:off x="20199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11447</xdr:rowOff>
    </xdr:from>
    <xdr:ext cx="469744" cy="259045"/>
    <xdr:sp macro="" textlink="">
      <xdr:nvSpPr>
        <xdr:cNvPr id="661" name="n_4mainValue【保健センター・保健所】&#10;一人当たり面積"/>
        <xdr:cNvSpPr txBox="1"/>
      </xdr:nvSpPr>
      <xdr:spPr>
        <a:xfrm>
          <a:off x="18421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2" name="テキスト ボックス 6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4" name="テキスト ボックス 67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4" name="テキスト ボックス 68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87" name="直線コネクタ 68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9" name="直線コネクタ 68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9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91" name="直線コネクタ 69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9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93" name="フローチャート: 判断 69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94" name="フローチャート: 判断 69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95" name="フローチャート: 判断 69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96" name="フローチャート: 判断 69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97" name="フローチャート: 判断 69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703" name="楕円 702"/>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704" name="【消防施設】&#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705" name="楕円 704"/>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95250</xdr:rowOff>
    </xdr:to>
    <xdr:cxnSp macro="">
      <xdr:nvCxnSpPr>
        <xdr:cNvPr id="706" name="直線コネクタ 705"/>
        <xdr:cNvCxnSpPr/>
      </xdr:nvCxnSpPr>
      <xdr:spPr>
        <a:xfrm>
          <a:off x="15481300" y="144709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163649</xdr:rowOff>
    </xdr:from>
    <xdr:to>
      <xdr:col>76</xdr:col>
      <xdr:colOff>165100</xdr:colOff>
      <xdr:row>84</xdr:row>
      <xdr:rowOff>93799</xdr:rowOff>
    </xdr:to>
    <xdr:sp macro="" textlink="">
      <xdr:nvSpPr>
        <xdr:cNvPr id="707" name="楕円 706"/>
        <xdr:cNvSpPr/>
      </xdr:nvSpPr>
      <xdr:spPr>
        <a:xfrm>
          <a:off x="14541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69124</xdr:rowOff>
    </xdr:to>
    <xdr:cxnSp macro="">
      <xdr:nvCxnSpPr>
        <xdr:cNvPr id="708" name="直線コネクタ 707"/>
        <xdr:cNvCxnSpPr/>
      </xdr:nvCxnSpPr>
      <xdr:spPr>
        <a:xfrm>
          <a:off x="14592300" y="144447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709" name="楕円 708"/>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710"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11"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12"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13"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714" name="n_1mainValue【消防施設】&#10;有形固定資産減価償却率"/>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84926</xdr:rowOff>
    </xdr:from>
    <xdr:ext cx="405111" cy="259045"/>
    <xdr:sp macro="" textlink="">
      <xdr:nvSpPr>
        <xdr:cNvPr id="715" name="n_2mainValue【消防施設】&#10;有形固定資産減価償却率"/>
        <xdr:cNvSpPr txBox="1"/>
      </xdr:nvSpPr>
      <xdr:spPr>
        <a:xfrm>
          <a:off x="14389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716" name="n_4mainValue【消防施設】&#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7" name="直線コネクタ 7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8" name="テキスト ボックス 7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9" name="直線コネクタ 7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0" name="テキスト ボックス 7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1" name="直線コネクタ 7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2" name="テキスト ボックス 7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3" name="直線コネクタ 7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4" name="テキスト ボックス 7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38" name="直線コネクタ 73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3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40" name="直線コネクタ 73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4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42" name="直線コネクタ 74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4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4" name="フローチャート: 判断 74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45" name="フローチャート: 判断 74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46" name="フローチャート: 判断 74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47" name="フローチャート: 判断 74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48" name="フローチャート: 判断 74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754" name="楕円 753"/>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55"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56" name="楕円 755"/>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127254</xdr:rowOff>
    </xdr:to>
    <xdr:cxnSp macro="">
      <xdr:nvCxnSpPr>
        <xdr:cNvPr id="757" name="直線コネクタ 756"/>
        <xdr:cNvCxnSpPr/>
      </xdr:nvCxnSpPr>
      <xdr:spPr>
        <a:xfrm flipV="1">
          <a:off x="21323300" y="146986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758" name="楕円 757"/>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128169</xdr:rowOff>
    </xdr:to>
    <xdr:cxnSp macro="">
      <xdr:nvCxnSpPr>
        <xdr:cNvPr id="759" name="直線コネクタ 758"/>
        <xdr:cNvCxnSpPr/>
      </xdr:nvCxnSpPr>
      <xdr:spPr>
        <a:xfrm flipV="1">
          <a:off x="20434300" y="147005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37134</xdr:rowOff>
    </xdr:from>
    <xdr:to>
      <xdr:col>98</xdr:col>
      <xdr:colOff>38100</xdr:colOff>
      <xdr:row>85</xdr:row>
      <xdr:rowOff>138734</xdr:rowOff>
    </xdr:to>
    <xdr:sp macro="" textlink="">
      <xdr:nvSpPr>
        <xdr:cNvPr id="760" name="楕円 759"/>
        <xdr:cNvSpPr/>
      </xdr:nvSpPr>
      <xdr:spPr>
        <a:xfrm>
          <a:off x="186055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761"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62"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63"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64"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65"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766"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129861</xdr:rowOff>
    </xdr:from>
    <xdr:ext cx="469744" cy="259045"/>
    <xdr:sp macro="" textlink="">
      <xdr:nvSpPr>
        <xdr:cNvPr id="767" name="n_4mainValue【消防施設】&#10;一人当たり面積"/>
        <xdr:cNvSpPr txBox="1"/>
      </xdr:nvSpPr>
      <xdr:spPr>
        <a:xfrm>
          <a:off x="18421427" y="147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8" name="テキスト ボックス 7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0" name="テキスト ボックス 77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0" name="テキスト ボックス 78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93" name="直線コネクタ 79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5" name="直線コネクタ 7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9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97" name="直線コネクタ 79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9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99" name="フローチャート: 判断 79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00" name="フローチャート: 判断 79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01" name="フローチャート: 判断 80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02" name="フローチャート: 判断 80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03" name="フローチャート: 判断 80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809" name="楕円 808"/>
        <xdr:cNvSpPr/>
      </xdr:nvSpPr>
      <xdr:spPr>
        <a:xfrm>
          <a:off x="16268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810" name="【庁舎】&#10;有形固定資産減価償却率該当値テキスト"/>
        <xdr:cNvSpPr txBox="1"/>
      </xdr:nvSpPr>
      <xdr:spPr>
        <a:xfrm>
          <a:off x="16357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43362</xdr:rowOff>
    </xdr:from>
    <xdr:to>
      <xdr:col>81</xdr:col>
      <xdr:colOff>101600</xdr:colOff>
      <xdr:row>107</xdr:row>
      <xdr:rowOff>144962</xdr:rowOff>
    </xdr:to>
    <xdr:sp macro="" textlink="">
      <xdr:nvSpPr>
        <xdr:cNvPr id="811" name="楕円 810"/>
        <xdr:cNvSpPr/>
      </xdr:nvSpPr>
      <xdr:spPr>
        <a:xfrm>
          <a:off x="1543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107</xdr:row>
      <xdr:rowOff>108857</xdr:rowOff>
    </xdr:to>
    <xdr:cxnSp macro="">
      <xdr:nvCxnSpPr>
        <xdr:cNvPr id="812" name="直線コネクタ 811"/>
        <xdr:cNvCxnSpPr/>
      </xdr:nvCxnSpPr>
      <xdr:spPr>
        <a:xfrm>
          <a:off x="15481300" y="184393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813" name="楕円 812"/>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94162</xdr:rowOff>
    </xdr:to>
    <xdr:cxnSp macro="">
      <xdr:nvCxnSpPr>
        <xdr:cNvPr id="814" name="直線コネクタ 813"/>
        <xdr:cNvCxnSpPr/>
      </xdr:nvCxnSpPr>
      <xdr:spPr>
        <a:xfrm>
          <a:off x="14592300" y="184164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815" name="楕円 814"/>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81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1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18"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1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136089</xdr:rowOff>
    </xdr:from>
    <xdr:ext cx="405111" cy="259045"/>
    <xdr:sp macro="" textlink="">
      <xdr:nvSpPr>
        <xdr:cNvPr id="820" name="n_1mainValue【庁舎】&#10;有形固定資産減価償却率"/>
        <xdr:cNvSpPr txBox="1"/>
      </xdr:nvSpPr>
      <xdr:spPr>
        <a:xfrm>
          <a:off x="15266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821" name="n_2mainValue【庁舎】&#10;有形固定資産減価償却率"/>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822" name="n_4mainValue【庁舎】&#10;有形固定資産減価償却率"/>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48" name="直線コネクタ 84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4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50" name="直線コネクタ 84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5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52" name="直線コネクタ 85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5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54" name="フローチャート: 判断 85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55" name="フローチャート: 判断 85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56" name="フローチャート: 判断 85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7" name="フローチャート: 判断 85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58" name="フローチャート: 判断 85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64" name="楕円 863"/>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18522</xdr:rowOff>
    </xdr:from>
    <xdr:ext cx="469744" cy="259045"/>
    <xdr:sp macro="" textlink="">
      <xdr:nvSpPr>
        <xdr:cNvPr id="865" name="【庁舎】&#10;一人当たり面積該当値テキスト"/>
        <xdr:cNvSpPr txBox="1"/>
      </xdr:nvSpPr>
      <xdr:spPr>
        <a:xfrm>
          <a:off x="22199600" y="1819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866" name="楕円 865"/>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102326</xdr:rowOff>
    </xdr:to>
    <xdr:cxnSp macro="">
      <xdr:nvCxnSpPr>
        <xdr:cNvPr id="867" name="直線コネクタ 866"/>
        <xdr:cNvCxnSpPr/>
      </xdr:nvCxnSpPr>
      <xdr:spPr>
        <a:xfrm flipV="1">
          <a:off x="21323300" y="182645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68" name="楕円 867"/>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108857</xdr:rowOff>
    </xdr:to>
    <xdr:cxnSp macro="">
      <xdr:nvCxnSpPr>
        <xdr:cNvPr id="869" name="直線コネクタ 868"/>
        <xdr:cNvCxnSpPr/>
      </xdr:nvCxnSpPr>
      <xdr:spPr>
        <a:xfrm flipV="1">
          <a:off x="20434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70" name="楕円 869"/>
        <xdr:cNvSpPr/>
      </xdr:nvSpPr>
      <xdr:spPr>
        <a:xfrm>
          <a:off x="18605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871"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72"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74"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144253</xdr:rowOff>
    </xdr:from>
    <xdr:ext cx="469744" cy="259045"/>
    <xdr:sp macro="" textlink="">
      <xdr:nvSpPr>
        <xdr:cNvPr id="875" name="n_1main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76" name="n_2main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10358</xdr:rowOff>
    </xdr:from>
    <xdr:ext cx="469744" cy="259045"/>
    <xdr:sp macro="" textlink="">
      <xdr:nvSpPr>
        <xdr:cNvPr id="877" name="n_4mainValue【庁舎】&#10;一人当たり面積"/>
        <xdr:cNvSpPr txBox="1"/>
      </xdr:nvSpPr>
      <xdr:spPr>
        <a:xfrm>
          <a:off x="18421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類似団体と比較すると、有形固定資産減価償却率が高く、特に体育館・プール、市民会館、消防施設、庁舎の老朽化が進んでいる。</a:t>
          </a:r>
          <a:endParaRPr lang="ja-JP" altLang="ja-JP" sz="1200">
            <a:effectLst/>
          </a:endParaRPr>
        </a:p>
        <a:p>
          <a:r>
            <a:rPr kumimoji="1" lang="ja-JP" altLang="ja-JP" sz="1200">
              <a:solidFill>
                <a:schemeClr val="dk1"/>
              </a:solidFill>
              <a:effectLst/>
              <a:latin typeface="+mn-lt"/>
              <a:ea typeface="+mn-ea"/>
              <a:cs typeface="+mn-cs"/>
            </a:rPr>
            <a:t>体育館・プール、市民会館については、今後統合や規模縮小等も含めた適正配置、将来の方針検討について取り組む。</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庁舎については、建設に向けた計画を進めており、公共施設の総量縮減となるよう近隣施設との複合化を検討している。</a:t>
          </a:r>
          <a:endParaRPr lang="ja-JP" altLang="ja-JP" sz="1200">
            <a:effectLst/>
          </a:endParaRPr>
        </a:p>
        <a:p>
          <a:r>
            <a:rPr kumimoji="1" lang="ja-JP" altLang="ja-JP" sz="1200">
              <a:solidFill>
                <a:schemeClr val="dk1"/>
              </a:solidFill>
              <a:effectLst/>
              <a:latin typeface="+mn-lt"/>
              <a:ea typeface="+mn-ea"/>
              <a:cs typeface="+mn-cs"/>
            </a:rPr>
            <a:t>また、消防施設についても消防団詰所の老朽化が進んでおり、消防団の再編も含めた施設の統合更新に取り組む。</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25,605
25,442
392.56
16,928,510
16,023,980
497,532
9,058,514
16,115,606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財政力指数は改善傾向にあるが、伊佐市人口ビジョンでも想定しているように、老年人口のゆるやかな減少と比較して、生産年齢人口の急速な右肩下がりを迎えている本市は、今後も税収の大幅な増加は見込めないことから、より一層徴収率向上による税収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55245</xdr:rowOff>
    </xdr:to>
    <xdr:cxnSp macro="">
      <xdr:nvCxnSpPr>
        <xdr:cNvPr id="72" name="直線コネクタ 71"/>
        <xdr:cNvCxnSpPr/>
      </xdr:nvCxnSpPr>
      <xdr:spPr>
        <a:xfrm flipV="1">
          <a:off x="3225800" y="7407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55245</xdr:rowOff>
    </xdr:from>
    <xdr:to>
      <xdr:col>15</xdr:col>
      <xdr:colOff>82550</xdr:colOff>
      <xdr:row>43</xdr:row>
      <xdr:rowOff>55245</xdr:rowOff>
    </xdr:to>
    <xdr:cxnSp macro="">
      <xdr:nvCxnSpPr>
        <xdr:cNvPr id="75" name="直線コネクタ 74"/>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55245</xdr:rowOff>
    </xdr:from>
    <xdr:to>
      <xdr:col>11</xdr:col>
      <xdr:colOff>31750</xdr:colOff>
      <xdr:row>43</xdr:row>
      <xdr:rowOff>95250</xdr:rowOff>
    </xdr:to>
    <xdr:cxnSp macro="">
      <xdr:nvCxnSpPr>
        <xdr:cNvPr id="78" name="直線コネクタ 77"/>
        <xdr:cNvCxnSpPr/>
      </xdr:nvCxnSpPr>
      <xdr:spPr>
        <a:xfrm flipV="1">
          <a:off x="1447800" y="7427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88" name="楕円 87"/>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127635</xdr:rowOff>
    </xdr:from>
    <xdr:ext cx="762000" cy="259080"/>
    <xdr:sp macro="" textlink="">
      <xdr:nvSpPr>
        <xdr:cNvPr id="89" name="財政力該当値テキスト"/>
        <xdr:cNvSpPr txBox="1"/>
      </xdr:nvSpPr>
      <xdr:spPr>
        <a:xfrm>
          <a:off x="50419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155575</xdr:rowOff>
    </xdr:from>
    <xdr:to>
      <xdr:col>19</xdr:col>
      <xdr:colOff>184150</xdr:colOff>
      <xdr:row>43</xdr:row>
      <xdr:rowOff>86360</xdr:rowOff>
    </xdr:to>
    <xdr:sp macro="" textlink="">
      <xdr:nvSpPr>
        <xdr:cNvPr id="90" name="楕円 89"/>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6600" cy="259080"/>
    <xdr:sp macro="" textlink="">
      <xdr:nvSpPr>
        <xdr:cNvPr id="91" name="テキスト ボックス 90"/>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xdr:rowOff>
    </xdr:from>
    <xdr:to>
      <xdr:col>11</xdr:col>
      <xdr:colOff>82550</xdr:colOff>
      <xdr:row>43</xdr:row>
      <xdr:rowOff>106045</xdr:rowOff>
    </xdr:to>
    <xdr:sp macro="" textlink="">
      <xdr:nvSpPr>
        <xdr:cNvPr id="94" name="楕円 93"/>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90805</xdr:rowOff>
    </xdr:from>
    <xdr:ext cx="762000" cy="258445"/>
    <xdr:sp macro="" textlink="">
      <xdr:nvSpPr>
        <xdr:cNvPr id="95" name="テキスト ボックス 94"/>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7" name="テキスト ボックス 96"/>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ea"/>
              <a:ea typeface="+mn-ea"/>
              <a:cs typeface="+mn-cs"/>
            </a:rPr>
            <a:t>分子は端末更新や指導者用教科書等により物件費が１億</a:t>
          </a:r>
          <a:r>
            <a:rPr kumimoji="1" lang="en-US" altLang="ja-JP" sz="1100">
              <a:solidFill>
                <a:schemeClr val="dk1"/>
              </a:solidFill>
              <a:effectLst/>
              <a:latin typeface="+mn-ea"/>
              <a:ea typeface="+mn-ea"/>
              <a:cs typeface="+mn-cs"/>
            </a:rPr>
            <a:t>1,500</a:t>
          </a:r>
          <a:r>
            <a:rPr kumimoji="1" lang="ja-JP" altLang="en-US" sz="1100">
              <a:solidFill>
                <a:schemeClr val="dk1"/>
              </a:solidFill>
              <a:effectLst/>
              <a:latin typeface="+mn-ea"/>
              <a:ea typeface="+mn-ea"/>
              <a:cs typeface="+mn-cs"/>
            </a:rPr>
            <a:t>万円上昇した。また、補助費について</a:t>
          </a:r>
          <a:r>
            <a:rPr kumimoji="1" lang="ja-JP" altLang="ja-JP" sz="1100">
              <a:solidFill>
                <a:schemeClr val="dk1"/>
              </a:solidFill>
              <a:effectLst/>
              <a:latin typeface="+mn-lt"/>
              <a:ea typeface="+mn-ea"/>
              <a:cs typeface="+mn-cs"/>
            </a:rPr>
            <a:t>多面的機能支払交付金</a:t>
          </a:r>
          <a:r>
            <a:rPr kumimoji="1" lang="ja-JP" altLang="en-US" sz="1100">
              <a:solidFill>
                <a:schemeClr val="dk1"/>
              </a:solidFill>
              <a:effectLst/>
              <a:latin typeface="+mn-lt"/>
              <a:ea typeface="+mn-ea"/>
              <a:cs typeface="+mn-cs"/>
            </a:rPr>
            <a:t>の要因で</a:t>
          </a:r>
          <a:r>
            <a:rPr kumimoji="1" lang="en-US" altLang="ja-JP" sz="1100">
              <a:solidFill>
                <a:schemeClr val="dk1"/>
              </a:solidFill>
              <a:effectLst/>
              <a:latin typeface="+mn-lt"/>
              <a:ea typeface="+mn-ea"/>
              <a:cs typeface="+mn-cs"/>
            </a:rPr>
            <a:t>9,900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増となったため</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２億</a:t>
          </a:r>
          <a:r>
            <a:rPr kumimoji="1" lang="en-US" altLang="ja-JP" sz="1100">
              <a:solidFill>
                <a:schemeClr val="dk1"/>
              </a:solidFill>
              <a:effectLst/>
              <a:latin typeface="+mn-ea"/>
              <a:ea typeface="+mn-ea"/>
              <a:cs typeface="+mn-cs"/>
            </a:rPr>
            <a:t>4,600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85</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600</a:t>
          </a:r>
          <a:r>
            <a:rPr kumimoji="1" lang="ja-JP" altLang="en-US" sz="1100">
              <a:solidFill>
                <a:schemeClr val="dk1"/>
              </a:solidFill>
              <a:effectLst/>
              <a:latin typeface="+mn-ea"/>
              <a:ea typeface="+mn-ea"/>
              <a:cs typeface="+mn-cs"/>
            </a:rPr>
            <a:t>万</a:t>
          </a:r>
          <a:r>
            <a:rPr kumimoji="1" lang="ja-JP" altLang="ja-JP" sz="1100">
              <a:solidFill>
                <a:schemeClr val="dk1"/>
              </a:solidFill>
              <a:effectLst/>
              <a:latin typeface="+mn-ea"/>
              <a:ea typeface="+mn-ea"/>
              <a:cs typeface="+mn-cs"/>
            </a:rPr>
            <a:t>円となった。分母は、普通交付税</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400</a:t>
          </a:r>
          <a:r>
            <a:rPr kumimoji="1" lang="ja-JP" altLang="en-US" sz="1100">
              <a:solidFill>
                <a:schemeClr val="dk1"/>
              </a:solidFill>
              <a:effectLst/>
              <a:latin typeface="+mn-ea"/>
              <a:ea typeface="+mn-ea"/>
              <a:cs typeface="+mn-cs"/>
            </a:rPr>
            <a:t>万</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、臨時財政対策債▲</a:t>
          </a:r>
          <a:r>
            <a:rPr kumimoji="1" lang="en-US" altLang="ja-JP" sz="1100">
              <a:solidFill>
                <a:schemeClr val="dk1"/>
              </a:solidFill>
              <a:effectLst/>
              <a:latin typeface="+mn-ea"/>
              <a:ea typeface="+mn-ea"/>
              <a:cs typeface="+mn-cs"/>
            </a:rPr>
            <a:t>7,300</a:t>
          </a:r>
          <a:r>
            <a:rPr kumimoji="1" lang="ja-JP" altLang="en-US" sz="1100">
              <a:solidFill>
                <a:schemeClr val="dk1"/>
              </a:solidFill>
              <a:effectLst/>
              <a:latin typeface="+mn-ea"/>
              <a:ea typeface="+mn-ea"/>
              <a:cs typeface="+mn-cs"/>
            </a:rPr>
            <a:t>万円</a:t>
          </a:r>
          <a:r>
            <a:rPr kumimoji="1" lang="ja-JP" altLang="ja-JP" sz="1100">
              <a:solidFill>
                <a:schemeClr val="dk1"/>
              </a:solidFill>
              <a:effectLst/>
              <a:latin typeface="+mn-ea"/>
              <a:ea typeface="+mn-ea"/>
              <a:cs typeface="+mn-cs"/>
            </a:rPr>
            <a:t>などにより、前年度比</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１億</a:t>
          </a:r>
          <a:r>
            <a:rPr kumimoji="1" lang="en-US" altLang="ja-JP" sz="1100">
              <a:solidFill>
                <a:schemeClr val="dk1"/>
              </a:solidFill>
              <a:effectLst/>
              <a:latin typeface="+mn-ea"/>
              <a:ea typeface="+mn-ea"/>
              <a:cs typeface="+mn-cs"/>
            </a:rPr>
            <a:t>5,400</a:t>
          </a:r>
          <a:r>
            <a:rPr kumimoji="1" lang="ja-JP" altLang="en-US" sz="1100">
              <a:solidFill>
                <a:schemeClr val="dk1"/>
              </a:solidFill>
              <a:effectLst/>
              <a:latin typeface="+mn-ea"/>
              <a:ea typeface="+mn-ea"/>
              <a:cs typeface="+mn-cs"/>
            </a:rPr>
            <a:t>万円</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91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9,500</a:t>
          </a:r>
          <a:r>
            <a:rPr kumimoji="1" lang="ja-JP" altLang="ja-JP" sz="1100">
              <a:solidFill>
                <a:schemeClr val="dk1"/>
              </a:solidFill>
              <a:effectLst/>
              <a:latin typeface="+mn-ea"/>
              <a:ea typeface="+mn-ea"/>
              <a:cs typeface="+mn-cs"/>
            </a:rPr>
            <a:t>万円となった。そのため経常収支比率が</a:t>
          </a:r>
          <a:r>
            <a:rPr kumimoji="1" lang="en-US" altLang="ja-JP" sz="1100">
              <a:solidFill>
                <a:schemeClr val="dk1"/>
              </a:solidFill>
              <a:effectLst/>
              <a:latin typeface="+mn-ea"/>
              <a:ea typeface="+mn-ea"/>
              <a:cs typeface="+mn-cs"/>
            </a:rPr>
            <a:t>92.5</a:t>
          </a:r>
          <a:r>
            <a:rPr kumimoji="1" lang="ja-JP" altLang="ja-JP" sz="1100">
              <a:solidFill>
                <a:schemeClr val="dk1"/>
              </a:solidFill>
              <a:effectLst/>
              <a:latin typeface="+mn-ea"/>
              <a:ea typeface="+mn-ea"/>
              <a:cs typeface="+mn-cs"/>
            </a:rPr>
            <a:t>ポイントとなり、前年度より</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ポイント悪化した。引き続き歳入確保に努めるが、より一層経常経費の削減にも取り組む。</a:t>
          </a:r>
          <a:endParaRPr lang="ja-JP" altLang="ja-JP" sz="1400">
            <a:effectLst/>
            <a:latin typeface="+mn-ea"/>
            <a:ea typeface="+mn-ea"/>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88900</xdr:rowOff>
    </xdr:from>
    <xdr:to>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41910</xdr:rowOff>
    </xdr:from>
    <xdr:to>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88900</xdr:rowOff>
    </xdr:from>
    <xdr:to>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39370</xdr:rowOff>
    </xdr:from>
    <xdr:to>
      <xdr:col>23</xdr:col>
      <xdr:colOff>133350</xdr:colOff>
      <xdr:row>60</xdr:row>
      <xdr:rowOff>76835</xdr:rowOff>
    </xdr:to>
    <xdr:cxnSp macro="">
      <xdr:nvCxnSpPr>
        <xdr:cNvPr id="134" name="直線コネクタ 133"/>
        <xdr:cNvCxnSpPr/>
      </xdr:nvCxnSpPr>
      <xdr:spPr>
        <a:xfrm>
          <a:off x="4114800" y="103263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40640</xdr:rowOff>
    </xdr:from>
    <xdr:ext cx="762000" cy="258445"/>
    <xdr:sp macro="" textlink="">
      <xdr:nvSpPr>
        <xdr:cNvPr id="135" name="財政構造の弾力性平均値テキスト"/>
        <xdr:cNvSpPr txBox="1"/>
      </xdr:nvSpPr>
      <xdr:spPr>
        <a:xfrm>
          <a:off x="5041900" y="10327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67945</xdr:rowOff>
    </xdr:from>
    <xdr:to>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31115</xdr:rowOff>
    </xdr:from>
    <xdr:to>
      <xdr:col>19</xdr:col>
      <xdr:colOff>133350</xdr:colOff>
      <xdr:row>60</xdr:row>
      <xdr:rowOff>39370</xdr:rowOff>
    </xdr:to>
    <xdr:cxnSp macro="">
      <xdr:nvCxnSpPr>
        <xdr:cNvPr id="137" name="直線コネクタ 136"/>
        <xdr:cNvCxnSpPr/>
      </xdr:nvCxnSpPr>
      <xdr:spPr>
        <a:xfrm>
          <a:off x="3225800" y="1014666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43815</xdr:rowOff>
    </xdr:from>
    <xdr:to>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31115</xdr:rowOff>
    </xdr:from>
    <xdr:to>
      <xdr:col>15</xdr:col>
      <xdr:colOff>82550</xdr:colOff>
      <xdr:row>59</xdr:row>
      <xdr:rowOff>158750</xdr:rowOff>
    </xdr:to>
    <xdr:cxnSp macro="">
      <xdr:nvCxnSpPr>
        <xdr:cNvPr id="140" name="直線コネクタ 139"/>
        <xdr:cNvCxnSpPr/>
      </xdr:nvCxnSpPr>
      <xdr:spPr>
        <a:xfrm flipV="1">
          <a:off x="2336800" y="1014666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165100</xdr:rowOff>
    </xdr:from>
    <xdr:to>
      <xdr:col>11</xdr:col>
      <xdr:colOff>31750</xdr:colOff>
      <xdr:row>59</xdr:row>
      <xdr:rowOff>158750</xdr:rowOff>
    </xdr:to>
    <xdr:cxnSp macro="">
      <xdr:nvCxnSpPr>
        <xdr:cNvPr id="143" name="直線コネクタ 142"/>
        <xdr:cNvCxnSpPr/>
      </xdr:nvCxnSpPr>
      <xdr:spPr>
        <a:xfrm>
          <a:off x="1447800" y="101092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53" name="楕円 152"/>
        <xdr:cNvSpPr/>
      </xdr:nvSpPr>
      <xdr:spPr>
        <a:xfrm>
          <a:off x="49022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42545</xdr:rowOff>
    </xdr:from>
    <xdr:ext cx="762000" cy="258445"/>
    <xdr:sp macro="" textlink="">
      <xdr:nvSpPr>
        <xdr:cNvPr id="154" name="財政構造の弾力性該当値テキスト"/>
        <xdr:cNvSpPr txBox="1"/>
      </xdr:nvSpPr>
      <xdr:spPr>
        <a:xfrm>
          <a:off x="5041900" y="10158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160020</xdr:rowOff>
    </xdr:from>
    <xdr:to>
      <xdr:col>19</xdr:col>
      <xdr:colOff>184150</xdr:colOff>
      <xdr:row>60</xdr:row>
      <xdr:rowOff>90170</xdr:rowOff>
    </xdr:to>
    <xdr:sp macro="" textlink="">
      <xdr:nvSpPr>
        <xdr:cNvPr id="155" name="楕円 154"/>
        <xdr:cNvSpPr/>
      </xdr:nvSpPr>
      <xdr:spPr>
        <a:xfrm>
          <a:off x="4064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100330</xdr:rowOff>
    </xdr:from>
    <xdr:ext cx="736600" cy="258445"/>
    <xdr:sp macro="" textlink="">
      <xdr:nvSpPr>
        <xdr:cNvPr id="156" name="テキスト ボックス 155"/>
        <xdr:cNvSpPr txBox="1"/>
      </xdr:nvSpPr>
      <xdr:spPr>
        <a:xfrm>
          <a:off x="3733800" y="10044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58</xdr:row>
      <xdr:rowOff>151765</xdr:rowOff>
    </xdr:from>
    <xdr:to>
      <xdr:col>15</xdr:col>
      <xdr:colOff>133350</xdr:colOff>
      <xdr:row>59</xdr:row>
      <xdr:rowOff>81915</xdr:rowOff>
    </xdr:to>
    <xdr:sp macro="" textlink="">
      <xdr:nvSpPr>
        <xdr:cNvPr id="157" name="楕円 156"/>
        <xdr:cNvSpPr/>
      </xdr:nvSpPr>
      <xdr:spPr>
        <a:xfrm>
          <a:off x="31750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92075</xdr:rowOff>
    </xdr:from>
    <xdr:ext cx="762000" cy="259080"/>
    <xdr:sp macro="" textlink="">
      <xdr:nvSpPr>
        <xdr:cNvPr id="158" name="テキスト ボックス 157"/>
        <xdr:cNvSpPr txBox="1"/>
      </xdr:nvSpPr>
      <xdr:spPr>
        <a:xfrm>
          <a:off x="2844800" y="986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107950</xdr:rowOff>
    </xdr:from>
    <xdr:to>
      <xdr:col>11</xdr:col>
      <xdr:colOff>82550</xdr:colOff>
      <xdr:row>60</xdr:row>
      <xdr:rowOff>38100</xdr:rowOff>
    </xdr:to>
    <xdr:sp macro="" textlink="">
      <xdr:nvSpPr>
        <xdr:cNvPr id="159" name="楕円 158"/>
        <xdr:cNvSpPr/>
      </xdr:nvSpPr>
      <xdr:spPr>
        <a:xfrm>
          <a:off x="2286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48260</xdr:rowOff>
    </xdr:from>
    <xdr:ext cx="762000" cy="259080"/>
    <xdr:sp macro="" textlink="">
      <xdr:nvSpPr>
        <xdr:cNvPr id="160" name="テキスト ボックス 159"/>
        <xdr:cNvSpPr txBox="1"/>
      </xdr:nvSpPr>
      <xdr:spPr>
        <a:xfrm>
          <a:off x="1955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114300</xdr:rowOff>
    </xdr:from>
    <xdr:to>
      <xdr:col>7</xdr:col>
      <xdr:colOff>31750</xdr:colOff>
      <xdr:row>59</xdr:row>
      <xdr:rowOff>44450</xdr:rowOff>
    </xdr:to>
    <xdr:sp macro="" textlink="">
      <xdr:nvSpPr>
        <xdr:cNvPr id="161" name="楕円 160"/>
        <xdr:cNvSpPr/>
      </xdr:nvSpPr>
      <xdr:spPr>
        <a:xfrm>
          <a:off x="139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54610</xdr:rowOff>
    </xdr:from>
    <xdr:ext cx="762000" cy="258445"/>
    <xdr:sp macro="" textlink="">
      <xdr:nvSpPr>
        <xdr:cNvPr id="162" name="テキスト ボックス 161"/>
        <xdr:cNvSpPr txBox="1"/>
      </xdr:nvSpPr>
      <xdr:spPr>
        <a:xfrm>
          <a:off x="1066800" y="982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[159,697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学力向上対策事業備品、行政ネットワーク化基盤整備事業備品、市民窓口事務事業備品等の購入により、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１億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人件費について</a:t>
          </a:r>
          <a:r>
            <a:rPr kumimoji="1" lang="ja-JP" altLang="en-US" sz="1100">
              <a:solidFill>
                <a:schemeClr val="dk1"/>
              </a:solidFill>
              <a:effectLst/>
              <a:latin typeface="+mn-lt"/>
              <a:ea typeface="+mn-ea"/>
              <a:cs typeface="+mn-cs"/>
            </a:rPr>
            <a:t>前年度とほぼ同額の</a:t>
          </a:r>
          <a:r>
            <a:rPr kumimoji="1" lang="en-US" altLang="ja-JP" sz="1100">
              <a:solidFill>
                <a:schemeClr val="dk1"/>
              </a:solidFill>
              <a:effectLst/>
              <a:latin typeface="+mn-lt"/>
              <a:ea typeface="+mn-ea"/>
              <a:cs typeface="+mn-cs"/>
            </a:rPr>
            <a:t>700</a:t>
          </a:r>
          <a:r>
            <a:rPr kumimoji="1" lang="ja-JP" altLang="en-US" sz="1100">
              <a:solidFill>
                <a:schemeClr val="dk1"/>
              </a:solidFill>
              <a:effectLst/>
              <a:latin typeface="+mn-lt"/>
              <a:ea typeface="+mn-ea"/>
              <a:cs typeface="+mn-cs"/>
            </a:rPr>
            <a:t>万円微増</a:t>
          </a:r>
          <a:r>
            <a:rPr kumimoji="1" lang="ja-JP" altLang="ja-JP" sz="1100">
              <a:solidFill>
                <a:schemeClr val="dk1"/>
              </a:solidFill>
              <a:effectLst/>
              <a:latin typeface="+mn-lt"/>
              <a:ea typeface="+mn-ea"/>
              <a:cs typeface="+mn-cs"/>
            </a:rPr>
            <a:t>となった。今後も人口は減少していくため、横ばいでも一人当たりの決算額は増加していく。徹底して行政コストの削減に努める。</a:t>
          </a:r>
          <a:endParaRPr lang="ja-JP" altLang="ja-JP" sz="1400">
            <a:effectLst/>
          </a:endParaRP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65405</xdr:rowOff>
    </xdr:from>
    <xdr:to>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98425</xdr:rowOff>
    </xdr:from>
    <xdr:to>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65405</xdr:rowOff>
    </xdr:from>
    <xdr:to>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114935</xdr:rowOff>
    </xdr:from>
    <xdr:to>
      <xdr:col>23</xdr:col>
      <xdr:colOff>133350</xdr:colOff>
      <xdr:row>81</xdr:row>
      <xdr:rowOff>153035</xdr:rowOff>
    </xdr:to>
    <xdr:cxnSp macro="">
      <xdr:nvCxnSpPr>
        <xdr:cNvPr id="197" name="直線コネクタ 196"/>
        <xdr:cNvCxnSpPr/>
      </xdr:nvCxnSpPr>
      <xdr:spPr>
        <a:xfrm>
          <a:off x="4114800" y="1400238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151130</xdr:rowOff>
    </xdr:from>
    <xdr:ext cx="762000" cy="259080"/>
    <xdr:sp macro="" textlink="">
      <xdr:nvSpPr>
        <xdr:cNvPr id="198" name="人件費・物件費等の状況平均値テキスト"/>
        <xdr:cNvSpPr txBox="1"/>
      </xdr:nvSpPr>
      <xdr:spPr>
        <a:xfrm>
          <a:off x="5041900" y="14038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95250</xdr:rowOff>
    </xdr:from>
    <xdr:to>
      <xdr:col>19</xdr:col>
      <xdr:colOff>133350</xdr:colOff>
      <xdr:row>81</xdr:row>
      <xdr:rowOff>114935</xdr:rowOff>
    </xdr:to>
    <xdr:cxnSp macro="">
      <xdr:nvCxnSpPr>
        <xdr:cNvPr id="200" name="直線コネクタ 199"/>
        <xdr:cNvCxnSpPr/>
      </xdr:nvCxnSpPr>
      <xdr:spPr>
        <a:xfrm>
          <a:off x="3225800" y="139827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153670</xdr:rowOff>
    </xdr:from>
    <xdr:to>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68580</xdr:rowOff>
    </xdr:from>
    <xdr:ext cx="736600" cy="259080"/>
    <xdr:sp macro="" textlink="">
      <xdr:nvSpPr>
        <xdr:cNvPr id="202" name="テキスト ボックス 201"/>
        <xdr:cNvSpPr txBox="1"/>
      </xdr:nvSpPr>
      <xdr:spPr>
        <a:xfrm>
          <a:off x="3733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89535</xdr:rowOff>
    </xdr:from>
    <xdr:to>
      <xdr:col>15</xdr:col>
      <xdr:colOff>82550</xdr:colOff>
      <xdr:row>81</xdr:row>
      <xdr:rowOff>95250</xdr:rowOff>
    </xdr:to>
    <xdr:cxnSp macro="">
      <xdr:nvCxnSpPr>
        <xdr:cNvPr id="203" name="直線コネクタ 202"/>
        <xdr:cNvCxnSpPr/>
      </xdr:nvCxnSpPr>
      <xdr:spPr>
        <a:xfrm>
          <a:off x="2336800" y="139769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135890</xdr:rowOff>
    </xdr:from>
    <xdr:to>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89535</xdr:rowOff>
    </xdr:from>
    <xdr:to>
      <xdr:col>11</xdr:col>
      <xdr:colOff>31750</xdr:colOff>
      <xdr:row>81</xdr:row>
      <xdr:rowOff>89535</xdr:rowOff>
    </xdr:to>
    <xdr:cxnSp macro="">
      <xdr:nvCxnSpPr>
        <xdr:cNvPr id="206" name="直線コネクタ 205"/>
        <xdr:cNvCxnSpPr/>
      </xdr:nvCxnSpPr>
      <xdr:spPr>
        <a:xfrm>
          <a:off x="1447800" y="13976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120650</xdr:rowOff>
    </xdr:from>
    <xdr:to>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92075</xdr:rowOff>
    </xdr:from>
    <xdr:to>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6985</xdr:rowOff>
    </xdr:from>
    <xdr:ext cx="762000" cy="258445"/>
    <xdr:sp macro="" textlink="">
      <xdr:nvSpPr>
        <xdr:cNvPr id="210" name="テキスト ボックス 209"/>
        <xdr:cNvSpPr txBox="1"/>
      </xdr:nvSpPr>
      <xdr:spPr>
        <a:xfrm>
          <a:off x="1066800" y="1406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102235</xdr:rowOff>
    </xdr:from>
    <xdr:to>
      <xdr:col>23</xdr:col>
      <xdr:colOff>184150</xdr:colOff>
      <xdr:row>82</xdr:row>
      <xdr:rowOff>32385</xdr:rowOff>
    </xdr:to>
    <xdr:sp macro="" textlink="">
      <xdr:nvSpPr>
        <xdr:cNvPr id="216" name="楕円 215"/>
        <xdr:cNvSpPr/>
      </xdr:nvSpPr>
      <xdr:spPr>
        <a:xfrm>
          <a:off x="4902200" y="139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118745</xdr:rowOff>
    </xdr:from>
    <xdr:ext cx="762000" cy="259080"/>
    <xdr:sp macro="" textlink="">
      <xdr:nvSpPr>
        <xdr:cNvPr id="217" name="人件費・物件費等の状況該当値テキスト"/>
        <xdr:cNvSpPr txBox="1"/>
      </xdr:nvSpPr>
      <xdr:spPr>
        <a:xfrm>
          <a:off x="50419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159,697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64135</xdr:rowOff>
    </xdr:from>
    <xdr:to>
      <xdr:col>19</xdr:col>
      <xdr:colOff>184150</xdr:colOff>
      <xdr:row>81</xdr:row>
      <xdr:rowOff>166370</xdr:rowOff>
    </xdr:to>
    <xdr:sp macro="" textlink="">
      <xdr:nvSpPr>
        <xdr:cNvPr id="218" name="楕円 217"/>
        <xdr:cNvSpPr/>
      </xdr:nvSpPr>
      <xdr:spPr>
        <a:xfrm>
          <a:off x="4064000" y="1395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4445</xdr:rowOff>
    </xdr:from>
    <xdr:ext cx="736600" cy="259080"/>
    <xdr:sp macro="" textlink="">
      <xdr:nvSpPr>
        <xdr:cNvPr id="219" name="テキスト ボックス 218"/>
        <xdr:cNvSpPr txBox="1"/>
      </xdr:nvSpPr>
      <xdr:spPr>
        <a:xfrm>
          <a:off x="3733800" y="13720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44450</xdr:rowOff>
    </xdr:from>
    <xdr:to>
      <xdr:col>15</xdr:col>
      <xdr:colOff>133350</xdr:colOff>
      <xdr:row>81</xdr:row>
      <xdr:rowOff>146050</xdr:rowOff>
    </xdr:to>
    <xdr:sp macro="" textlink="">
      <xdr:nvSpPr>
        <xdr:cNvPr id="220" name="楕円 219"/>
        <xdr:cNvSpPr/>
      </xdr:nvSpPr>
      <xdr:spPr>
        <a:xfrm>
          <a:off x="3175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156210</xdr:rowOff>
    </xdr:from>
    <xdr:ext cx="762000" cy="258445"/>
    <xdr:sp macro="" textlink="">
      <xdr:nvSpPr>
        <xdr:cNvPr id="221" name="テキスト ボックス 220"/>
        <xdr:cNvSpPr txBox="1"/>
      </xdr:nvSpPr>
      <xdr:spPr>
        <a:xfrm>
          <a:off x="2844800" y="13700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38735</xdr:rowOff>
    </xdr:from>
    <xdr:to>
      <xdr:col>11</xdr:col>
      <xdr:colOff>82550</xdr:colOff>
      <xdr:row>81</xdr:row>
      <xdr:rowOff>140335</xdr:rowOff>
    </xdr:to>
    <xdr:sp macro="" textlink="">
      <xdr:nvSpPr>
        <xdr:cNvPr id="222" name="楕円 221"/>
        <xdr:cNvSpPr/>
      </xdr:nvSpPr>
      <xdr:spPr>
        <a:xfrm>
          <a:off x="2286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150495</xdr:rowOff>
    </xdr:from>
    <xdr:ext cx="762000" cy="259080"/>
    <xdr:sp macro="" textlink="">
      <xdr:nvSpPr>
        <xdr:cNvPr id="223" name="テキスト ボックス 222"/>
        <xdr:cNvSpPr txBox="1"/>
      </xdr:nvSpPr>
      <xdr:spPr>
        <a:xfrm>
          <a:off x="1955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38735</xdr:rowOff>
    </xdr:from>
    <xdr:to>
      <xdr:col>7</xdr:col>
      <xdr:colOff>31750</xdr:colOff>
      <xdr:row>81</xdr:row>
      <xdr:rowOff>140335</xdr:rowOff>
    </xdr:to>
    <xdr:sp macro="" textlink="">
      <xdr:nvSpPr>
        <xdr:cNvPr id="224" name="楕円 223"/>
        <xdr:cNvSpPr/>
      </xdr:nvSpPr>
      <xdr:spPr>
        <a:xfrm>
          <a:off x="1397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150495</xdr:rowOff>
    </xdr:from>
    <xdr:ext cx="762000" cy="259080"/>
    <xdr:sp macro="" textlink="">
      <xdr:nvSpPr>
        <xdr:cNvPr id="225" name="テキスト ボックス 224"/>
        <xdr:cNvSpPr txBox="1"/>
      </xdr:nvSpPr>
      <xdr:spPr>
        <a:xfrm>
          <a:off x="1066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kumimoji="1" lang="ja-JP" altLang="ja-JP" sz="1100">
              <a:solidFill>
                <a:schemeClr val="dk1"/>
              </a:solidFill>
              <a:effectLst/>
              <a:latin typeface="+mn-lt"/>
              <a:ea typeface="+mn-ea"/>
              <a:cs typeface="+mn-cs"/>
            </a:rPr>
            <a:t>定員適正化計画に基づいた職員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ではあるが、年齢が比較的若い職員を係長・課長に抜擢していることなどから、しばらくラスパイレス指数が増加する見込みである。なお、この増加は一時的なものであり、退職者数が落ち着けば、緩やかに下降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給与水準については、今後も類似団体及び県下近隣市町村の状況を把握しつつ適正な水準が保てるよう努める。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109855</xdr:rowOff>
    </xdr:from>
    <xdr:to>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104140</xdr:rowOff>
    </xdr:from>
    <xdr:to>
      <xdr:col>81</xdr:col>
      <xdr:colOff>44450</xdr:colOff>
      <xdr:row>87</xdr:row>
      <xdr:rowOff>118110</xdr:rowOff>
    </xdr:to>
    <xdr:cxnSp macro="">
      <xdr:nvCxnSpPr>
        <xdr:cNvPr id="259" name="直線コネクタ 258"/>
        <xdr:cNvCxnSpPr/>
      </xdr:nvCxnSpPr>
      <xdr:spPr>
        <a:xfrm>
          <a:off x="16179800" y="150202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53975</xdr:rowOff>
    </xdr:from>
    <xdr:ext cx="762000" cy="258445"/>
    <xdr:sp macro="" textlink="">
      <xdr:nvSpPr>
        <xdr:cNvPr id="260" name="給与水準   （国との比較）平均値テキスト"/>
        <xdr:cNvSpPr txBox="1"/>
      </xdr:nvSpPr>
      <xdr:spPr>
        <a:xfrm>
          <a:off x="17106900" y="14627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37465</xdr:rowOff>
    </xdr:from>
    <xdr:to>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104140</xdr:rowOff>
    </xdr:from>
    <xdr:to>
      <xdr:col>77</xdr:col>
      <xdr:colOff>44450</xdr:colOff>
      <xdr:row>87</xdr:row>
      <xdr:rowOff>104140</xdr:rowOff>
    </xdr:to>
    <xdr:cxnSp macro="">
      <xdr:nvCxnSpPr>
        <xdr:cNvPr id="262" name="直線コネクタ 261"/>
        <xdr:cNvCxnSpPr/>
      </xdr:nvCxnSpPr>
      <xdr:spPr>
        <a:xfrm>
          <a:off x="15290800" y="15020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50800</xdr:rowOff>
    </xdr:from>
    <xdr:to>
      <xdr:col>72</xdr:col>
      <xdr:colOff>203200</xdr:colOff>
      <xdr:row>87</xdr:row>
      <xdr:rowOff>104140</xdr:rowOff>
    </xdr:to>
    <xdr:cxnSp macro="">
      <xdr:nvCxnSpPr>
        <xdr:cNvPr id="265" name="直線コネクタ 264"/>
        <xdr:cNvCxnSpPr/>
      </xdr:nvCxnSpPr>
      <xdr:spPr>
        <a:xfrm>
          <a:off x="14401800" y="149669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77470</xdr:rowOff>
    </xdr:to>
    <xdr:cxnSp macro="">
      <xdr:nvCxnSpPr>
        <xdr:cNvPr id="268" name="直線コネクタ 267"/>
        <xdr:cNvCxnSpPr/>
      </xdr:nvCxnSpPr>
      <xdr:spPr>
        <a:xfrm flipV="1">
          <a:off x="13512800" y="1496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72" name="テキスト ボックス 271"/>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67310</xdr:rowOff>
    </xdr:from>
    <xdr:to>
      <xdr:col>81</xdr:col>
      <xdr:colOff>95250</xdr:colOff>
      <xdr:row>87</xdr:row>
      <xdr:rowOff>168910</xdr:rowOff>
    </xdr:to>
    <xdr:sp macro="" textlink="">
      <xdr:nvSpPr>
        <xdr:cNvPr id="278" name="楕円 277"/>
        <xdr:cNvSpPr/>
      </xdr:nvSpPr>
      <xdr:spPr>
        <a:xfrm>
          <a:off x="16967200" y="149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39370</xdr:rowOff>
    </xdr:from>
    <xdr:ext cx="762000" cy="259080"/>
    <xdr:sp macro="" textlink="">
      <xdr:nvSpPr>
        <xdr:cNvPr id="279" name="給与水準   （国との比較）該当値テキスト"/>
        <xdr:cNvSpPr txBox="1"/>
      </xdr:nvSpPr>
      <xdr:spPr>
        <a:xfrm>
          <a:off x="17106900" y="1495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53340</xdr:rowOff>
    </xdr:from>
    <xdr:to>
      <xdr:col>77</xdr:col>
      <xdr:colOff>95250</xdr:colOff>
      <xdr:row>87</xdr:row>
      <xdr:rowOff>154940</xdr:rowOff>
    </xdr:to>
    <xdr:sp macro="" textlink="">
      <xdr:nvSpPr>
        <xdr:cNvPr id="280" name="楕円 279"/>
        <xdr:cNvSpPr/>
      </xdr:nvSpPr>
      <xdr:spPr>
        <a:xfrm>
          <a:off x="16129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139700</xdr:rowOff>
    </xdr:from>
    <xdr:ext cx="736600" cy="259080"/>
    <xdr:sp macro="" textlink="">
      <xdr:nvSpPr>
        <xdr:cNvPr id="281" name="テキスト ボックス 280"/>
        <xdr:cNvSpPr txBox="1"/>
      </xdr:nvSpPr>
      <xdr:spPr>
        <a:xfrm>
          <a:off x="15798800" y="1505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53340</xdr:rowOff>
    </xdr:from>
    <xdr:to>
      <xdr:col>73</xdr:col>
      <xdr:colOff>44450</xdr:colOff>
      <xdr:row>87</xdr:row>
      <xdr:rowOff>154940</xdr:rowOff>
    </xdr:to>
    <xdr:sp macro="" textlink="">
      <xdr:nvSpPr>
        <xdr:cNvPr id="282" name="楕円 281"/>
        <xdr:cNvSpPr/>
      </xdr:nvSpPr>
      <xdr:spPr>
        <a:xfrm>
          <a:off x="15240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139700</xdr:rowOff>
    </xdr:from>
    <xdr:ext cx="762000" cy="259080"/>
    <xdr:sp macro="" textlink="">
      <xdr:nvSpPr>
        <xdr:cNvPr id="283" name="テキスト ボックス 282"/>
        <xdr:cNvSpPr txBox="1"/>
      </xdr:nvSpPr>
      <xdr:spPr>
        <a:xfrm>
          <a:off x="14909800" y="150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8445"/>
    <xdr:sp macro="" textlink="">
      <xdr:nvSpPr>
        <xdr:cNvPr id="285" name="テキスト ボックス 284"/>
        <xdr:cNvSpPr txBox="1"/>
      </xdr:nvSpPr>
      <xdr:spPr>
        <a:xfrm>
          <a:off x="14020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26670</xdr:rowOff>
    </xdr:from>
    <xdr:to>
      <xdr:col>64</xdr:col>
      <xdr:colOff>152400</xdr:colOff>
      <xdr:row>87</xdr:row>
      <xdr:rowOff>128270</xdr:rowOff>
    </xdr:to>
    <xdr:sp macro="" textlink="">
      <xdr:nvSpPr>
        <xdr:cNvPr id="286" name="楕円 285"/>
        <xdr:cNvSpPr/>
      </xdr:nvSpPr>
      <xdr:spPr>
        <a:xfrm>
          <a:off x="13462000" y="149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113030</xdr:rowOff>
    </xdr:from>
    <xdr:ext cx="762000" cy="259080"/>
    <xdr:sp macro="" textlink="">
      <xdr:nvSpPr>
        <xdr:cNvPr id="287" name="テキスト ボックス 286"/>
        <xdr:cNvSpPr txBox="1"/>
      </xdr:nvSpPr>
      <xdr:spPr>
        <a:xfrm>
          <a:off x="13131800" y="1502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国体及び</a:t>
          </a:r>
          <a:r>
            <a:rPr lang="ja-JP" altLang="ja-JP" sz="1100" b="0" i="0" baseline="0">
              <a:solidFill>
                <a:schemeClr val="dk1"/>
              </a:solidFill>
              <a:effectLst/>
              <a:latin typeface="+mn-lt"/>
              <a:ea typeface="+mn-ea"/>
              <a:cs typeface="+mn-cs"/>
            </a:rPr>
            <a:t>新庁舎建設を控えていることから、職員数は昨年度より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人増加した。今後も職員数は増加する見込みではあるが、現在行っている被災地への職員派遣、国体、庁舎建設等が終了し次第、職員数の削減を行う。人口の減少に職員の削減数が追い付かないことから、人口千人当たりの職員数は今後も増加していくと思われるが、類似団体と比較して過大にならないよう適正な定員管理に努める。</a:t>
          </a:r>
          <a:endParaRPr lang="ja-JP" altLang="ja-JP">
            <a:effectLst/>
          </a:endParaRP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24765</xdr:rowOff>
    </xdr:from>
    <xdr:to>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36195</xdr:rowOff>
    </xdr:from>
    <xdr:to>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24765</xdr:rowOff>
    </xdr:from>
    <xdr:to>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144780</xdr:rowOff>
    </xdr:from>
    <xdr:to>
      <xdr:col>81</xdr:col>
      <xdr:colOff>44450</xdr:colOff>
      <xdr:row>61</xdr:row>
      <xdr:rowOff>161925</xdr:rowOff>
    </xdr:to>
    <xdr:cxnSp macro="">
      <xdr:nvCxnSpPr>
        <xdr:cNvPr id="324" name="直線コネクタ 323"/>
        <xdr:cNvCxnSpPr/>
      </xdr:nvCxnSpPr>
      <xdr:spPr>
        <a:xfrm>
          <a:off x="16179800" y="106032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77470</xdr:rowOff>
    </xdr:from>
    <xdr:to>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116840</xdr:rowOff>
    </xdr:from>
    <xdr:to>
      <xdr:col>77</xdr:col>
      <xdr:colOff>44450</xdr:colOff>
      <xdr:row>61</xdr:row>
      <xdr:rowOff>144780</xdr:rowOff>
    </xdr:to>
    <xdr:cxnSp macro="">
      <xdr:nvCxnSpPr>
        <xdr:cNvPr id="327" name="直線コネクタ 326"/>
        <xdr:cNvCxnSpPr/>
      </xdr:nvCxnSpPr>
      <xdr:spPr>
        <a:xfrm>
          <a:off x="15290800" y="105752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64770</xdr:rowOff>
    </xdr:from>
    <xdr:to>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93980</xdr:rowOff>
    </xdr:from>
    <xdr:to>
      <xdr:col>72</xdr:col>
      <xdr:colOff>203200</xdr:colOff>
      <xdr:row>61</xdr:row>
      <xdr:rowOff>116840</xdr:rowOff>
    </xdr:to>
    <xdr:cxnSp macro="">
      <xdr:nvCxnSpPr>
        <xdr:cNvPr id="330" name="直線コネクタ 329"/>
        <xdr:cNvCxnSpPr/>
      </xdr:nvCxnSpPr>
      <xdr:spPr>
        <a:xfrm>
          <a:off x="14401800" y="105524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63500</xdr:rowOff>
    </xdr:from>
    <xdr:to>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80010</xdr:rowOff>
    </xdr:from>
    <xdr:to>
      <xdr:col>68</xdr:col>
      <xdr:colOff>152400</xdr:colOff>
      <xdr:row>61</xdr:row>
      <xdr:rowOff>93980</xdr:rowOff>
    </xdr:to>
    <xdr:cxnSp macro="">
      <xdr:nvCxnSpPr>
        <xdr:cNvPr id="333" name="直線コネクタ 332"/>
        <xdr:cNvCxnSpPr/>
      </xdr:nvCxnSpPr>
      <xdr:spPr>
        <a:xfrm>
          <a:off x="13512800" y="10538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52070</xdr:rowOff>
    </xdr:from>
    <xdr:to>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34925</xdr:rowOff>
    </xdr:from>
    <xdr:to>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121285</xdr:rowOff>
    </xdr:from>
    <xdr:ext cx="762000" cy="258445"/>
    <xdr:sp macro="" textlink="">
      <xdr:nvSpPr>
        <xdr:cNvPr id="337" name="テキスト ボックス 336"/>
        <xdr:cNvSpPr txBox="1"/>
      </xdr:nvSpPr>
      <xdr:spPr>
        <a:xfrm>
          <a:off x="13131800" y="1075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111125</xdr:rowOff>
    </xdr:from>
    <xdr:to>
      <xdr:col>81</xdr:col>
      <xdr:colOff>95250</xdr:colOff>
      <xdr:row>62</xdr:row>
      <xdr:rowOff>41275</xdr:rowOff>
    </xdr:to>
    <xdr:sp macro="" textlink="">
      <xdr:nvSpPr>
        <xdr:cNvPr id="343" name="楕円 342"/>
        <xdr:cNvSpPr/>
      </xdr:nvSpPr>
      <xdr:spPr>
        <a:xfrm>
          <a:off x="169672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127635</xdr:rowOff>
    </xdr:from>
    <xdr:ext cx="762000" cy="259080"/>
    <xdr:sp macro="" textlink="">
      <xdr:nvSpPr>
        <xdr:cNvPr id="344" name="定員管理の状況該当値テキスト"/>
        <xdr:cNvSpPr txBox="1"/>
      </xdr:nvSpPr>
      <xdr:spPr>
        <a:xfrm>
          <a:off x="17106900" y="1041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93980</xdr:rowOff>
    </xdr:from>
    <xdr:to>
      <xdr:col>77</xdr:col>
      <xdr:colOff>95250</xdr:colOff>
      <xdr:row>62</xdr:row>
      <xdr:rowOff>24130</xdr:rowOff>
    </xdr:to>
    <xdr:sp macro="" textlink="">
      <xdr:nvSpPr>
        <xdr:cNvPr id="345" name="楕円 344"/>
        <xdr:cNvSpPr/>
      </xdr:nvSpPr>
      <xdr:spPr>
        <a:xfrm>
          <a:off x="161290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34290</xdr:rowOff>
    </xdr:from>
    <xdr:ext cx="736600" cy="259080"/>
    <xdr:sp macro="" textlink="">
      <xdr:nvSpPr>
        <xdr:cNvPr id="346" name="テキスト ボックス 345"/>
        <xdr:cNvSpPr txBox="1"/>
      </xdr:nvSpPr>
      <xdr:spPr>
        <a:xfrm>
          <a:off x="15798800" y="10321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66040</xdr:rowOff>
    </xdr:from>
    <xdr:to>
      <xdr:col>73</xdr:col>
      <xdr:colOff>44450</xdr:colOff>
      <xdr:row>61</xdr:row>
      <xdr:rowOff>167640</xdr:rowOff>
    </xdr:to>
    <xdr:sp macro="" textlink="">
      <xdr:nvSpPr>
        <xdr:cNvPr id="347" name="楕円 346"/>
        <xdr:cNvSpPr/>
      </xdr:nvSpPr>
      <xdr:spPr>
        <a:xfrm>
          <a:off x="152400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6350</xdr:rowOff>
    </xdr:from>
    <xdr:ext cx="762000" cy="258445"/>
    <xdr:sp macro="" textlink="">
      <xdr:nvSpPr>
        <xdr:cNvPr id="348" name="テキスト ボックス 347"/>
        <xdr:cNvSpPr txBox="1"/>
      </xdr:nvSpPr>
      <xdr:spPr>
        <a:xfrm>
          <a:off x="14909800" y="10293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43180</xdr:rowOff>
    </xdr:from>
    <xdr:to>
      <xdr:col>68</xdr:col>
      <xdr:colOff>203200</xdr:colOff>
      <xdr:row>61</xdr:row>
      <xdr:rowOff>144780</xdr:rowOff>
    </xdr:to>
    <xdr:sp macro="" textlink="">
      <xdr:nvSpPr>
        <xdr:cNvPr id="349" name="楕円 348"/>
        <xdr:cNvSpPr/>
      </xdr:nvSpPr>
      <xdr:spPr>
        <a:xfrm>
          <a:off x="143510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154940</xdr:rowOff>
    </xdr:from>
    <xdr:ext cx="762000" cy="258445"/>
    <xdr:sp macro="" textlink="">
      <xdr:nvSpPr>
        <xdr:cNvPr id="350" name="テキスト ボックス 349"/>
        <xdr:cNvSpPr txBox="1"/>
      </xdr:nvSpPr>
      <xdr:spPr>
        <a:xfrm>
          <a:off x="1402080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130810</xdr:rowOff>
    </xdr:to>
    <xdr:sp macro="" textlink="">
      <xdr:nvSpPr>
        <xdr:cNvPr id="351" name="楕円 350"/>
        <xdr:cNvSpPr/>
      </xdr:nvSpPr>
      <xdr:spPr>
        <a:xfrm>
          <a:off x="13462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141605</xdr:rowOff>
    </xdr:from>
    <xdr:ext cx="762000" cy="259080"/>
    <xdr:sp macro="" textlink="">
      <xdr:nvSpPr>
        <xdr:cNvPr id="352" name="テキスト ボックス 351"/>
        <xdr:cNvSpPr txBox="1"/>
      </xdr:nvSpPr>
      <xdr:spPr>
        <a:xfrm>
          <a:off x="13131800" y="1025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b="0" i="0" baseline="0">
              <a:solidFill>
                <a:schemeClr val="dk1"/>
              </a:solidFill>
              <a:effectLst/>
              <a:latin typeface="+mn-ea"/>
              <a:ea typeface="+mn-ea"/>
              <a:cs typeface="+mn-cs"/>
            </a:rPr>
            <a:t>前年度と比較すると</a:t>
          </a:r>
          <a:r>
            <a:rPr lang="en-US" altLang="ja-JP" sz="1100" b="0" i="0" baseline="0">
              <a:solidFill>
                <a:schemeClr val="dk1"/>
              </a:solidFill>
              <a:effectLst/>
              <a:latin typeface="+mn-ea"/>
              <a:ea typeface="+mn-ea"/>
              <a:cs typeface="+mn-cs"/>
            </a:rPr>
            <a:t>0.2</a:t>
          </a:r>
          <a:r>
            <a:rPr lang="ja-JP" altLang="ja-JP" sz="1100" b="0" i="0" baseline="0">
              <a:solidFill>
                <a:schemeClr val="dk1"/>
              </a:solidFill>
              <a:effectLst/>
              <a:latin typeface="+mn-ea"/>
              <a:ea typeface="+mn-ea"/>
              <a:cs typeface="+mn-cs"/>
            </a:rPr>
            <a:t>ポイント減少した。地方債残高は前年度よりは</a:t>
          </a:r>
          <a:r>
            <a:rPr lang="en-US" altLang="ja-JP" sz="1100" b="0" i="0" baseline="0">
              <a:solidFill>
                <a:schemeClr val="dk1"/>
              </a:solidFill>
              <a:effectLst/>
              <a:latin typeface="+mn-ea"/>
              <a:ea typeface="+mn-ea"/>
              <a:cs typeface="+mn-cs"/>
            </a:rPr>
            <a:t>8,000</a:t>
          </a:r>
          <a:r>
            <a:rPr lang="ja-JP" altLang="en-US" sz="1100" b="0" i="0" baseline="0">
              <a:solidFill>
                <a:schemeClr val="dk1"/>
              </a:solidFill>
              <a:effectLst/>
              <a:latin typeface="+mn-ea"/>
              <a:ea typeface="+mn-ea"/>
              <a:cs typeface="+mn-cs"/>
            </a:rPr>
            <a:t>万</a:t>
          </a:r>
          <a:r>
            <a:rPr lang="ja-JP" altLang="ja-JP" sz="1100" b="0" i="0" baseline="0">
              <a:solidFill>
                <a:schemeClr val="dk1"/>
              </a:solidFill>
              <a:effectLst/>
              <a:latin typeface="+mn-ea"/>
              <a:ea typeface="+mn-ea"/>
              <a:cs typeface="+mn-cs"/>
            </a:rPr>
            <a:t>円減少しているが、</a:t>
          </a:r>
          <a:r>
            <a:rPr lang="en-US" altLang="ja-JP" sz="1100" b="0" i="0" baseline="0">
              <a:solidFill>
                <a:schemeClr val="dk1"/>
              </a:solidFill>
              <a:effectLst/>
              <a:latin typeface="+mn-ea"/>
              <a:ea typeface="+mn-ea"/>
              <a:cs typeface="+mn-cs"/>
            </a:rPr>
            <a:t>H25</a:t>
          </a:r>
          <a:r>
            <a:rPr lang="ja-JP" altLang="ja-JP" sz="1100" b="0" i="0" baseline="0">
              <a:solidFill>
                <a:schemeClr val="dk1"/>
              </a:solidFill>
              <a:effectLst/>
              <a:latin typeface="+mn-ea"/>
              <a:ea typeface="+mn-ea"/>
              <a:cs typeface="+mn-cs"/>
            </a:rPr>
            <a:t>年度末の</a:t>
          </a:r>
          <a:r>
            <a:rPr lang="en-US" altLang="ja-JP" sz="1100" b="0" i="0" baseline="0">
              <a:solidFill>
                <a:schemeClr val="dk1"/>
              </a:solidFill>
              <a:effectLst/>
              <a:latin typeface="+mn-ea"/>
              <a:ea typeface="+mn-ea"/>
              <a:cs typeface="+mn-cs"/>
            </a:rPr>
            <a:t>132</a:t>
          </a:r>
          <a:r>
            <a:rPr lang="ja-JP" altLang="ja-JP" sz="1100" b="0" i="0" baseline="0">
              <a:solidFill>
                <a:schemeClr val="dk1"/>
              </a:solidFill>
              <a:effectLst/>
              <a:latin typeface="+mn-ea"/>
              <a:ea typeface="+mn-ea"/>
              <a:cs typeface="+mn-cs"/>
            </a:rPr>
            <a:t>億円からは</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8,000</a:t>
          </a:r>
          <a:r>
            <a:rPr lang="ja-JP" altLang="ja-JP" sz="1100" b="0" i="0" baseline="0">
              <a:solidFill>
                <a:schemeClr val="dk1"/>
              </a:solidFill>
              <a:effectLst/>
              <a:latin typeface="+mn-ea"/>
              <a:ea typeface="+mn-ea"/>
              <a:cs typeface="+mn-cs"/>
            </a:rPr>
            <a:t>円増加しており、元利償還金が前年度比</a:t>
          </a:r>
          <a:r>
            <a:rPr lang="en-US" altLang="ja-JP" sz="1100" b="0" i="0" baseline="0">
              <a:solidFill>
                <a:schemeClr val="dk1"/>
              </a:solidFill>
              <a:effectLst/>
              <a:latin typeface="+mn-ea"/>
              <a:ea typeface="+mn-ea"/>
              <a:cs typeface="+mn-cs"/>
            </a:rPr>
            <a:t>+400</a:t>
          </a:r>
          <a:r>
            <a:rPr lang="ja-JP" altLang="ja-JP" sz="1100" b="0" i="0" baseline="0">
              <a:solidFill>
                <a:schemeClr val="dk1"/>
              </a:solidFill>
              <a:effectLst/>
              <a:latin typeface="+mn-ea"/>
              <a:ea typeface="+mn-ea"/>
              <a:cs typeface="+mn-cs"/>
            </a:rPr>
            <a:t>万円となった。交付税措置等が見込まれる有利な地方債の活用に努めると同時に、地方債の元利償還金が過大にならないよう、年度間の公平性も勘案しながら減債基金を活用し、実質公債費比率の抑制を図る。</a:t>
          </a:r>
          <a:endParaRPr lang="ja-JP" altLang="ja-JP">
            <a:effectLst/>
            <a:latin typeface="+mn-ea"/>
            <a:ea typeface="+mn-ea"/>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42545</xdr:rowOff>
    </xdr:from>
    <xdr:to>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6350</xdr:rowOff>
    </xdr:from>
    <xdr:to>
      <xdr:col>81</xdr:col>
      <xdr:colOff>44450</xdr:colOff>
      <xdr:row>37</xdr:row>
      <xdr:rowOff>10160</xdr:rowOff>
    </xdr:to>
    <xdr:cxnSp macro="">
      <xdr:nvCxnSpPr>
        <xdr:cNvPr id="386" name="直線コネクタ 385"/>
        <xdr:cNvCxnSpPr/>
      </xdr:nvCxnSpPr>
      <xdr:spPr>
        <a:xfrm flipV="1">
          <a:off x="16179800" y="63500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120650</xdr:rowOff>
    </xdr:from>
    <xdr:ext cx="762000" cy="258445"/>
    <xdr:sp macro="" textlink="">
      <xdr:nvSpPr>
        <xdr:cNvPr id="387" name="公債費負担の状況平均値テキスト"/>
        <xdr:cNvSpPr txBox="1"/>
      </xdr:nvSpPr>
      <xdr:spPr>
        <a:xfrm>
          <a:off x="17106900" y="62928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148590</xdr:rowOff>
    </xdr:from>
    <xdr:to>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10160</xdr:rowOff>
    </xdr:from>
    <xdr:to>
      <xdr:col>77</xdr:col>
      <xdr:colOff>44450</xdr:colOff>
      <xdr:row>37</xdr:row>
      <xdr:rowOff>13970</xdr:rowOff>
    </xdr:to>
    <xdr:cxnSp macro="">
      <xdr:nvCxnSpPr>
        <xdr:cNvPr id="389" name="直線コネクタ 388"/>
        <xdr:cNvCxnSpPr/>
      </xdr:nvCxnSpPr>
      <xdr:spPr>
        <a:xfrm flipV="1">
          <a:off x="15290800" y="63538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150495</xdr:rowOff>
    </xdr:from>
    <xdr:to>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65405</xdr:rowOff>
    </xdr:from>
    <xdr:ext cx="736600" cy="258445"/>
    <xdr:sp macro="" textlink="">
      <xdr:nvSpPr>
        <xdr:cNvPr id="391" name="テキスト ボックス 390"/>
        <xdr:cNvSpPr txBox="1"/>
      </xdr:nvSpPr>
      <xdr:spPr>
        <a:xfrm>
          <a:off x="15798800" y="6409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13970</xdr:rowOff>
    </xdr:from>
    <xdr:to>
      <xdr:col>72</xdr:col>
      <xdr:colOff>203200</xdr:colOff>
      <xdr:row>37</xdr:row>
      <xdr:rowOff>20320</xdr:rowOff>
    </xdr:to>
    <xdr:cxnSp macro="">
      <xdr:nvCxnSpPr>
        <xdr:cNvPr id="392" name="直線コネクタ 391"/>
        <xdr:cNvCxnSpPr/>
      </xdr:nvCxnSpPr>
      <xdr:spPr>
        <a:xfrm flipV="1">
          <a:off x="14401800" y="63576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154940</xdr:rowOff>
    </xdr:from>
    <xdr:to>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20320</xdr:rowOff>
    </xdr:from>
    <xdr:to>
      <xdr:col>68</xdr:col>
      <xdr:colOff>152400</xdr:colOff>
      <xdr:row>37</xdr:row>
      <xdr:rowOff>31750</xdr:rowOff>
    </xdr:to>
    <xdr:cxnSp macro="">
      <xdr:nvCxnSpPr>
        <xdr:cNvPr id="395" name="直線コネクタ 394"/>
        <xdr:cNvCxnSpPr/>
      </xdr:nvCxnSpPr>
      <xdr:spPr>
        <a:xfrm flipV="1">
          <a:off x="13512800" y="6363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1270</xdr:rowOff>
    </xdr:from>
    <xdr:to>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87630</xdr:rowOff>
    </xdr:from>
    <xdr:ext cx="762000" cy="258445"/>
    <xdr:sp macro="" textlink="">
      <xdr:nvSpPr>
        <xdr:cNvPr id="399" name="テキスト ボックス 398"/>
        <xdr:cNvSpPr txBox="1"/>
      </xdr:nvSpPr>
      <xdr:spPr>
        <a:xfrm>
          <a:off x="13131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126365</xdr:rowOff>
    </xdr:from>
    <xdr:to>
      <xdr:col>81</xdr:col>
      <xdr:colOff>95250</xdr:colOff>
      <xdr:row>37</xdr:row>
      <xdr:rowOff>56515</xdr:rowOff>
    </xdr:to>
    <xdr:sp macro="" textlink="">
      <xdr:nvSpPr>
        <xdr:cNvPr id="405" name="楕円 404"/>
        <xdr:cNvSpPr/>
      </xdr:nvSpPr>
      <xdr:spPr>
        <a:xfrm>
          <a:off x="16967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143510</xdr:rowOff>
    </xdr:from>
    <xdr:ext cx="762000" cy="258445"/>
    <xdr:sp macro="" textlink="">
      <xdr:nvSpPr>
        <xdr:cNvPr id="406" name="公債費負担の状況該当値テキスト"/>
        <xdr:cNvSpPr txBox="1"/>
      </xdr:nvSpPr>
      <xdr:spPr>
        <a:xfrm>
          <a:off x="17106900" y="6144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130810</xdr:rowOff>
    </xdr:from>
    <xdr:to>
      <xdr:col>77</xdr:col>
      <xdr:colOff>95250</xdr:colOff>
      <xdr:row>37</xdr:row>
      <xdr:rowOff>60960</xdr:rowOff>
    </xdr:to>
    <xdr:sp macro="" textlink="">
      <xdr:nvSpPr>
        <xdr:cNvPr id="407" name="楕円 406"/>
        <xdr:cNvSpPr/>
      </xdr:nvSpPr>
      <xdr:spPr>
        <a:xfrm>
          <a:off x="16129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71120</xdr:rowOff>
    </xdr:from>
    <xdr:ext cx="736600" cy="259080"/>
    <xdr:sp macro="" textlink="">
      <xdr:nvSpPr>
        <xdr:cNvPr id="408" name="テキスト ボックス 407"/>
        <xdr:cNvSpPr txBox="1"/>
      </xdr:nvSpPr>
      <xdr:spPr>
        <a:xfrm>
          <a:off x="15798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9" name="楕円 408"/>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74930</xdr:rowOff>
    </xdr:from>
    <xdr:ext cx="762000" cy="258445"/>
    <xdr:sp macro="" textlink="">
      <xdr:nvSpPr>
        <xdr:cNvPr id="410" name="テキスト ボックス 409"/>
        <xdr:cNvSpPr txBox="1"/>
      </xdr:nvSpPr>
      <xdr:spPr>
        <a:xfrm>
          <a:off x="14909800" y="6075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140970</xdr:rowOff>
    </xdr:from>
    <xdr:to>
      <xdr:col>68</xdr:col>
      <xdr:colOff>203200</xdr:colOff>
      <xdr:row>37</xdr:row>
      <xdr:rowOff>71120</xdr:rowOff>
    </xdr:to>
    <xdr:sp macro="" textlink="">
      <xdr:nvSpPr>
        <xdr:cNvPr id="411" name="楕円 410"/>
        <xdr:cNvSpPr/>
      </xdr:nvSpPr>
      <xdr:spPr>
        <a:xfrm>
          <a:off x="14351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81280</xdr:rowOff>
    </xdr:from>
    <xdr:ext cx="762000" cy="259080"/>
    <xdr:sp macro="" textlink="">
      <xdr:nvSpPr>
        <xdr:cNvPr id="412" name="テキスト ボックス 411"/>
        <xdr:cNvSpPr txBox="1"/>
      </xdr:nvSpPr>
      <xdr:spPr>
        <a:xfrm>
          <a:off x="14020800" y="608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152400</xdr:rowOff>
    </xdr:from>
    <xdr:to>
      <xdr:col>64</xdr:col>
      <xdr:colOff>152400</xdr:colOff>
      <xdr:row>37</xdr:row>
      <xdr:rowOff>82550</xdr:rowOff>
    </xdr:to>
    <xdr:sp macro="" textlink="">
      <xdr:nvSpPr>
        <xdr:cNvPr id="413" name="楕円 412"/>
        <xdr:cNvSpPr/>
      </xdr:nvSpPr>
      <xdr:spPr>
        <a:xfrm>
          <a:off x="1346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93345</xdr:rowOff>
    </xdr:from>
    <xdr:ext cx="762000" cy="259080"/>
    <xdr:sp macro="" textlink="">
      <xdr:nvSpPr>
        <xdr:cNvPr id="414" name="テキスト ボックス 413"/>
        <xdr:cNvSpPr txBox="1"/>
      </xdr:nvSpPr>
      <xdr:spPr>
        <a:xfrm>
          <a:off x="13131800" y="6094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b="0" i="0" baseline="0">
              <a:solidFill>
                <a:schemeClr val="dk1"/>
              </a:solidFill>
              <a:effectLst/>
              <a:latin typeface="+mn-ea"/>
              <a:ea typeface="+mn-ea"/>
              <a:cs typeface="+mn-cs"/>
            </a:rPr>
            <a:t>昨年同様、将来負担比率は算出されなかった。有利な起債を借りていることや地方債の発行を抑制したことが要因と考えられる。地方債残高は前年度末より</a:t>
          </a:r>
          <a:r>
            <a:rPr lang="ja-JP" altLang="en-US" sz="1100" b="0" i="0" baseline="0">
              <a:solidFill>
                <a:schemeClr val="dk1"/>
              </a:solidFill>
              <a:effectLst/>
              <a:latin typeface="+mn-ea"/>
              <a:ea typeface="+mn-ea"/>
              <a:cs typeface="+mn-cs"/>
            </a:rPr>
            <a:t>８千万</a:t>
          </a:r>
          <a:r>
            <a:rPr lang="ja-JP" altLang="ja-JP" sz="1100" b="0" i="0" baseline="0">
              <a:solidFill>
                <a:schemeClr val="dk1"/>
              </a:solidFill>
              <a:effectLst/>
              <a:latin typeface="+mn-ea"/>
              <a:ea typeface="+mn-ea"/>
              <a:cs typeface="+mn-cs"/>
            </a:rPr>
            <a:t>円減少した。財政計画では、今後も引き続き社会資本の老朽化への対応等により起債額の増加が見込まれている。有利な地方債の活用と同時に、現有基金をできるだけ取り崩さない財政運営を行い、充当可能財源等の確保に努める。</a:t>
          </a:r>
          <a:endParaRPr lang="ja-JP" altLang="ja-JP" sz="1400">
            <a:effectLst/>
            <a:latin typeface="+mn-ea"/>
            <a:ea typeface="+mn-ea"/>
          </a:endParaRPr>
        </a:p>
      </xdr:txBody>
    </xdr:sp>
    <xdr:clientData/>
  </xdr:twoCellAnchor>
  <xdr:oneCellAnchor>
    <xdr:from>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88900</xdr:rowOff>
    </xdr:from>
    <xdr:ext cx="762000" cy="258445"/>
    <xdr:sp macro="" textlink="">
      <xdr:nvSpPr>
        <xdr:cNvPr id="448" name="将来負担の状況平均値テキスト"/>
        <xdr:cNvSpPr txBox="1"/>
      </xdr:nvSpPr>
      <xdr:spPr>
        <a:xfrm>
          <a:off x="17106900" y="2489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116840</xdr:rowOff>
    </xdr:from>
    <xdr:to>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112395</xdr:rowOff>
    </xdr:from>
    <xdr:to>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52705</xdr:rowOff>
    </xdr:from>
    <xdr:ext cx="736600" cy="258445"/>
    <xdr:sp macro="" textlink="">
      <xdr:nvSpPr>
        <xdr:cNvPr id="451" name="テキスト ボックス 450"/>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133350</xdr:rowOff>
    </xdr:from>
    <xdr:to>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139065</xdr:rowOff>
    </xdr:from>
    <xdr:to>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154940</xdr:rowOff>
    </xdr:from>
    <xdr:to>
      <xdr:col>64</xdr:col>
      <xdr:colOff>152400</xdr:colOff>
      <xdr:row>15</xdr:row>
      <xdr:rowOff>85090</xdr:rowOff>
    </xdr:to>
    <xdr:sp macro="" textlink="">
      <xdr:nvSpPr>
        <xdr:cNvPr id="456" name="フローチャート: 判断 455"/>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95250</xdr:rowOff>
    </xdr:from>
    <xdr:ext cx="762000" cy="259080"/>
    <xdr:sp macro="" textlink="">
      <xdr:nvSpPr>
        <xdr:cNvPr id="457" name="テキスト ボックス 456"/>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25,605
25,442
392.56
16,928,510
16,023,980
497,532
9,058,514
16,115,606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ea"/>
              <a:ea typeface="+mn-ea"/>
              <a:cs typeface="+mn-cs"/>
            </a:rPr>
            <a:t>経常一般財源を必要とする人件費は、前年度比</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500</a:t>
          </a:r>
          <a:r>
            <a:rPr kumimoji="1" lang="ja-JP" altLang="ja-JP" sz="1100">
              <a:solidFill>
                <a:schemeClr val="dk1"/>
              </a:solidFill>
              <a:effectLst/>
              <a:latin typeface="+mn-ea"/>
              <a:ea typeface="+mn-ea"/>
              <a:cs typeface="+mn-cs"/>
            </a:rPr>
            <a:t>万円となり、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a:t>
          </a:r>
          <a:r>
            <a:rPr kumimoji="1" lang="ja-JP" altLang="ja-JP" sz="1100">
              <a:solidFill>
                <a:schemeClr val="dk1"/>
              </a:solidFill>
              <a:effectLst/>
              <a:latin typeface="+mn-ea"/>
              <a:ea typeface="+mn-ea"/>
              <a:cs typeface="+mn-cs"/>
            </a:rPr>
            <a:t>した。</a:t>
          </a:r>
          <a:r>
            <a:rPr kumimoji="1" lang="ja-JP" altLang="en-US" sz="1100">
              <a:solidFill>
                <a:schemeClr val="dk1"/>
              </a:solidFill>
              <a:effectLst/>
              <a:latin typeface="+mn-ea"/>
              <a:ea typeface="+mn-ea"/>
              <a:cs typeface="+mn-cs"/>
            </a:rPr>
            <a:t>改善はしているが、微減でありほぼ同額である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今</a:t>
          </a:r>
          <a:r>
            <a:rPr kumimoji="1" lang="ja-JP" altLang="ja-JP" sz="1100">
              <a:solidFill>
                <a:schemeClr val="dk1"/>
              </a:solidFill>
              <a:effectLst/>
              <a:latin typeface="+mn-ea"/>
              <a:ea typeface="+mn-ea"/>
              <a:cs typeface="+mn-cs"/>
            </a:rPr>
            <a:t>後は定員適正化計画に基づく</a:t>
          </a:r>
          <a:r>
            <a:rPr kumimoji="1" lang="ja-JP" altLang="ja-JP" sz="1100" baseline="0">
              <a:solidFill>
                <a:schemeClr val="dk1"/>
              </a:solidFill>
              <a:effectLst/>
              <a:latin typeface="+mn-ea"/>
              <a:ea typeface="+mn-ea"/>
              <a:cs typeface="+mn-cs"/>
            </a:rPr>
            <a:t>職員削減を確実に行いながら、質の高い効率的な行政運営に努める。</a:t>
          </a:r>
          <a:endParaRPr lang="ja-JP" altLang="ja-JP" sz="1400">
            <a:effectLst/>
            <a:latin typeface="+mn-ea"/>
            <a:ea typeface="+mn-ea"/>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100330</xdr:rowOff>
    </xdr:to>
    <xdr:cxnSp macro="">
      <xdr:nvCxnSpPr>
        <xdr:cNvPr id="66" name="直線コネクタ 65"/>
        <xdr:cNvCxnSpPr/>
      </xdr:nvCxnSpPr>
      <xdr:spPr>
        <a:xfrm flipV="1">
          <a:off x="3987800" y="60706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8445"/>
    <xdr:sp macro="" textlink="">
      <xdr:nvSpPr>
        <xdr:cNvPr id="67" name="人件費平均値テキスト"/>
        <xdr:cNvSpPr txBox="1"/>
      </xdr:nvSpPr>
      <xdr:spPr>
        <a:xfrm>
          <a:off x="4914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100330</xdr:rowOff>
    </xdr:to>
    <xdr:cxnSp macro="">
      <xdr:nvCxnSpPr>
        <xdr:cNvPr id="69" name="直線コネクタ 68"/>
        <xdr:cNvCxnSpPr/>
      </xdr:nvCxnSpPr>
      <xdr:spPr>
        <a:xfrm>
          <a:off x="3098800" y="59944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5965" cy="259080"/>
    <xdr:sp macro="" textlink="">
      <xdr:nvSpPr>
        <xdr:cNvPr id="71" name="テキスト ボックス 70"/>
        <xdr:cNvSpPr txBox="1"/>
      </xdr:nvSpPr>
      <xdr:spPr>
        <a:xfrm>
          <a:off x="360680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165100</xdr:rowOff>
    </xdr:from>
    <xdr:to>
      <xdr:col>15</xdr:col>
      <xdr:colOff>98425</xdr:colOff>
      <xdr:row>36</xdr:row>
      <xdr:rowOff>50800</xdr:rowOff>
    </xdr:to>
    <xdr:cxnSp macro="">
      <xdr:nvCxnSpPr>
        <xdr:cNvPr id="72" name="直線コネクタ 71"/>
        <xdr:cNvCxnSpPr/>
      </xdr:nvCxnSpPr>
      <xdr:spPr>
        <a:xfrm flipV="1">
          <a:off x="2209800" y="59944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115570</xdr:rowOff>
    </xdr:from>
    <xdr:to>
      <xdr:col>11</xdr:col>
      <xdr:colOff>9525</xdr:colOff>
      <xdr:row>36</xdr:row>
      <xdr:rowOff>50800</xdr:rowOff>
    </xdr:to>
    <xdr:cxnSp macro="">
      <xdr:nvCxnSpPr>
        <xdr:cNvPr id="75" name="直線コネクタ 74"/>
        <xdr:cNvCxnSpPr/>
      </xdr:nvCxnSpPr>
      <xdr:spPr>
        <a:xfrm>
          <a:off x="1320800" y="61163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36830</xdr:rowOff>
    </xdr:from>
    <xdr:ext cx="761365" cy="259080"/>
    <xdr:sp macro="" textlink="">
      <xdr:nvSpPr>
        <xdr:cNvPr id="77" name="テキスト ボックス 76"/>
        <xdr:cNvSpPr txBox="1"/>
      </xdr:nvSpPr>
      <xdr:spPr>
        <a:xfrm>
          <a:off x="1828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61365" cy="258445"/>
    <xdr:sp macro="" textlink="">
      <xdr:nvSpPr>
        <xdr:cNvPr id="79" name="テキスト ボックス 78"/>
        <xdr:cNvSpPr txBox="1"/>
      </xdr:nvSpPr>
      <xdr:spPr>
        <a:xfrm>
          <a:off x="939800" y="635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35560</xdr:rowOff>
    </xdr:from>
    <xdr:ext cx="762000" cy="259080"/>
    <xdr:sp macro="" textlink="">
      <xdr:nvSpPr>
        <xdr:cNvPr id="86" name="人件費該当値テキスト"/>
        <xdr:cNvSpPr txBox="1"/>
      </xdr:nvSpPr>
      <xdr:spPr>
        <a:xfrm>
          <a:off x="49149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161290</xdr:rowOff>
    </xdr:from>
    <xdr:ext cx="735965" cy="259080"/>
    <xdr:sp macro="" textlink="">
      <xdr:nvSpPr>
        <xdr:cNvPr id="88" name="テキスト ボックス 87"/>
        <xdr:cNvSpPr txBox="1"/>
      </xdr:nvSpPr>
      <xdr:spPr>
        <a:xfrm>
          <a:off x="3606800" y="58191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54610</xdr:rowOff>
    </xdr:from>
    <xdr:ext cx="762000" cy="258445"/>
    <xdr:sp macro="" textlink="">
      <xdr:nvSpPr>
        <xdr:cNvPr id="90" name="テキスト ボックス 89"/>
        <xdr:cNvSpPr txBox="1"/>
      </xdr:nvSpPr>
      <xdr:spPr>
        <a:xfrm>
          <a:off x="271780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111760</xdr:rowOff>
    </xdr:from>
    <xdr:ext cx="761365" cy="258445"/>
    <xdr:sp macro="" textlink="">
      <xdr:nvSpPr>
        <xdr:cNvPr id="92" name="テキスト ボックス 91"/>
        <xdr:cNvSpPr txBox="1"/>
      </xdr:nvSpPr>
      <xdr:spPr>
        <a:xfrm>
          <a:off x="1828800" y="5941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5080</xdr:rowOff>
    </xdr:from>
    <xdr:ext cx="761365" cy="259080"/>
    <xdr:sp macro="" textlink="">
      <xdr:nvSpPr>
        <xdr:cNvPr id="94" name="テキスト ボックス 93"/>
        <xdr:cNvSpPr txBox="1"/>
      </xdr:nvSpPr>
      <xdr:spPr>
        <a:xfrm>
          <a:off x="939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kumimoji="1" lang="ja-JP" altLang="ja-JP" sz="1100">
              <a:solidFill>
                <a:schemeClr val="dk1"/>
              </a:solidFill>
              <a:effectLst/>
              <a:latin typeface="+mn-ea"/>
              <a:ea typeface="+mn-ea"/>
              <a:cs typeface="+mn-cs"/>
            </a:rPr>
            <a:t>経常一般財源を必要とする物件費は、前年度比</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1,500</a:t>
          </a:r>
          <a:r>
            <a:rPr kumimoji="1" lang="ja-JP" altLang="ja-JP" sz="1100">
              <a:solidFill>
                <a:schemeClr val="dk1"/>
              </a:solidFill>
              <a:effectLst/>
              <a:latin typeface="+mn-ea"/>
              <a:ea typeface="+mn-ea"/>
              <a:cs typeface="+mn-cs"/>
            </a:rPr>
            <a:t>万円と大幅増となったことから、前年度より</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ポイント悪化した。</a:t>
          </a:r>
          <a:r>
            <a:rPr kumimoji="1" lang="ja-JP" altLang="en-US" sz="1100">
              <a:solidFill>
                <a:schemeClr val="dk1"/>
              </a:solidFill>
              <a:effectLst/>
              <a:latin typeface="+mn-ea"/>
              <a:ea typeface="+mn-ea"/>
              <a:cs typeface="+mn-cs"/>
            </a:rPr>
            <a:t>職員用端末</a:t>
          </a:r>
          <a:r>
            <a:rPr kumimoji="1" lang="ja-JP" altLang="ja-JP" sz="1100">
              <a:solidFill>
                <a:schemeClr val="dk1"/>
              </a:solidFill>
              <a:effectLst/>
              <a:latin typeface="+mn-lt"/>
              <a:ea typeface="+mn-ea"/>
              <a:cs typeface="+mn-cs"/>
            </a:rPr>
            <a:t>更新や</a:t>
          </a:r>
          <a:r>
            <a:rPr kumimoji="1" lang="ja-JP" altLang="en-US" sz="1100">
              <a:solidFill>
                <a:schemeClr val="dk1"/>
              </a:solidFill>
              <a:effectLst/>
              <a:latin typeface="+mn-lt"/>
              <a:ea typeface="+mn-ea"/>
              <a:cs typeface="+mn-cs"/>
            </a:rPr>
            <a:t>小学校教師用指導書</a:t>
          </a:r>
          <a:r>
            <a:rPr kumimoji="1" lang="ja-JP" altLang="ja-JP" sz="1100">
              <a:solidFill>
                <a:schemeClr val="dk1"/>
              </a:solidFill>
              <a:effectLst/>
              <a:latin typeface="+mn-ea"/>
              <a:ea typeface="+mn-ea"/>
              <a:cs typeface="+mn-cs"/>
            </a:rPr>
            <a:t>などが主な要因である。今後も施設の統廃合による管理経費の削減に取り組み、物件費の抑制に</a:t>
          </a:r>
          <a:r>
            <a:rPr lang="ja-JP" altLang="ja-JP" sz="1100" b="0" i="0" baseline="0">
              <a:solidFill>
                <a:schemeClr val="dk1"/>
              </a:solidFill>
              <a:effectLst/>
              <a:latin typeface="+mn-ea"/>
              <a:ea typeface="+mn-ea"/>
              <a:cs typeface="+mn-cs"/>
            </a:rPr>
            <a:t>努める。</a:t>
          </a:r>
          <a:endParaRPr lang="ja-JP" altLang="ja-JP" sz="1400">
            <a:effectLst/>
            <a:latin typeface="+mn-ea"/>
            <a:ea typeface="+mn-ea"/>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29210</xdr:rowOff>
    </xdr:from>
    <xdr:to>
      <xdr:col>82</xdr:col>
      <xdr:colOff>107950</xdr:colOff>
      <xdr:row>18</xdr:row>
      <xdr:rowOff>137795</xdr:rowOff>
    </xdr:to>
    <xdr:cxnSp macro="">
      <xdr:nvCxnSpPr>
        <xdr:cNvPr id="129" name="直線コネクタ 128"/>
        <xdr:cNvCxnSpPr/>
      </xdr:nvCxnSpPr>
      <xdr:spPr>
        <a:xfrm>
          <a:off x="15671800" y="311531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18</xdr:row>
      <xdr:rowOff>29210</xdr:rowOff>
    </xdr:to>
    <xdr:cxnSp macro="">
      <xdr:nvCxnSpPr>
        <xdr:cNvPr id="132" name="直線コネクタ 131"/>
        <xdr:cNvCxnSpPr/>
      </xdr:nvCxnSpPr>
      <xdr:spPr>
        <a:xfrm>
          <a:off x="14782800" y="287591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132715</xdr:rowOff>
    </xdr:from>
    <xdr:to>
      <xdr:col>73</xdr:col>
      <xdr:colOff>180975</xdr:colOff>
      <xdr:row>16</xdr:row>
      <xdr:rowOff>143510</xdr:rowOff>
    </xdr:to>
    <xdr:cxnSp macro="">
      <xdr:nvCxnSpPr>
        <xdr:cNvPr id="135" name="直線コネクタ 134"/>
        <xdr:cNvCxnSpPr/>
      </xdr:nvCxnSpPr>
      <xdr:spPr>
        <a:xfrm flipV="1">
          <a:off x="13893800" y="2875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88900</xdr:rowOff>
    </xdr:from>
    <xdr:to>
      <xdr:col>69</xdr:col>
      <xdr:colOff>92075</xdr:colOff>
      <xdr:row>16</xdr:row>
      <xdr:rowOff>143510</xdr:rowOff>
    </xdr:to>
    <xdr:cxnSp macro="">
      <xdr:nvCxnSpPr>
        <xdr:cNvPr id="138" name="直線コネクタ 137"/>
        <xdr:cNvCxnSpPr/>
      </xdr:nvCxnSpPr>
      <xdr:spPr>
        <a:xfrm>
          <a:off x="13004800" y="28321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86995</xdr:rowOff>
    </xdr:from>
    <xdr:to>
      <xdr:col>82</xdr:col>
      <xdr:colOff>158750</xdr:colOff>
      <xdr:row>19</xdr:row>
      <xdr:rowOff>17780</xdr:rowOff>
    </xdr:to>
    <xdr:sp macro="" textlink="">
      <xdr:nvSpPr>
        <xdr:cNvPr id="148" name="楕円 147"/>
        <xdr:cNvSpPr/>
      </xdr:nvSpPr>
      <xdr:spPr>
        <a:xfrm>
          <a:off x="164592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59055</xdr:rowOff>
    </xdr:from>
    <xdr:ext cx="762000" cy="259080"/>
    <xdr:sp macro="" textlink="">
      <xdr:nvSpPr>
        <xdr:cNvPr id="149" name="物件費該当値テキスト"/>
        <xdr:cNvSpPr txBox="1"/>
      </xdr:nvSpPr>
      <xdr:spPr>
        <a:xfrm>
          <a:off x="16598900" y="3145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149860</xdr:rowOff>
    </xdr:from>
    <xdr:to>
      <xdr:col>78</xdr:col>
      <xdr:colOff>120650</xdr:colOff>
      <xdr:row>18</xdr:row>
      <xdr:rowOff>80010</xdr:rowOff>
    </xdr:to>
    <xdr:sp macro="" textlink="">
      <xdr:nvSpPr>
        <xdr:cNvPr id="150" name="楕円 149"/>
        <xdr:cNvSpPr/>
      </xdr:nvSpPr>
      <xdr:spPr>
        <a:xfrm>
          <a:off x="1562100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64770</xdr:rowOff>
    </xdr:from>
    <xdr:ext cx="736600" cy="258445"/>
    <xdr:sp macro="" textlink="">
      <xdr:nvSpPr>
        <xdr:cNvPr id="151" name="テキスト ボックス 150"/>
        <xdr:cNvSpPr txBox="1"/>
      </xdr:nvSpPr>
      <xdr:spPr>
        <a:xfrm>
          <a:off x="15290800" y="3150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52" name="楕円 151"/>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22225</xdr:rowOff>
    </xdr:from>
    <xdr:ext cx="762000" cy="258445"/>
    <xdr:sp macro="" textlink="">
      <xdr:nvSpPr>
        <xdr:cNvPr id="153" name="テキスト ボックス 152"/>
        <xdr:cNvSpPr txBox="1"/>
      </xdr:nvSpPr>
      <xdr:spPr>
        <a:xfrm>
          <a:off x="1440180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92710</xdr:rowOff>
    </xdr:from>
    <xdr:to>
      <xdr:col>69</xdr:col>
      <xdr:colOff>142875</xdr:colOff>
      <xdr:row>17</xdr:row>
      <xdr:rowOff>22860</xdr:rowOff>
    </xdr:to>
    <xdr:sp macro="" textlink="">
      <xdr:nvSpPr>
        <xdr:cNvPr id="154" name="楕円 153"/>
        <xdr:cNvSpPr/>
      </xdr:nvSpPr>
      <xdr:spPr>
        <a:xfrm>
          <a:off x="13843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33020</xdr:rowOff>
    </xdr:from>
    <xdr:ext cx="761365" cy="259080"/>
    <xdr:sp macro="" textlink="">
      <xdr:nvSpPr>
        <xdr:cNvPr id="155" name="テキスト ボックス 154"/>
        <xdr:cNvSpPr txBox="1"/>
      </xdr:nvSpPr>
      <xdr:spPr>
        <a:xfrm>
          <a:off x="13512800" y="2604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57" name="テキスト ボックス 156"/>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ea"/>
              <a:ea typeface="+mn-ea"/>
              <a:cs typeface="+mn-cs"/>
            </a:rPr>
            <a:t>経常一般財源を必要とする扶助費は前年度比</a:t>
          </a:r>
          <a:r>
            <a:rPr lang="en-US" altLang="ja-JP" sz="1100" b="0" i="0" baseline="0">
              <a:solidFill>
                <a:schemeClr val="dk1"/>
              </a:solidFill>
              <a:effectLst/>
              <a:latin typeface="+mn-ea"/>
              <a:ea typeface="+mn-ea"/>
              <a:cs typeface="+mn-cs"/>
            </a:rPr>
            <a:t>+1,400</a:t>
          </a:r>
          <a:r>
            <a:rPr lang="ja-JP" altLang="ja-JP" sz="1100" b="0" i="0" baseline="0">
              <a:solidFill>
                <a:schemeClr val="dk1"/>
              </a:solidFill>
              <a:effectLst/>
              <a:latin typeface="+mn-ea"/>
              <a:ea typeface="+mn-ea"/>
              <a:cs typeface="+mn-cs"/>
            </a:rPr>
            <a:t>万円の</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7,600</a:t>
          </a:r>
          <a:r>
            <a:rPr lang="ja-JP" altLang="ja-JP" sz="1100" b="0" i="0" baseline="0">
              <a:solidFill>
                <a:schemeClr val="dk1"/>
              </a:solidFill>
              <a:effectLst/>
              <a:latin typeface="+mn-ea"/>
              <a:ea typeface="+mn-ea"/>
              <a:cs typeface="+mn-cs"/>
            </a:rPr>
            <a:t>万円となったが、</a:t>
          </a:r>
          <a:r>
            <a:rPr kumimoji="1" lang="ja-JP" altLang="ja-JP" sz="1100">
              <a:solidFill>
                <a:schemeClr val="dk1"/>
              </a:solidFill>
              <a:effectLst/>
              <a:latin typeface="+mn-ea"/>
              <a:ea typeface="+mn-ea"/>
              <a:cs typeface="+mn-cs"/>
            </a:rPr>
            <a:t>分母である経常一般財源が前年度比</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5,400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91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9,500</a:t>
          </a:r>
          <a:r>
            <a:rPr kumimoji="1" lang="ja-JP" altLang="ja-JP" sz="1100">
              <a:solidFill>
                <a:schemeClr val="dk1"/>
              </a:solidFill>
              <a:effectLst/>
              <a:latin typeface="+mn-ea"/>
              <a:ea typeface="+mn-ea"/>
              <a:cs typeface="+mn-cs"/>
            </a:rPr>
            <a:t>万円となったことから、横ばいとなった。今後も</a:t>
          </a:r>
          <a:r>
            <a:rPr lang="ja-JP" altLang="ja-JP" sz="1100" b="0" i="0" baseline="0">
              <a:solidFill>
                <a:schemeClr val="dk1"/>
              </a:solidFill>
              <a:effectLst/>
              <a:latin typeface="+mn-ea"/>
              <a:ea typeface="+mn-ea"/>
              <a:cs typeface="+mn-cs"/>
            </a:rPr>
            <a:t>施策との整合性を図りながら、単独事業の見直しを行い、引き続き扶助費の適正化に努める。</a:t>
          </a:r>
          <a:endParaRPr lang="ja-JP" altLang="ja-JP" sz="1400">
            <a:effectLst/>
            <a:latin typeface="+mn-ea"/>
            <a:ea typeface="+mn-ea"/>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91440</xdr:rowOff>
    </xdr:from>
    <xdr:to>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29210</xdr:rowOff>
    </xdr:from>
    <xdr:to>
      <xdr:col>24</xdr:col>
      <xdr:colOff>25400</xdr:colOff>
      <xdr:row>58</xdr:row>
      <xdr:rowOff>29210</xdr:rowOff>
    </xdr:to>
    <xdr:cxnSp macro="">
      <xdr:nvCxnSpPr>
        <xdr:cNvPr id="192" name="直線コネクタ 191"/>
        <xdr:cNvCxnSpPr/>
      </xdr:nvCxnSpPr>
      <xdr:spPr>
        <a:xfrm>
          <a:off x="3987800" y="9973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81915</xdr:rowOff>
    </xdr:from>
    <xdr:to>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29210</xdr:rowOff>
    </xdr:from>
    <xdr:to>
      <xdr:col>19</xdr:col>
      <xdr:colOff>187325</xdr:colOff>
      <xdr:row>58</xdr:row>
      <xdr:rowOff>29210</xdr:rowOff>
    </xdr:to>
    <xdr:cxnSp macro="">
      <xdr:nvCxnSpPr>
        <xdr:cNvPr id="195" name="直線コネクタ 194"/>
        <xdr:cNvCxnSpPr/>
      </xdr:nvCxnSpPr>
      <xdr:spPr>
        <a:xfrm>
          <a:off x="3098800" y="997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29210</xdr:rowOff>
    </xdr:from>
    <xdr:to>
      <xdr:col>15</xdr:col>
      <xdr:colOff>98425</xdr:colOff>
      <xdr:row>58</xdr:row>
      <xdr:rowOff>83185</xdr:rowOff>
    </xdr:to>
    <xdr:cxnSp macro="">
      <xdr:nvCxnSpPr>
        <xdr:cNvPr id="198" name="直線コネクタ 197"/>
        <xdr:cNvCxnSpPr/>
      </xdr:nvCxnSpPr>
      <xdr:spPr>
        <a:xfrm flipV="1">
          <a:off x="2209800" y="99733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6350</xdr:rowOff>
    </xdr:from>
    <xdr:to>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6985</xdr:rowOff>
    </xdr:from>
    <xdr:to>
      <xdr:col>11</xdr:col>
      <xdr:colOff>9525</xdr:colOff>
      <xdr:row>58</xdr:row>
      <xdr:rowOff>83185</xdr:rowOff>
    </xdr:to>
    <xdr:cxnSp macro="">
      <xdr:nvCxnSpPr>
        <xdr:cNvPr id="201" name="直線コネクタ 200"/>
        <xdr:cNvCxnSpPr/>
      </xdr:nvCxnSpPr>
      <xdr:spPr>
        <a:xfrm>
          <a:off x="1320800" y="99510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144145</xdr:rowOff>
    </xdr:from>
    <xdr:to>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149860</xdr:rowOff>
    </xdr:from>
    <xdr:to>
      <xdr:col>24</xdr:col>
      <xdr:colOff>76200</xdr:colOff>
      <xdr:row>58</xdr:row>
      <xdr:rowOff>80010</xdr:rowOff>
    </xdr:to>
    <xdr:sp macro="" textlink="">
      <xdr:nvSpPr>
        <xdr:cNvPr id="211" name="楕円 210"/>
        <xdr:cNvSpPr/>
      </xdr:nvSpPr>
      <xdr:spPr>
        <a:xfrm>
          <a:off x="47752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121920</xdr:rowOff>
    </xdr:from>
    <xdr:ext cx="762000" cy="258445"/>
    <xdr:sp macro="" textlink="">
      <xdr:nvSpPr>
        <xdr:cNvPr id="212" name="扶助費該当値テキスト"/>
        <xdr:cNvSpPr txBox="1"/>
      </xdr:nvSpPr>
      <xdr:spPr>
        <a:xfrm>
          <a:off x="4914900" y="9894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149860</xdr:rowOff>
    </xdr:from>
    <xdr:to>
      <xdr:col>20</xdr:col>
      <xdr:colOff>38100</xdr:colOff>
      <xdr:row>58</xdr:row>
      <xdr:rowOff>80010</xdr:rowOff>
    </xdr:to>
    <xdr:sp macro="" textlink="">
      <xdr:nvSpPr>
        <xdr:cNvPr id="213" name="楕円 212"/>
        <xdr:cNvSpPr/>
      </xdr:nvSpPr>
      <xdr:spPr>
        <a:xfrm>
          <a:off x="3937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64770</xdr:rowOff>
    </xdr:from>
    <xdr:ext cx="735965" cy="258445"/>
    <xdr:sp macro="" textlink="">
      <xdr:nvSpPr>
        <xdr:cNvPr id="214" name="テキスト ボックス 213"/>
        <xdr:cNvSpPr txBox="1"/>
      </xdr:nvSpPr>
      <xdr:spPr>
        <a:xfrm>
          <a:off x="3606800" y="100088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149860</xdr:rowOff>
    </xdr:from>
    <xdr:to>
      <xdr:col>15</xdr:col>
      <xdr:colOff>149225</xdr:colOff>
      <xdr:row>58</xdr:row>
      <xdr:rowOff>80010</xdr:rowOff>
    </xdr:to>
    <xdr:sp macro="" textlink="">
      <xdr:nvSpPr>
        <xdr:cNvPr id="215" name="楕円 214"/>
        <xdr:cNvSpPr/>
      </xdr:nvSpPr>
      <xdr:spPr>
        <a:xfrm>
          <a:off x="3048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64770</xdr:rowOff>
    </xdr:from>
    <xdr:ext cx="762000" cy="258445"/>
    <xdr:sp macro="" textlink="">
      <xdr:nvSpPr>
        <xdr:cNvPr id="216" name="テキスト ボックス 215"/>
        <xdr:cNvSpPr txBox="1"/>
      </xdr:nvSpPr>
      <xdr:spPr>
        <a:xfrm>
          <a:off x="2717800" y="10008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32385</xdr:rowOff>
    </xdr:from>
    <xdr:to>
      <xdr:col>11</xdr:col>
      <xdr:colOff>60325</xdr:colOff>
      <xdr:row>58</xdr:row>
      <xdr:rowOff>133985</xdr:rowOff>
    </xdr:to>
    <xdr:sp macro="" textlink="">
      <xdr:nvSpPr>
        <xdr:cNvPr id="217" name="楕円 216"/>
        <xdr:cNvSpPr/>
      </xdr:nvSpPr>
      <xdr:spPr>
        <a:xfrm>
          <a:off x="2159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118745</xdr:rowOff>
    </xdr:from>
    <xdr:ext cx="761365" cy="259080"/>
    <xdr:sp macro="" textlink="">
      <xdr:nvSpPr>
        <xdr:cNvPr id="218" name="テキスト ボックス 217"/>
        <xdr:cNvSpPr txBox="1"/>
      </xdr:nvSpPr>
      <xdr:spPr>
        <a:xfrm>
          <a:off x="1828800" y="10062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127635</xdr:rowOff>
    </xdr:from>
    <xdr:to>
      <xdr:col>6</xdr:col>
      <xdr:colOff>171450</xdr:colOff>
      <xdr:row>58</xdr:row>
      <xdr:rowOff>57785</xdr:rowOff>
    </xdr:to>
    <xdr:sp macro="" textlink="">
      <xdr:nvSpPr>
        <xdr:cNvPr id="219" name="楕円 218"/>
        <xdr:cNvSpPr/>
      </xdr:nvSpPr>
      <xdr:spPr>
        <a:xfrm>
          <a:off x="1270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42545</xdr:rowOff>
    </xdr:from>
    <xdr:ext cx="761365" cy="258445"/>
    <xdr:sp macro="" textlink="">
      <xdr:nvSpPr>
        <xdr:cNvPr id="220" name="テキスト ボックス 219"/>
        <xdr:cNvSpPr txBox="1"/>
      </xdr:nvSpPr>
      <xdr:spPr>
        <a:xfrm>
          <a:off x="939800" y="9986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kumimoji="1" lang="ja-JP" altLang="ja-JP" sz="1100">
              <a:solidFill>
                <a:schemeClr val="dk1"/>
              </a:solidFill>
              <a:effectLst/>
              <a:latin typeface="+mn-ea"/>
              <a:ea typeface="+mn-ea"/>
              <a:cs typeface="+mn-cs"/>
            </a:rPr>
            <a:t>経常一般財源を必要とする繰出金は、前年度比</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230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9,700</a:t>
          </a:r>
          <a:r>
            <a:rPr kumimoji="1" lang="ja-JP" altLang="ja-JP" sz="1100">
              <a:solidFill>
                <a:schemeClr val="dk1"/>
              </a:solidFill>
              <a:effectLst/>
              <a:latin typeface="+mn-ea"/>
              <a:ea typeface="+mn-ea"/>
              <a:cs typeface="+mn-cs"/>
            </a:rPr>
            <a:t>万円、維持補修費が前年度比</a:t>
          </a:r>
          <a:r>
            <a:rPr kumimoji="1" lang="en-US" altLang="ja-JP" sz="1100">
              <a:solidFill>
                <a:schemeClr val="dk1"/>
              </a:solidFill>
              <a:effectLst/>
              <a:latin typeface="+mn-ea"/>
              <a:ea typeface="+mn-ea"/>
              <a:cs typeface="+mn-cs"/>
            </a:rPr>
            <a:t>+700</a:t>
          </a:r>
          <a:r>
            <a:rPr kumimoji="1" lang="ja-JP" altLang="ja-JP" sz="1100">
              <a:solidFill>
                <a:schemeClr val="dk1"/>
              </a:solidFill>
              <a:effectLst/>
              <a:latin typeface="+mn-ea"/>
              <a:ea typeface="+mn-ea"/>
              <a:cs typeface="+mn-cs"/>
            </a:rPr>
            <a:t>万円の</a:t>
          </a:r>
          <a:r>
            <a:rPr kumimoji="1" lang="ja-JP" altLang="en-US" sz="1100">
              <a:solidFill>
                <a:schemeClr val="dk1"/>
              </a:solidFill>
              <a:effectLst/>
              <a:latin typeface="+mn-ea"/>
              <a:ea typeface="+mn-ea"/>
              <a:cs typeface="+mn-cs"/>
            </a:rPr>
            <a:t>１億</a:t>
          </a:r>
          <a:r>
            <a:rPr kumimoji="1" lang="en-US" altLang="ja-JP" sz="1100">
              <a:solidFill>
                <a:schemeClr val="dk1"/>
              </a:solidFill>
              <a:effectLst/>
              <a:latin typeface="+mn-ea"/>
              <a:ea typeface="+mn-ea"/>
              <a:cs typeface="+mn-cs"/>
            </a:rPr>
            <a:t>600</a:t>
          </a:r>
          <a:r>
            <a:rPr kumimoji="1" lang="ja-JP" altLang="ja-JP" sz="1100">
              <a:solidFill>
                <a:schemeClr val="dk1"/>
              </a:solidFill>
              <a:effectLst/>
              <a:latin typeface="+mn-ea"/>
              <a:ea typeface="+mn-ea"/>
              <a:cs typeface="+mn-cs"/>
            </a:rPr>
            <a:t>万円</a:t>
          </a:r>
          <a:r>
            <a:rPr kumimoji="1" lang="ja-JP" altLang="en-US" sz="1100">
              <a:solidFill>
                <a:schemeClr val="dk1"/>
              </a:solidFill>
              <a:effectLst/>
              <a:latin typeface="+mn-ea"/>
              <a:ea typeface="+mn-ea"/>
              <a:cs typeface="+mn-cs"/>
            </a:rPr>
            <a:t>、投資及び出資金が前年比▲</a:t>
          </a:r>
          <a:r>
            <a:rPr kumimoji="1" lang="en-US" altLang="ja-JP" sz="1100">
              <a:solidFill>
                <a:schemeClr val="dk1"/>
              </a:solidFill>
              <a:effectLst/>
              <a:latin typeface="+mn-ea"/>
              <a:ea typeface="+mn-ea"/>
              <a:cs typeface="+mn-cs"/>
            </a:rPr>
            <a:t>400</a:t>
          </a:r>
          <a:r>
            <a:rPr kumimoji="1" lang="ja-JP" altLang="en-US" sz="1100">
              <a:solidFill>
                <a:schemeClr val="dk1"/>
              </a:solidFill>
              <a:effectLst/>
              <a:latin typeface="+mn-ea"/>
              <a:ea typeface="+mn-ea"/>
              <a:cs typeface="+mn-cs"/>
            </a:rPr>
            <a:t>万円</a:t>
          </a:r>
          <a:r>
            <a:rPr kumimoji="1" lang="ja-JP" altLang="ja-JP" sz="1100">
              <a:solidFill>
                <a:schemeClr val="dk1"/>
              </a:solidFill>
              <a:effectLst/>
              <a:latin typeface="+mn-ea"/>
              <a:ea typeface="+mn-ea"/>
              <a:cs typeface="+mn-cs"/>
            </a:rPr>
            <a:t>となり、分子はほぼ横ばいであったが、分母である経常一般財源が前年度比</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5,400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91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9,500</a:t>
          </a:r>
          <a:r>
            <a:rPr kumimoji="1" lang="ja-JP" altLang="ja-JP" sz="1100">
              <a:solidFill>
                <a:schemeClr val="dk1"/>
              </a:solidFill>
              <a:effectLst/>
              <a:latin typeface="+mn-ea"/>
              <a:ea typeface="+mn-ea"/>
              <a:cs typeface="+mn-cs"/>
            </a:rPr>
            <a:t>万円となったことから、前年度より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改善</a:t>
          </a:r>
          <a:r>
            <a:rPr kumimoji="1" lang="ja-JP" altLang="ja-JP" sz="1100">
              <a:solidFill>
                <a:schemeClr val="dk1"/>
              </a:solidFill>
              <a:effectLst/>
              <a:latin typeface="+mn-ea"/>
              <a:ea typeface="+mn-ea"/>
              <a:cs typeface="+mn-cs"/>
            </a:rPr>
            <a:t>した。</a:t>
          </a:r>
          <a:r>
            <a:rPr lang="ja-JP" altLang="ja-JP" sz="1100" b="0" i="0" baseline="0">
              <a:solidFill>
                <a:schemeClr val="dk1"/>
              </a:solidFill>
              <a:effectLst/>
              <a:latin typeface="+mn-ea"/>
              <a:ea typeface="+mn-ea"/>
              <a:cs typeface="+mn-cs"/>
            </a:rPr>
            <a:t>維持補修費については、施設の老朽化が進んでいることから、積極的に統廃合に取り組み、抑制に努める。</a:t>
          </a:r>
          <a:endParaRPr lang="ja-JP" altLang="ja-JP" sz="1400">
            <a:effectLst/>
            <a:latin typeface="+mn-ea"/>
            <a:ea typeface="+mn-ea"/>
          </a:endParaRPr>
        </a:p>
      </xdr:txBody>
    </xdr:sp>
    <xdr:clientData/>
  </xdr:twoCellAnchor>
  <xdr:oneCellAnchor>
    <xdr:from>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123190</xdr:rowOff>
    </xdr:to>
    <xdr:cxnSp macro="">
      <xdr:nvCxnSpPr>
        <xdr:cNvPr id="253" name="直線コネクタ 252"/>
        <xdr:cNvCxnSpPr/>
      </xdr:nvCxnSpPr>
      <xdr:spPr>
        <a:xfrm flipV="1">
          <a:off x="15671800" y="98729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123190</xdr:rowOff>
    </xdr:to>
    <xdr:cxnSp macro="">
      <xdr:nvCxnSpPr>
        <xdr:cNvPr id="256" name="直線コネクタ 255"/>
        <xdr:cNvCxnSpPr/>
      </xdr:nvCxnSpPr>
      <xdr:spPr>
        <a:xfrm>
          <a:off x="14782800" y="9834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62230</xdr:rowOff>
    </xdr:from>
    <xdr:to>
      <xdr:col>73</xdr:col>
      <xdr:colOff>180975</xdr:colOff>
      <xdr:row>57</xdr:row>
      <xdr:rowOff>62230</xdr:rowOff>
    </xdr:to>
    <xdr:cxnSp macro="">
      <xdr:nvCxnSpPr>
        <xdr:cNvPr id="259" name="直線コネクタ 258"/>
        <xdr:cNvCxnSpPr/>
      </xdr:nvCxnSpPr>
      <xdr:spPr>
        <a:xfrm>
          <a:off x="13893800" y="9834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143510</xdr:rowOff>
    </xdr:from>
    <xdr:ext cx="762000" cy="258445"/>
    <xdr:sp macro="" textlink="">
      <xdr:nvSpPr>
        <xdr:cNvPr id="261" name="テキスト ボックス 260"/>
        <xdr:cNvSpPr txBox="1"/>
      </xdr:nvSpPr>
      <xdr:spPr>
        <a:xfrm>
          <a:off x="14401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16510</xdr:rowOff>
    </xdr:from>
    <xdr:to>
      <xdr:col>69</xdr:col>
      <xdr:colOff>92075</xdr:colOff>
      <xdr:row>57</xdr:row>
      <xdr:rowOff>62230</xdr:rowOff>
    </xdr:to>
    <xdr:cxnSp macro="">
      <xdr:nvCxnSpPr>
        <xdr:cNvPr id="262" name="直線コネクタ 261"/>
        <xdr:cNvCxnSpPr/>
      </xdr:nvCxnSpPr>
      <xdr:spPr>
        <a:xfrm>
          <a:off x="13004800" y="9789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128270</xdr:rowOff>
    </xdr:from>
    <xdr:ext cx="761365" cy="259080"/>
    <xdr:sp macro="" textlink="">
      <xdr:nvSpPr>
        <xdr:cNvPr id="264" name="テキスト ボックス 263"/>
        <xdr:cNvSpPr txBox="1"/>
      </xdr:nvSpPr>
      <xdr:spPr>
        <a:xfrm>
          <a:off x="13512800" y="990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82550</xdr:rowOff>
    </xdr:from>
    <xdr:ext cx="762000" cy="259080"/>
    <xdr:sp macro="" textlink="">
      <xdr:nvSpPr>
        <xdr:cNvPr id="266" name="テキスト ボックス 265"/>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2" name="楕円 271"/>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21590</xdr:rowOff>
    </xdr:from>
    <xdr:ext cx="762000" cy="259080"/>
    <xdr:sp macro="" textlink="">
      <xdr:nvSpPr>
        <xdr:cNvPr id="273" name="その他該当値テキスト"/>
        <xdr:cNvSpPr txBox="1"/>
      </xdr:nvSpPr>
      <xdr:spPr>
        <a:xfrm>
          <a:off x="165989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158750</xdr:rowOff>
    </xdr:from>
    <xdr:ext cx="736600" cy="259080"/>
    <xdr:sp macro="" textlink="">
      <xdr:nvSpPr>
        <xdr:cNvPr id="275" name="テキスト ボックス 274"/>
        <xdr:cNvSpPr txBox="1"/>
      </xdr:nvSpPr>
      <xdr:spPr>
        <a:xfrm>
          <a:off x="15290800" y="993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123190</xdr:rowOff>
    </xdr:from>
    <xdr:ext cx="762000" cy="258445"/>
    <xdr:sp macro="" textlink="">
      <xdr:nvSpPr>
        <xdr:cNvPr id="277" name="テキスト ボックス 276"/>
        <xdr:cNvSpPr txBox="1"/>
      </xdr:nvSpPr>
      <xdr:spPr>
        <a:xfrm>
          <a:off x="14401800" y="9552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8" name="楕円 277"/>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61365" cy="258445"/>
    <xdr:sp macro="" textlink="">
      <xdr:nvSpPr>
        <xdr:cNvPr id="279" name="テキスト ボックス 278"/>
        <xdr:cNvSpPr txBox="1"/>
      </xdr:nvSpPr>
      <xdr:spPr>
        <a:xfrm>
          <a:off x="13512800" y="955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80" name="楕円 279"/>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77470</xdr:rowOff>
    </xdr:from>
    <xdr:ext cx="762000" cy="258445"/>
    <xdr:sp macro="" textlink="">
      <xdr:nvSpPr>
        <xdr:cNvPr id="281" name="テキスト ボックス 280"/>
        <xdr:cNvSpPr txBox="1"/>
      </xdr:nvSpPr>
      <xdr:spPr>
        <a:xfrm>
          <a:off x="12623800" y="950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base" latinLnBrk="0" hangingPunct="1"/>
          <a:r>
            <a:rPr kumimoji="1" lang="ja-JP" altLang="ja-JP" sz="1100">
              <a:solidFill>
                <a:schemeClr val="dk1"/>
              </a:solidFill>
              <a:effectLst/>
              <a:latin typeface="+mn-ea"/>
              <a:ea typeface="+mn-ea"/>
              <a:cs typeface="+mn-cs"/>
            </a:rPr>
            <a:t>経常一般財源を必要とする補助費等は、前年度比</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9,500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5,200</a:t>
          </a:r>
          <a:r>
            <a:rPr kumimoji="1" lang="ja-JP" altLang="ja-JP" sz="1100">
              <a:solidFill>
                <a:schemeClr val="dk1"/>
              </a:solidFill>
              <a:effectLst/>
              <a:latin typeface="+mn-ea"/>
              <a:ea typeface="+mn-ea"/>
              <a:cs typeface="+mn-cs"/>
            </a:rPr>
            <a:t>万円</a:t>
          </a:r>
          <a:r>
            <a:rPr kumimoji="1" lang="ja-JP" altLang="en-US" sz="1100">
              <a:solidFill>
                <a:schemeClr val="dk1"/>
              </a:solidFill>
              <a:effectLst/>
              <a:latin typeface="+mn-ea"/>
              <a:ea typeface="+mn-ea"/>
              <a:cs typeface="+mn-cs"/>
            </a:rPr>
            <a:t>の大幅増</a:t>
          </a:r>
          <a:r>
            <a:rPr kumimoji="1" lang="ja-JP" altLang="ja-JP" sz="1100">
              <a:solidFill>
                <a:schemeClr val="dk1"/>
              </a:solidFill>
              <a:effectLst/>
              <a:latin typeface="+mn-ea"/>
              <a:ea typeface="+mn-ea"/>
              <a:cs typeface="+mn-cs"/>
            </a:rPr>
            <a:t>となり、前年度より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悪化</a:t>
          </a:r>
          <a:r>
            <a:rPr kumimoji="1" lang="ja-JP" altLang="ja-JP" sz="1100">
              <a:solidFill>
                <a:schemeClr val="dk1"/>
              </a:solidFill>
              <a:effectLst/>
              <a:latin typeface="+mn-ea"/>
              <a:ea typeface="+mn-ea"/>
              <a:cs typeface="+mn-cs"/>
            </a:rPr>
            <a:t>した。</a:t>
          </a:r>
          <a:r>
            <a:rPr kumimoji="1" lang="ja-JP" altLang="en-US" sz="1100">
              <a:solidFill>
                <a:schemeClr val="dk1"/>
              </a:solidFill>
              <a:effectLst/>
              <a:latin typeface="+mn-ea"/>
              <a:ea typeface="+mn-ea"/>
              <a:cs typeface="+mn-cs"/>
            </a:rPr>
            <a:t>多面的機能支払交付金</a:t>
          </a:r>
          <a:r>
            <a:rPr kumimoji="1" lang="en-US" altLang="ja-JP" sz="1100">
              <a:solidFill>
                <a:schemeClr val="dk1"/>
              </a:solidFill>
              <a:effectLst/>
              <a:latin typeface="+mn-ea"/>
              <a:ea typeface="+mn-ea"/>
              <a:cs typeface="+mn-cs"/>
            </a:rPr>
            <a:t>9,900</a:t>
          </a:r>
          <a:r>
            <a:rPr kumimoji="1" lang="ja-JP" altLang="en-US" sz="1100">
              <a:solidFill>
                <a:schemeClr val="dk1"/>
              </a:solidFill>
              <a:effectLst/>
              <a:latin typeface="+mn-ea"/>
              <a:ea typeface="+mn-ea"/>
              <a:cs typeface="+mn-cs"/>
            </a:rPr>
            <a:t>万円が臨時事業実施期間終了に伴い経常経費となったことが主な要因である。一部事務組合負担金については、</a:t>
          </a:r>
          <a:r>
            <a:rPr kumimoji="1" lang="ja-JP" altLang="ja-JP" sz="1100">
              <a:solidFill>
                <a:schemeClr val="dk1"/>
              </a:solidFill>
              <a:effectLst/>
              <a:latin typeface="+mn-ea"/>
              <a:ea typeface="+mn-ea"/>
              <a:cs typeface="+mn-cs"/>
            </a:rPr>
            <a:t>消防組合において、施設の老朽化による建替や４年に１回１億円規模の通信指令機器の更新等が控えていることなどから、今後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増加が見込まれている。一部事務組合に対してもコスト削減を要請していく。</a:t>
          </a:r>
          <a:endParaRPr lang="ja-JP" altLang="ja-JP" sz="1400">
            <a:effectLst/>
            <a:latin typeface="+mn-ea"/>
            <a:ea typeface="+mn-ea"/>
          </a:endParaRPr>
        </a:p>
      </xdr:txBody>
    </xdr:sp>
    <xdr:clientData/>
  </xdr:twoCellAnchor>
  <xdr:oneCellAnchor>
    <xdr:from>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40640</xdr:rowOff>
    </xdr:from>
    <xdr:to>
      <xdr:col>82</xdr:col>
      <xdr:colOff>107950</xdr:colOff>
      <xdr:row>36</xdr:row>
      <xdr:rowOff>76835</xdr:rowOff>
    </xdr:to>
    <xdr:cxnSp macro="">
      <xdr:nvCxnSpPr>
        <xdr:cNvPr id="311" name="直線コネクタ 310"/>
        <xdr:cNvCxnSpPr/>
      </xdr:nvCxnSpPr>
      <xdr:spPr>
        <a:xfrm>
          <a:off x="15671800" y="6212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40640</xdr:rowOff>
    </xdr:from>
    <xdr:to>
      <xdr:col>78</xdr:col>
      <xdr:colOff>69850</xdr:colOff>
      <xdr:row>36</xdr:row>
      <xdr:rowOff>72390</xdr:rowOff>
    </xdr:to>
    <xdr:cxnSp macro="">
      <xdr:nvCxnSpPr>
        <xdr:cNvPr id="314" name="直線コネクタ 313"/>
        <xdr:cNvCxnSpPr/>
      </xdr:nvCxnSpPr>
      <xdr:spPr>
        <a:xfrm flipV="1">
          <a:off x="14782800" y="6212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72390</xdr:rowOff>
    </xdr:from>
    <xdr:to>
      <xdr:col>73</xdr:col>
      <xdr:colOff>180975</xdr:colOff>
      <xdr:row>36</xdr:row>
      <xdr:rowOff>95250</xdr:rowOff>
    </xdr:to>
    <xdr:cxnSp macro="">
      <xdr:nvCxnSpPr>
        <xdr:cNvPr id="317" name="直線コネクタ 316"/>
        <xdr:cNvCxnSpPr/>
      </xdr:nvCxnSpPr>
      <xdr:spPr>
        <a:xfrm flipV="1">
          <a:off x="13893800" y="6244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114935</xdr:rowOff>
    </xdr:from>
    <xdr:ext cx="762000" cy="259080"/>
    <xdr:sp macro="" textlink="">
      <xdr:nvSpPr>
        <xdr:cNvPr id="319" name="テキスト ボックス 318"/>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95250</xdr:rowOff>
    </xdr:from>
    <xdr:to>
      <xdr:col>69</xdr:col>
      <xdr:colOff>92075</xdr:colOff>
      <xdr:row>36</xdr:row>
      <xdr:rowOff>104140</xdr:rowOff>
    </xdr:to>
    <xdr:cxnSp macro="">
      <xdr:nvCxnSpPr>
        <xdr:cNvPr id="320" name="直線コネクタ 319"/>
        <xdr:cNvCxnSpPr/>
      </xdr:nvCxnSpPr>
      <xdr:spPr>
        <a:xfrm flipV="1">
          <a:off x="13004800" y="6267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100965</xdr:rowOff>
    </xdr:from>
    <xdr:ext cx="761365" cy="258445"/>
    <xdr:sp macro="" textlink="">
      <xdr:nvSpPr>
        <xdr:cNvPr id="322" name="テキスト ボックス 321"/>
        <xdr:cNvSpPr txBox="1"/>
      </xdr:nvSpPr>
      <xdr:spPr>
        <a:xfrm>
          <a:off x="13512800" y="5930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24" name="テキスト ボックス 323"/>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30" name="楕円 329"/>
        <xdr:cNvSpPr/>
      </xdr:nvSpPr>
      <xdr:spPr>
        <a:xfrm>
          <a:off x="16459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42545</xdr:rowOff>
    </xdr:from>
    <xdr:ext cx="762000" cy="258445"/>
    <xdr:sp macro="" textlink="">
      <xdr:nvSpPr>
        <xdr:cNvPr id="331" name="補助費等該当値テキスト"/>
        <xdr:cNvSpPr txBox="1"/>
      </xdr:nvSpPr>
      <xdr:spPr>
        <a:xfrm>
          <a:off x="16598900" y="6043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160655</xdr:rowOff>
    </xdr:from>
    <xdr:to>
      <xdr:col>78</xdr:col>
      <xdr:colOff>120650</xdr:colOff>
      <xdr:row>36</xdr:row>
      <xdr:rowOff>90805</xdr:rowOff>
    </xdr:to>
    <xdr:sp macro="" textlink="">
      <xdr:nvSpPr>
        <xdr:cNvPr id="332" name="楕円 331"/>
        <xdr:cNvSpPr/>
      </xdr:nvSpPr>
      <xdr:spPr>
        <a:xfrm>
          <a:off x="15621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58445"/>
    <xdr:sp macro="" textlink="">
      <xdr:nvSpPr>
        <xdr:cNvPr id="333" name="テキスト ボックス 332"/>
        <xdr:cNvSpPr txBox="1"/>
      </xdr:nvSpPr>
      <xdr:spPr>
        <a:xfrm>
          <a:off x="15290800" y="5930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21590</xdr:rowOff>
    </xdr:from>
    <xdr:to>
      <xdr:col>74</xdr:col>
      <xdr:colOff>31750</xdr:colOff>
      <xdr:row>36</xdr:row>
      <xdr:rowOff>123190</xdr:rowOff>
    </xdr:to>
    <xdr:sp macro="" textlink="">
      <xdr:nvSpPr>
        <xdr:cNvPr id="334" name="楕円 333"/>
        <xdr:cNvSpPr/>
      </xdr:nvSpPr>
      <xdr:spPr>
        <a:xfrm>
          <a:off x="14732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35" name="テキスト ボックス 33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44450</xdr:rowOff>
    </xdr:from>
    <xdr:to>
      <xdr:col>69</xdr:col>
      <xdr:colOff>142875</xdr:colOff>
      <xdr:row>36</xdr:row>
      <xdr:rowOff>146050</xdr:rowOff>
    </xdr:to>
    <xdr:sp macro="" textlink="">
      <xdr:nvSpPr>
        <xdr:cNvPr id="336" name="楕円 335"/>
        <xdr:cNvSpPr/>
      </xdr:nvSpPr>
      <xdr:spPr>
        <a:xfrm>
          <a:off x="13843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130810</xdr:rowOff>
    </xdr:from>
    <xdr:ext cx="761365" cy="259080"/>
    <xdr:sp macro="" textlink="">
      <xdr:nvSpPr>
        <xdr:cNvPr id="337" name="テキスト ボックス 336"/>
        <xdr:cNvSpPr txBox="1"/>
      </xdr:nvSpPr>
      <xdr:spPr>
        <a:xfrm>
          <a:off x="1351280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139700</xdr:rowOff>
    </xdr:from>
    <xdr:ext cx="762000" cy="259080"/>
    <xdr:sp macro="" textlink="">
      <xdr:nvSpPr>
        <xdr:cNvPr id="339" name="テキスト ボックス 338"/>
        <xdr:cNvSpPr txBox="1"/>
      </xdr:nvSpPr>
      <xdr:spPr>
        <a:xfrm>
          <a:off x="12623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年度から平成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年度まで大規模建設事業が重なった。</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年から</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年度借入分の返済が始まった</a:t>
          </a:r>
          <a:r>
            <a:rPr lang="ja-JP" altLang="en-US" sz="1100" b="0" i="0" baseline="0">
              <a:solidFill>
                <a:schemeClr val="dk1"/>
              </a:solidFill>
              <a:effectLst/>
              <a:latin typeface="+mn-ea"/>
              <a:ea typeface="+mn-ea"/>
              <a:cs typeface="+mn-cs"/>
            </a:rPr>
            <a:t>ため</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年度は一気に比率が上昇し悪化したが、令和元年度は</a:t>
          </a:r>
          <a:r>
            <a:rPr lang="en-US" altLang="ja-JP" sz="1100" b="0" i="0" baseline="0">
              <a:solidFill>
                <a:schemeClr val="dk1"/>
              </a:solidFill>
              <a:effectLst/>
              <a:latin typeface="+mn-ea"/>
              <a:ea typeface="+mn-ea"/>
              <a:cs typeface="+mn-cs"/>
            </a:rPr>
            <a:t>2,600</a:t>
          </a:r>
          <a:r>
            <a:rPr lang="ja-JP" altLang="en-US" sz="1100" b="0" i="0" baseline="0">
              <a:solidFill>
                <a:schemeClr val="dk1"/>
              </a:solidFill>
              <a:effectLst/>
              <a:latin typeface="+mn-ea"/>
              <a:ea typeface="+mn-ea"/>
              <a:cs typeface="+mn-cs"/>
            </a:rPr>
            <a:t>万円ほど増加したものの、扶助費同様、分母の増加により、比率は横ばいとなった。</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も</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年度起債分の償還が</a:t>
          </a:r>
          <a:r>
            <a:rPr lang="ja-JP" altLang="en-US" sz="1100" b="0" i="0" baseline="0">
              <a:solidFill>
                <a:schemeClr val="dk1"/>
              </a:solidFill>
              <a:effectLst/>
              <a:latin typeface="+mn-ea"/>
              <a:ea typeface="+mn-ea"/>
              <a:cs typeface="+mn-cs"/>
            </a:rPr>
            <a:t>始まり、今後の</a:t>
          </a:r>
          <a:r>
            <a:rPr lang="ja-JP" altLang="ja-JP" sz="1100" b="0" i="0" baseline="0">
              <a:solidFill>
                <a:schemeClr val="dk1"/>
              </a:solidFill>
              <a:effectLst/>
              <a:latin typeface="+mn-ea"/>
              <a:ea typeface="+mn-ea"/>
              <a:cs typeface="+mn-cs"/>
            </a:rPr>
            <a:t>償還額は一気に増加すると見込んでいる。減債基金を活用し、年度間の平準化に取り組む。</a:t>
          </a:r>
          <a:endParaRPr lang="ja-JP" altLang="ja-JP" sz="1400">
            <a:effectLst/>
            <a:latin typeface="+mn-ea"/>
            <a:ea typeface="+mn-ea"/>
          </a:endParaRPr>
        </a:p>
      </xdr:txBody>
    </xdr:sp>
    <xdr:clientData/>
  </xdr:twoCellAnchor>
  <xdr:oneCellAnchor>
    <xdr:from>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161290</xdr:rowOff>
    </xdr:to>
    <xdr:cxnSp macro="">
      <xdr:nvCxnSpPr>
        <xdr:cNvPr id="371" name="直線コネクタ 370"/>
        <xdr:cNvCxnSpPr/>
      </xdr:nvCxnSpPr>
      <xdr:spPr>
        <a:xfrm>
          <a:off x="3987800" y="12848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109220</xdr:rowOff>
    </xdr:from>
    <xdr:ext cx="762000" cy="258445"/>
    <xdr:sp macro="" textlink="">
      <xdr:nvSpPr>
        <xdr:cNvPr id="372" name="公債費平均値テキスト"/>
        <xdr:cNvSpPr txBox="1"/>
      </xdr:nvSpPr>
      <xdr:spPr>
        <a:xfrm>
          <a:off x="4914900" y="12796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132715</xdr:rowOff>
    </xdr:from>
    <xdr:to>
      <xdr:col>19</xdr:col>
      <xdr:colOff>187325</xdr:colOff>
      <xdr:row>74</xdr:row>
      <xdr:rowOff>161290</xdr:rowOff>
    </xdr:to>
    <xdr:cxnSp macro="">
      <xdr:nvCxnSpPr>
        <xdr:cNvPr id="374" name="直線コネクタ 373"/>
        <xdr:cNvCxnSpPr/>
      </xdr:nvCxnSpPr>
      <xdr:spPr>
        <a:xfrm>
          <a:off x="3098800" y="128200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5965" cy="258445"/>
    <xdr:sp macro="" textlink="">
      <xdr:nvSpPr>
        <xdr:cNvPr id="376" name="テキスト ボックス 375"/>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125095</xdr:rowOff>
    </xdr:from>
    <xdr:to>
      <xdr:col>15</xdr:col>
      <xdr:colOff>98425</xdr:colOff>
      <xdr:row>74</xdr:row>
      <xdr:rowOff>132715</xdr:rowOff>
    </xdr:to>
    <xdr:cxnSp macro="">
      <xdr:nvCxnSpPr>
        <xdr:cNvPr id="377" name="直線コネクタ 376"/>
        <xdr:cNvCxnSpPr/>
      </xdr:nvCxnSpPr>
      <xdr:spPr>
        <a:xfrm>
          <a:off x="2209800" y="12812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90805</xdr:rowOff>
    </xdr:from>
    <xdr:to>
      <xdr:col>11</xdr:col>
      <xdr:colOff>9525</xdr:colOff>
      <xdr:row>74</xdr:row>
      <xdr:rowOff>125095</xdr:rowOff>
    </xdr:to>
    <xdr:cxnSp macro="">
      <xdr:nvCxnSpPr>
        <xdr:cNvPr id="380" name="直線コネクタ 379"/>
        <xdr:cNvCxnSpPr/>
      </xdr:nvCxnSpPr>
      <xdr:spPr>
        <a:xfrm>
          <a:off x="1320800" y="127781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61365" cy="259080"/>
    <xdr:sp macro="" textlink="">
      <xdr:nvSpPr>
        <xdr:cNvPr id="382" name="テキスト ボックス 381"/>
        <xdr:cNvSpPr txBox="1"/>
      </xdr:nvSpPr>
      <xdr:spPr>
        <a:xfrm>
          <a:off x="1828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61365" cy="259080"/>
    <xdr:sp macro="" textlink="">
      <xdr:nvSpPr>
        <xdr:cNvPr id="384" name="テキスト ボックス 383"/>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127000</xdr:rowOff>
    </xdr:from>
    <xdr:ext cx="762000" cy="259080"/>
    <xdr:sp macro="" textlink="">
      <xdr:nvSpPr>
        <xdr:cNvPr id="391" name="公債費該当値テキスト"/>
        <xdr:cNvSpPr txBox="1"/>
      </xdr:nvSpPr>
      <xdr:spPr>
        <a:xfrm>
          <a:off x="4914900" y="1264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50800</xdr:rowOff>
    </xdr:from>
    <xdr:ext cx="735965" cy="259080"/>
    <xdr:sp macro="" textlink="">
      <xdr:nvSpPr>
        <xdr:cNvPr id="393" name="テキスト ボックス 392"/>
        <xdr:cNvSpPr txBox="1"/>
      </xdr:nvSpPr>
      <xdr:spPr>
        <a:xfrm>
          <a:off x="3606800" y="1256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4" name="楕円 393"/>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22225</xdr:rowOff>
    </xdr:from>
    <xdr:ext cx="762000" cy="258445"/>
    <xdr:sp macro="" textlink="">
      <xdr:nvSpPr>
        <xdr:cNvPr id="395" name="テキスト ボックス 394"/>
        <xdr:cNvSpPr txBox="1"/>
      </xdr:nvSpPr>
      <xdr:spPr>
        <a:xfrm>
          <a:off x="2717800" y="12538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74930</xdr:rowOff>
    </xdr:from>
    <xdr:to>
      <xdr:col>11</xdr:col>
      <xdr:colOff>60325</xdr:colOff>
      <xdr:row>75</xdr:row>
      <xdr:rowOff>4445</xdr:rowOff>
    </xdr:to>
    <xdr:sp macro="" textlink="">
      <xdr:nvSpPr>
        <xdr:cNvPr id="396" name="楕円 395"/>
        <xdr:cNvSpPr/>
      </xdr:nvSpPr>
      <xdr:spPr>
        <a:xfrm>
          <a:off x="21590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14605</xdr:rowOff>
    </xdr:from>
    <xdr:ext cx="761365" cy="259080"/>
    <xdr:sp macro="" textlink="">
      <xdr:nvSpPr>
        <xdr:cNvPr id="397" name="テキスト ボックス 396"/>
        <xdr:cNvSpPr txBox="1"/>
      </xdr:nvSpPr>
      <xdr:spPr>
        <a:xfrm>
          <a:off x="1828800" y="12530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40640</xdr:rowOff>
    </xdr:from>
    <xdr:to>
      <xdr:col>6</xdr:col>
      <xdr:colOff>171450</xdr:colOff>
      <xdr:row>74</xdr:row>
      <xdr:rowOff>141605</xdr:rowOff>
    </xdr:to>
    <xdr:sp macro="" textlink="">
      <xdr:nvSpPr>
        <xdr:cNvPr id="398" name="楕円 397"/>
        <xdr:cNvSpPr/>
      </xdr:nvSpPr>
      <xdr:spPr>
        <a:xfrm>
          <a:off x="1270000" y="12727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151765</xdr:rowOff>
    </xdr:from>
    <xdr:ext cx="761365" cy="259080"/>
    <xdr:sp macro="" textlink="">
      <xdr:nvSpPr>
        <xdr:cNvPr id="399" name="テキスト ボックス 398"/>
        <xdr:cNvSpPr txBox="1"/>
      </xdr:nvSpPr>
      <xdr:spPr>
        <a:xfrm>
          <a:off x="939800" y="12496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ea"/>
              <a:ea typeface="+mn-ea"/>
              <a:cs typeface="+mn-cs"/>
            </a:rPr>
            <a:t>分母である経常一般財源が前年度比</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5,400</a:t>
          </a:r>
          <a:r>
            <a:rPr kumimoji="1" lang="ja-JP" altLang="ja-JP" sz="1100">
              <a:solidFill>
                <a:schemeClr val="dk1"/>
              </a:solidFill>
              <a:effectLst/>
              <a:latin typeface="+mn-ea"/>
              <a:ea typeface="+mn-ea"/>
              <a:cs typeface="+mn-cs"/>
            </a:rPr>
            <a:t>万円の</a:t>
          </a:r>
          <a:r>
            <a:rPr kumimoji="1" lang="en-US" altLang="ja-JP" sz="1100">
              <a:solidFill>
                <a:schemeClr val="dk1"/>
              </a:solidFill>
              <a:effectLst/>
              <a:latin typeface="+mn-ea"/>
              <a:ea typeface="+mn-ea"/>
              <a:cs typeface="+mn-cs"/>
            </a:rPr>
            <a:t>91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9,500</a:t>
          </a:r>
          <a:r>
            <a:rPr kumimoji="1" lang="ja-JP" altLang="ja-JP" sz="1100">
              <a:solidFill>
                <a:schemeClr val="dk1"/>
              </a:solidFill>
              <a:effectLst/>
              <a:latin typeface="+mn-ea"/>
              <a:ea typeface="+mn-ea"/>
              <a:cs typeface="+mn-cs"/>
            </a:rPr>
            <a:t>万円となったが、</a:t>
          </a:r>
          <a:r>
            <a:rPr lang="ja-JP" altLang="ja-JP" sz="1100" b="0" i="0" baseline="0">
              <a:solidFill>
                <a:schemeClr val="dk1"/>
              </a:solidFill>
              <a:effectLst/>
              <a:latin typeface="+mn-ea"/>
              <a:ea typeface="+mn-ea"/>
              <a:cs typeface="+mn-cs"/>
            </a:rPr>
            <a:t>経常一般財源を必要とする公債費以外の歳出</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、前年度比</a:t>
          </a:r>
          <a:r>
            <a:rPr lang="en-US"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２億</a:t>
          </a:r>
          <a:r>
            <a:rPr lang="en-US" altLang="ja-JP" sz="1100" b="0" i="0" baseline="0">
              <a:solidFill>
                <a:schemeClr val="dk1"/>
              </a:solidFill>
              <a:effectLst/>
              <a:latin typeface="+mn-ea"/>
              <a:ea typeface="+mn-ea"/>
              <a:cs typeface="+mn-cs"/>
            </a:rPr>
            <a:t>1,900</a:t>
          </a:r>
          <a:r>
            <a:rPr lang="ja-JP" altLang="ja-JP" sz="1100" b="0" i="0" baseline="0">
              <a:solidFill>
                <a:schemeClr val="dk1"/>
              </a:solidFill>
              <a:effectLst/>
              <a:latin typeface="+mn-ea"/>
              <a:ea typeface="+mn-ea"/>
              <a:cs typeface="+mn-cs"/>
            </a:rPr>
            <a:t>万円の</a:t>
          </a:r>
          <a:r>
            <a:rPr lang="en-US" altLang="ja-JP" sz="1100" b="0" i="0" baseline="0">
              <a:solidFill>
                <a:schemeClr val="dk1"/>
              </a:solidFill>
              <a:effectLst/>
              <a:latin typeface="+mn-ea"/>
              <a:ea typeface="+mn-ea"/>
              <a:cs typeface="+mn-cs"/>
            </a:rPr>
            <a:t>68</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6,700</a:t>
          </a:r>
          <a:r>
            <a:rPr lang="ja-JP" altLang="ja-JP" sz="1100" b="0" i="0" baseline="0">
              <a:solidFill>
                <a:schemeClr val="dk1"/>
              </a:solidFill>
              <a:effectLst/>
              <a:latin typeface="+mn-ea"/>
              <a:ea typeface="+mn-ea"/>
              <a:cs typeface="+mn-cs"/>
            </a:rPr>
            <a:t>万円</a:t>
          </a:r>
          <a:r>
            <a:rPr lang="ja-JP" altLang="en-US" sz="1100" b="0" i="0" baseline="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ポイント悪化した。</a:t>
          </a:r>
          <a:r>
            <a:rPr kumimoji="1" lang="ja-JP" altLang="en-US" sz="1100">
              <a:solidFill>
                <a:schemeClr val="dk1"/>
              </a:solidFill>
              <a:effectLst/>
              <a:latin typeface="+mn-ea"/>
              <a:ea typeface="+mn-ea"/>
              <a:cs typeface="+mn-cs"/>
            </a:rPr>
            <a:t>物件費及び補助費の増加が主な要因であるため、</a:t>
          </a:r>
          <a:r>
            <a:rPr kumimoji="1" lang="ja-JP" altLang="ja-JP" sz="1100">
              <a:solidFill>
                <a:schemeClr val="dk1"/>
              </a:solidFill>
              <a:effectLst/>
              <a:latin typeface="+mn-ea"/>
              <a:ea typeface="+mn-ea"/>
              <a:cs typeface="+mn-cs"/>
            </a:rPr>
            <a:t>更なる削減に取り組む必要がある。歳入については、徴収率の向上に取り組み、市税の確保に努める。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6350</xdr:rowOff>
    </xdr:from>
    <xdr:to>
      <xdr:col>82</xdr:col>
      <xdr:colOff>107950</xdr:colOff>
      <xdr:row>77</xdr:row>
      <xdr:rowOff>55880</xdr:rowOff>
    </xdr:to>
    <xdr:cxnSp macro="">
      <xdr:nvCxnSpPr>
        <xdr:cNvPr id="430" name="直線コネクタ 429"/>
        <xdr:cNvCxnSpPr/>
      </xdr:nvCxnSpPr>
      <xdr:spPr>
        <a:xfrm>
          <a:off x="15671800" y="1320800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8255</xdr:rowOff>
    </xdr:from>
    <xdr:to>
      <xdr:col>78</xdr:col>
      <xdr:colOff>69850</xdr:colOff>
      <xdr:row>77</xdr:row>
      <xdr:rowOff>6350</xdr:rowOff>
    </xdr:to>
    <xdr:cxnSp macro="">
      <xdr:nvCxnSpPr>
        <xdr:cNvPr id="433" name="直線コネクタ 432"/>
        <xdr:cNvCxnSpPr/>
      </xdr:nvCxnSpPr>
      <xdr:spPr>
        <a:xfrm>
          <a:off x="14782800" y="1303845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8255</xdr:rowOff>
    </xdr:from>
    <xdr:to>
      <xdr:col>73</xdr:col>
      <xdr:colOff>180975</xdr:colOff>
      <xdr:row>77</xdr:row>
      <xdr:rowOff>24130</xdr:rowOff>
    </xdr:to>
    <xdr:cxnSp macro="">
      <xdr:nvCxnSpPr>
        <xdr:cNvPr id="436" name="直線コネクタ 435"/>
        <xdr:cNvCxnSpPr/>
      </xdr:nvCxnSpPr>
      <xdr:spPr>
        <a:xfrm flipV="1">
          <a:off x="13893800" y="1303845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58420</xdr:rowOff>
    </xdr:from>
    <xdr:to>
      <xdr:col>69</xdr:col>
      <xdr:colOff>92075</xdr:colOff>
      <xdr:row>77</xdr:row>
      <xdr:rowOff>24130</xdr:rowOff>
    </xdr:to>
    <xdr:cxnSp macro="">
      <xdr:nvCxnSpPr>
        <xdr:cNvPr id="439" name="直線コネクタ 438"/>
        <xdr:cNvCxnSpPr/>
      </xdr:nvCxnSpPr>
      <xdr:spPr>
        <a:xfrm>
          <a:off x="13004800" y="130886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142240</xdr:rowOff>
    </xdr:from>
    <xdr:ext cx="761365" cy="259080"/>
    <xdr:sp macro="" textlink="">
      <xdr:nvSpPr>
        <xdr:cNvPr id="441" name="テキスト ボックス 440"/>
        <xdr:cNvSpPr txBox="1"/>
      </xdr:nvSpPr>
      <xdr:spPr>
        <a:xfrm>
          <a:off x="13512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62000" cy="259080"/>
    <xdr:sp macro="" textlink="">
      <xdr:nvSpPr>
        <xdr:cNvPr id="443" name="テキスト ボックス 442"/>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5080</xdr:rowOff>
    </xdr:from>
    <xdr:to>
      <xdr:col>82</xdr:col>
      <xdr:colOff>158750</xdr:colOff>
      <xdr:row>77</xdr:row>
      <xdr:rowOff>106680</xdr:rowOff>
    </xdr:to>
    <xdr:sp macro="" textlink="">
      <xdr:nvSpPr>
        <xdr:cNvPr id="449" name="楕円 448"/>
        <xdr:cNvSpPr/>
      </xdr:nvSpPr>
      <xdr:spPr>
        <a:xfrm>
          <a:off x="164592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148590</xdr:rowOff>
    </xdr:from>
    <xdr:ext cx="762000" cy="259080"/>
    <xdr:sp macro="" textlink="">
      <xdr:nvSpPr>
        <xdr:cNvPr id="450" name="公債費以外該当値テキスト"/>
        <xdr:cNvSpPr txBox="1"/>
      </xdr:nvSpPr>
      <xdr:spPr>
        <a:xfrm>
          <a:off x="16598900" y="1317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126365</xdr:rowOff>
    </xdr:from>
    <xdr:to>
      <xdr:col>78</xdr:col>
      <xdr:colOff>120650</xdr:colOff>
      <xdr:row>77</xdr:row>
      <xdr:rowOff>56515</xdr:rowOff>
    </xdr:to>
    <xdr:sp macro="" textlink="">
      <xdr:nvSpPr>
        <xdr:cNvPr id="451" name="楕円 450"/>
        <xdr:cNvSpPr/>
      </xdr:nvSpPr>
      <xdr:spPr>
        <a:xfrm>
          <a:off x="15621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66675</xdr:rowOff>
    </xdr:from>
    <xdr:ext cx="736600" cy="258445"/>
    <xdr:sp macro="" textlink="">
      <xdr:nvSpPr>
        <xdr:cNvPr id="452" name="テキスト ボックス 451"/>
        <xdr:cNvSpPr txBox="1"/>
      </xdr:nvSpPr>
      <xdr:spPr>
        <a:xfrm>
          <a:off x="15290800" y="1292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128905</xdr:rowOff>
    </xdr:from>
    <xdr:to>
      <xdr:col>74</xdr:col>
      <xdr:colOff>31750</xdr:colOff>
      <xdr:row>76</xdr:row>
      <xdr:rowOff>59055</xdr:rowOff>
    </xdr:to>
    <xdr:sp macro="" textlink="">
      <xdr:nvSpPr>
        <xdr:cNvPr id="453" name="楕円 452"/>
        <xdr:cNvSpPr/>
      </xdr:nvSpPr>
      <xdr:spPr>
        <a:xfrm>
          <a:off x="14732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69215</xdr:rowOff>
    </xdr:from>
    <xdr:ext cx="762000" cy="259080"/>
    <xdr:sp macro="" textlink="">
      <xdr:nvSpPr>
        <xdr:cNvPr id="454" name="テキスト ボックス 453"/>
        <xdr:cNvSpPr txBox="1"/>
      </xdr:nvSpPr>
      <xdr:spPr>
        <a:xfrm>
          <a:off x="14401800" y="12756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59690</xdr:rowOff>
    </xdr:from>
    <xdr:ext cx="761365" cy="259080"/>
    <xdr:sp macro="" textlink="">
      <xdr:nvSpPr>
        <xdr:cNvPr id="456" name="テキスト ボックス 455"/>
        <xdr:cNvSpPr txBox="1"/>
      </xdr:nvSpPr>
      <xdr:spPr>
        <a:xfrm>
          <a:off x="1351280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7" name="楕円 45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93980</xdr:rowOff>
    </xdr:from>
    <xdr:ext cx="762000" cy="259080"/>
    <xdr:sp macro="" textlink="">
      <xdr:nvSpPr>
        <xdr:cNvPr id="458" name="テキスト ボックス 457"/>
        <xdr:cNvSpPr txBox="1"/>
      </xdr:nvSpPr>
      <xdr:spPr>
        <a:xfrm>
          <a:off x="12623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鹿児島県伊佐市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77470</xdr:rowOff>
    </xdr:from>
    <xdr:to>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138430</xdr:rowOff>
    </xdr:from>
    <xdr:to>
      <xdr:col>29</xdr:col>
      <xdr:colOff>127000</xdr:colOff>
      <xdr:row>17</xdr:row>
      <xdr:rowOff>25400</xdr:rowOff>
    </xdr:to>
    <xdr:cxnSp macro="">
      <xdr:nvCxnSpPr>
        <xdr:cNvPr id="50" name="直線コネクタ 49"/>
        <xdr:cNvCxnSpPr/>
      </xdr:nvCxnSpPr>
      <xdr:spPr>
        <a:xfrm flipV="1">
          <a:off x="5003800" y="2929255"/>
          <a:ext cx="64770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123190</xdr:rowOff>
    </xdr:from>
    <xdr:ext cx="761365" cy="258445"/>
    <xdr:sp macro="" textlink="">
      <xdr:nvSpPr>
        <xdr:cNvPr id="51" name="人口1人当たり決算額の推移平均値テキスト130"/>
        <xdr:cNvSpPr txBox="1"/>
      </xdr:nvSpPr>
      <xdr:spPr>
        <a:xfrm>
          <a:off x="5740400" y="29140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113665</xdr:rowOff>
    </xdr:from>
    <xdr:to>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25400</xdr:rowOff>
    </xdr:from>
    <xdr:to>
      <xdr:col>26</xdr:col>
      <xdr:colOff>50800</xdr:colOff>
      <xdr:row>17</xdr:row>
      <xdr:rowOff>50165</xdr:rowOff>
    </xdr:to>
    <xdr:cxnSp macro="">
      <xdr:nvCxnSpPr>
        <xdr:cNvPr id="53" name="直線コネクタ 52"/>
        <xdr:cNvCxnSpPr/>
      </xdr:nvCxnSpPr>
      <xdr:spPr>
        <a:xfrm flipV="1">
          <a:off x="4305300" y="298767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133985</xdr:rowOff>
    </xdr:from>
    <xdr:to>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74930</xdr:rowOff>
    </xdr:from>
    <xdr:ext cx="736600" cy="258445"/>
    <xdr:sp macro="" textlink="">
      <xdr:nvSpPr>
        <xdr:cNvPr id="55" name="テキスト ボックス 54"/>
        <xdr:cNvSpPr txBox="1"/>
      </xdr:nvSpPr>
      <xdr:spPr>
        <a:xfrm>
          <a:off x="4622800" y="2694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50165</xdr:rowOff>
    </xdr:from>
    <xdr:to>
      <xdr:col>22</xdr:col>
      <xdr:colOff>114300</xdr:colOff>
      <xdr:row>17</xdr:row>
      <xdr:rowOff>67945</xdr:rowOff>
    </xdr:to>
    <xdr:cxnSp macro="">
      <xdr:nvCxnSpPr>
        <xdr:cNvPr id="56" name="直線コネクタ 55"/>
        <xdr:cNvCxnSpPr/>
      </xdr:nvCxnSpPr>
      <xdr:spPr>
        <a:xfrm flipV="1">
          <a:off x="3606800" y="30124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88265</xdr:rowOff>
    </xdr:from>
    <xdr:ext cx="762000" cy="258445"/>
    <xdr:sp macro="" textlink="">
      <xdr:nvSpPr>
        <xdr:cNvPr id="58" name="テキスト ボックス 57"/>
        <xdr:cNvSpPr txBox="1"/>
      </xdr:nvSpPr>
      <xdr:spPr>
        <a:xfrm>
          <a:off x="3924300" y="270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49530</xdr:rowOff>
    </xdr:from>
    <xdr:to>
      <xdr:col>18</xdr:col>
      <xdr:colOff>177800</xdr:colOff>
      <xdr:row>17</xdr:row>
      <xdr:rowOff>67945</xdr:rowOff>
    </xdr:to>
    <xdr:cxnSp macro="">
      <xdr:nvCxnSpPr>
        <xdr:cNvPr id="59" name="直線コネクタ 58"/>
        <xdr:cNvCxnSpPr/>
      </xdr:nvCxnSpPr>
      <xdr:spPr>
        <a:xfrm>
          <a:off x="2908300" y="301180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10795</xdr:rowOff>
    </xdr:from>
    <xdr:to>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16</xdr:row>
      <xdr:rowOff>87630</xdr:rowOff>
    </xdr:from>
    <xdr:to>
      <xdr:col>29</xdr:col>
      <xdr:colOff>177800</xdr:colOff>
      <xdr:row>17</xdr:row>
      <xdr:rowOff>17780</xdr:rowOff>
    </xdr:to>
    <xdr:sp macro="" textlink="">
      <xdr:nvSpPr>
        <xdr:cNvPr id="69" name="楕円 68"/>
        <xdr:cNvSpPr/>
      </xdr:nvSpPr>
      <xdr:spPr>
        <a:xfrm>
          <a:off x="5600700" y="287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104140</xdr:rowOff>
    </xdr:from>
    <xdr:ext cx="761365" cy="259080"/>
    <xdr:sp macro="" textlink="">
      <xdr:nvSpPr>
        <xdr:cNvPr id="70" name="人口1人当たり決算額の推移該当値テキスト130"/>
        <xdr:cNvSpPr txBox="1"/>
      </xdr:nvSpPr>
      <xdr:spPr>
        <a:xfrm>
          <a:off x="5740400" y="2723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109,327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146050</xdr:rowOff>
    </xdr:from>
    <xdr:to>
      <xdr:col>26</xdr:col>
      <xdr:colOff>101600</xdr:colOff>
      <xdr:row>17</xdr:row>
      <xdr:rowOff>76200</xdr:rowOff>
    </xdr:to>
    <xdr:sp macro="" textlink="">
      <xdr:nvSpPr>
        <xdr:cNvPr id="71" name="楕円 70"/>
        <xdr:cNvSpPr/>
      </xdr:nvSpPr>
      <xdr:spPr>
        <a:xfrm>
          <a:off x="4953000" y="293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60960</xdr:rowOff>
    </xdr:from>
    <xdr:ext cx="736600" cy="259080"/>
    <xdr:sp macro="" textlink="">
      <xdr:nvSpPr>
        <xdr:cNvPr id="72" name="テキスト ボックス 71"/>
        <xdr:cNvSpPr txBox="1"/>
      </xdr:nvSpPr>
      <xdr:spPr>
        <a:xfrm>
          <a:off x="4622800" y="302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170815</xdr:rowOff>
    </xdr:from>
    <xdr:to>
      <xdr:col>22</xdr:col>
      <xdr:colOff>165100</xdr:colOff>
      <xdr:row>17</xdr:row>
      <xdr:rowOff>100965</xdr:rowOff>
    </xdr:to>
    <xdr:sp macro="" textlink="">
      <xdr:nvSpPr>
        <xdr:cNvPr id="73" name="楕円 72"/>
        <xdr:cNvSpPr/>
      </xdr:nvSpPr>
      <xdr:spPr>
        <a:xfrm>
          <a:off x="4254500" y="296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86360</xdr:rowOff>
    </xdr:from>
    <xdr:ext cx="762000" cy="258445"/>
    <xdr:sp macro="" textlink="">
      <xdr:nvSpPr>
        <xdr:cNvPr id="74" name="テキスト ボックス 73"/>
        <xdr:cNvSpPr txBox="1"/>
      </xdr:nvSpPr>
      <xdr:spPr>
        <a:xfrm>
          <a:off x="3924300" y="304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102,825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17780</xdr:rowOff>
    </xdr:from>
    <xdr:to>
      <xdr:col>19</xdr:col>
      <xdr:colOff>38100</xdr:colOff>
      <xdr:row>17</xdr:row>
      <xdr:rowOff>118745</xdr:rowOff>
    </xdr:to>
    <xdr:sp macro="" textlink="">
      <xdr:nvSpPr>
        <xdr:cNvPr id="75" name="楕円 74"/>
        <xdr:cNvSpPr/>
      </xdr:nvSpPr>
      <xdr:spPr>
        <a:xfrm>
          <a:off x="3556000" y="2980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103505</xdr:rowOff>
    </xdr:from>
    <xdr:ext cx="762000" cy="259080"/>
    <xdr:sp macro="" textlink="">
      <xdr:nvSpPr>
        <xdr:cNvPr id="76" name="テキスト ボックス 75"/>
        <xdr:cNvSpPr txBox="1"/>
      </xdr:nvSpPr>
      <xdr:spPr>
        <a:xfrm>
          <a:off x="3225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170180</xdr:rowOff>
    </xdr:from>
    <xdr:to>
      <xdr:col>15</xdr:col>
      <xdr:colOff>101600</xdr:colOff>
      <xdr:row>17</xdr:row>
      <xdr:rowOff>100330</xdr:rowOff>
    </xdr:to>
    <xdr:sp macro="" textlink="">
      <xdr:nvSpPr>
        <xdr:cNvPr id="77" name="楕円 76"/>
        <xdr:cNvSpPr/>
      </xdr:nvSpPr>
      <xdr:spPr>
        <a:xfrm>
          <a:off x="2857500" y="296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110490</xdr:rowOff>
    </xdr:from>
    <xdr:ext cx="762000" cy="258445"/>
    <xdr:sp macro="" textlink="">
      <xdr:nvSpPr>
        <xdr:cNvPr id="78" name="テキスト ボックス 77"/>
        <xdr:cNvSpPr txBox="1"/>
      </xdr:nvSpPr>
      <xdr:spPr>
        <a:xfrm>
          <a:off x="2527300" y="27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102,830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137795</xdr:rowOff>
    </xdr:from>
    <xdr:to>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334645</xdr:rowOff>
    </xdr:from>
    <xdr:to>
      <xdr:col>29</xdr:col>
      <xdr:colOff>127000</xdr:colOff>
      <xdr:row>37</xdr:row>
      <xdr:rowOff>335915</xdr:rowOff>
    </xdr:to>
    <xdr:cxnSp macro="">
      <xdr:nvCxnSpPr>
        <xdr:cNvPr id="112" name="直線コネクタ 111"/>
        <xdr:cNvCxnSpPr/>
      </xdr:nvCxnSpPr>
      <xdr:spPr>
        <a:xfrm>
          <a:off x="5003800" y="745934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127635</xdr:rowOff>
    </xdr:from>
    <xdr:ext cx="761365" cy="259080"/>
    <xdr:sp macro="" textlink="">
      <xdr:nvSpPr>
        <xdr:cNvPr id="113" name="人口1人当たり決算額の推移平均値テキスト445"/>
        <xdr:cNvSpPr txBox="1"/>
      </xdr:nvSpPr>
      <xdr:spPr>
        <a:xfrm>
          <a:off x="5740400" y="7252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332105</xdr:rowOff>
    </xdr:from>
    <xdr:to>
      <xdr:col>26</xdr:col>
      <xdr:colOff>50800</xdr:colOff>
      <xdr:row>37</xdr:row>
      <xdr:rowOff>334645</xdr:rowOff>
    </xdr:to>
    <xdr:cxnSp macro="">
      <xdr:nvCxnSpPr>
        <xdr:cNvPr id="115" name="直線コネクタ 114"/>
        <xdr:cNvCxnSpPr/>
      </xdr:nvCxnSpPr>
      <xdr:spPr>
        <a:xfrm>
          <a:off x="4305300" y="745680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327025</xdr:rowOff>
    </xdr:from>
    <xdr:to>
      <xdr:col>22</xdr:col>
      <xdr:colOff>114300</xdr:colOff>
      <xdr:row>37</xdr:row>
      <xdr:rowOff>332105</xdr:rowOff>
    </xdr:to>
    <xdr:cxnSp macro="">
      <xdr:nvCxnSpPr>
        <xdr:cNvPr id="118" name="直線コネクタ 117"/>
        <xdr:cNvCxnSpPr/>
      </xdr:nvCxnSpPr>
      <xdr:spPr>
        <a:xfrm>
          <a:off x="3606800" y="745172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327025</xdr:rowOff>
    </xdr:from>
    <xdr:to>
      <xdr:col>18</xdr:col>
      <xdr:colOff>177800</xdr:colOff>
      <xdr:row>37</xdr:row>
      <xdr:rowOff>329565</xdr:rowOff>
    </xdr:to>
    <xdr:cxnSp macro="">
      <xdr:nvCxnSpPr>
        <xdr:cNvPr id="121" name="直線コネクタ 120"/>
        <xdr:cNvCxnSpPr/>
      </xdr:nvCxnSpPr>
      <xdr:spPr>
        <a:xfrm flipV="1">
          <a:off x="2908300" y="745172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276860</xdr:rowOff>
    </xdr:from>
    <xdr:to>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45720</xdr:rowOff>
    </xdr:from>
    <xdr:ext cx="762000" cy="259715"/>
    <xdr:sp macro="" textlink="">
      <xdr:nvSpPr>
        <xdr:cNvPr id="125" name="テキスト ボックス 124"/>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285115</xdr:rowOff>
    </xdr:from>
    <xdr:to>
      <xdr:col>29</xdr:col>
      <xdr:colOff>177800</xdr:colOff>
      <xdr:row>38</xdr:row>
      <xdr:rowOff>43815</xdr:rowOff>
    </xdr:to>
    <xdr:sp macro="" textlink="">
      <xdr:nvSpPr>
        <xdr:cNvPr id="131" name="楕円 130"/>
        <xdr:cNvSpPr/>
      </xdr:nvSpPr>
      <xdr:spPr>
        <a:xfrm>
          <a:off x="5600700" y="740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256540</xdr:rowOff>
    </xdr:from>
    <xdr:ext cx="761365" cy="259080"/>
    <xdr:sp macro="" textlink="">
      <xdr:nvSpPr>
        <xdr:cNvPr id="132" name="人口1人当たり決算額の推移該当値テキスト445"/>
        <xdr:cNvSpPr txBox="1"/>
      </xdr:nvSpPr>
      <xdr:spPr>
        <a:xfrm>
          <a:off x="5740400" y="7381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283845</xdr:rowOff>
    </xdr:from>
    <xdr:to>
      <xdr:col>26</xdr:col>
      <xdr:colOff>101600</xdr:colOff>
      <xdr:row>38</xdr:row>
      <xdr:rowOff>42545</xdr:rowOff>
    </xdr:to>
    <xdr:sp macro="" textlink="">
      <xdr:nvSpPr>
        <xdr:cNvPr id="133" name="楕円 132"/>
        <xdr:cNvSpPr/>
      </xdr:nvSpPr>
      <xdr:spPr>
        <a:xfrm>
          <a:off x="49530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27305</xdr:rowOff>
    </xdr:from>
    <xdr:ext cx="736600" cy="258445"/>
    <xdr:sp macro="" textlink="">
      <xdr:nvSpPr>
        <xdr:cNvPr id="134" name="テキスト ボックス 133"/>
        <xdr:cNvSpPr txBox="1"/>
      </xdr:nvSpPr>
      <xdr:spPr>
        <a:xfrm>
          <a:off x="4622800" y="7494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25,442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281305</xdr:rowOff>
    </xdr:from>
    <xdr:to>
      <xdr:col>22</xdr:col>
      <xdr:colOff>165100</xdr:colOff>
      <xdr:row>38</xdr:row>
      <xdr:rowOff>39370</xdr:rowOff>
    </xdr:to>
    <xdr:sp macro="" textlink="">
      <xdr:nvSpPr>
        <xdr:cNvPr id="135" name="楕円 134"/>
        <xdr:cNvSpPr/>
      </xdr:nvSpPr>
      <xdr:spPr>
        <a:xfrm>
          <a:off x="4254500" y="7406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24130</xdr:rowOff>
    </xdr:from>
    <xdr:ext cx="762000" cy="259080"/>
    <xdr:sp macro="" textlink="">
      <xdr:nvSpPr>
        <xdr:cNvPr id="136" name="テキスト ボックス 135"/>
        <xdr:cNvSpPr txBox="1"/>
      </xdr:nvSpPr>
      <xdr:spPr>
        <a:xfrm>
          <a:off x="39243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26,265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275590</xdr:rowOff>
    </xdr:from>
    <xdr:to>
      <xdr:col>19</xdr:col>
      <xdr:colOff>38100</xdr:colOff>
      <xdr:row>38</xdr:row>
      <xdr:rowOff>34290</xdr:rowOff>
    </xdr:to>
    <xdr:sp macro="" textlink="">
      <xdr:nvSpPr>
        <xdr:cNvPr id="137" name="楕円 136"/>
        <xdr:cNvSpPr/>
      </xdr:nvSpPr>
      <xdr:spPr>
        <a:xfrm>
          <a:off x="3556000" y="740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44450</xdr:rowOff>
    </xdr:from>
    <xdr:ext cx="762000" cy="257810"/>
    <xdr:sp macro="" textlink="">
      <xdr:nvSpPr>
        <xdr:cNvPr id="138" name="テキスト ボックス 137"/>
        <xdr:cNvSpPr txBox="1"/>
      </xdr:nvSpPr>
      <xdr:spPr>
        <a:xfrm>
          <a:off x="3225800" y="7169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39" name="楕円 138"/>
        <xdr:cNvSpPr/>
      </xdr:nvSpPr>
      <xdr:spPr>
        <a:xfrm>
          <a:off x="28575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22225</xdr:rowOff>
    </xdr:from>
    <xdr:ext cx="762000" cy="258445"/>
    <xdr:sp macro="" textlink="">
      <xdr:nvSpPr>
        <xdr:cNvPr id="140" name="テキスト ボックス 139"/>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26,899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25,605
25,442
392.56
16,928,510
16,023,980
497,532
9,058,514
16,115,606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66040</xdr:rowOff>
    </xdr:from>
    <xdr:to>
      <xdr:col>24</xdr:col>
      <xdr:colOff>63500</xdr:colOff>
      <xdr:row>36</xdr:row>
      <xdr:rowOff>86995</xdr:rowOff>
    </xdr:to>
    <xdr:cxnSp macro="">
      <xdr:nvCxnSpPr>
        <xdr:cNvPr id="63" name="直線コネクタ 62"/>
        <xdr:cNvCxnSpPr/>
      </xdr:nvCxnSpPr>
      <xdr:spPr>
        <a:xfrm flipV="1">
          <a:off x="3797300" y="62382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534670" cy="258445"/>
    <xdr:sp macro="" textlink="">
      <xdr:nvSpPr>
        <xdr:cNvPr id="64" name="人件費平均値テキスト"/>
        <xdr:cNvSpPr txBox="1"/>
      </xdr:nvSpPr>
      <xdr:spPr>
        <a:xfrm>
          <a:off x="4686300" y="5927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86995</xdr:rowOff>
    </xdr:from>
    <xdr:to>
      <xdr:col>19</xdr:col>
      <xdr:colOff>177800</xdr:colOff>
      <xdr:row>36</xdr:row>
      <xdr:rowOff>112395</xdr:rowOff>
    </xdr:to>
    <xdr:cxnSp macro="">
      <xdr:nvCxnSpPr>
        <xdr:cNvPr id="66" name="直線コネクタ 65"/>
        <xdr:cNvCxnSpPr/>
      </xdr:nvCxnSpPr>
      <xdr:spPr>
        <a:xfrm flipV="1">
          <a:off x="2908300" y="625919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76200</xdr:rowOff>
    </xdr:from>
    <xdr:to>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22860</xdr:rowOff>
    </xdr:from>
    <xdr:ext cx="534035" cy="259080"/>
    <xdr:sp macro="" textlink="">
      <xdr:nvSpPr>
        <xdr:cNvPr id="68" name="テキスト ボックス 67"/>
        <xdr:cNvSpPr txBox="1"/>
      </xdr:nvSpPr>
      <xdr:spPr>
        <a:xfrm>
          <a:off x="3529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21590</xdr:rowOff>
    </xdr:from>
    <xdr:to>
      <xdr:col>15</xdr:col>
      <xdr:colOff>50800</xdr:colOff>
      <xdr:row>36</xdr:row>
      <xdr:rowOff>112395</xdr:rowOff>
    </xdr:to>
    <xdr:cxnSp macro="">
      <xdr:nvCxnSpPr>
        <xdr:cNvPr id="69" name="直線コネクタ 68"/>
        <xdr:cNvCxnSpPr/>
      </xdr:nvCxnSpPr>
      <xdr:spPr>
        <a:xfrm>
          <a:off x="2019300" y="619379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32385</xdr:rowOff>
    </xdr:from>
    <xdr:ext cx="534035" cy="258445"/>
    <xdr:sp macro="" textlink="">
      <xdr:nvSpPr>
        <xdr:cNvPr id="71" name="テキスト ボックス 70"/>
        <xdr:cNvSpPr txBox="1"/>
      </xdr:nvSpPr>
      <xdr:spPr>
        <a:xfrm>
          <a:off x="2640965" y="586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21590</xdr:rowOff>
    </xdr:from>
    <xdr:to>
      <xdr:col>10</xdr:col>
      <xdr:colOff>114300</xdr:colOff>
      <xdr:row>36</xdr:row>
      <xdr:rowOff>34925</xdr:rowOff>
    </xdr:to>
    <xdr:cxnSp macro="">
      <xdr:nvCxnSpPr>
        <xdr:cNvPr id="72" name="直線コネクタ 71"/>
        <xdr:cNvCxnSpPr/>
      </xdr:nvCxnSpPr>
      <xdr:spPr>
        <a:xfrm flipV="1">
          <a:off x="1130300" y="61937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93345</xdr:rowOff>
    </xdr:from>
    <xdr:to>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40640</xdr:rowOff>
    </xdr:from>
    <xdr:ext cx="534035" cy="258445"/>
    <xdr:sp macro="" textlink="">
      <xdr:nvSpPr>
        <xdr:cNvPr id="74" name="テキスト ボックス 73"/>
        <xdr:cNvSpPr txBox="1"/>
      </xdr:nvSpPr>
      <xdr:spPr>
        <a:xfrm>
          <a:off x="1751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43180</xdr:rowOff>
    </xdr:from>
    <xdr:ext cx="534035" cy="258445"/>
    <xdr:sp macro="" textlink="">
      <xdr:nvSpPr>
        <xdr:cNvPr id="76" name="テキスト ボックス 75"/>
        <xdr:cNvSpPr txBox="1"/>
      </xdr:nvSpPr>
      <xdr:spPr>
        <a:xfrm>
          <a:off x="86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15240</xdr:rowOff>
    </xdr:from>
    <xdr:to>
      <xdr:col>24</xdr:col>
      <xdr:colOff>114300</xdr:colOff>
      <xdr:row>36</xdr:row>
      <xdr:rowOff>116840</xdr:rowOff>
    </xdr:to>
    <xdr:sp macro="" textlink="">
      <xdr:nvSpPr>
        <xdr:cNvPr id="82" name="楕円 81"/>
        <xdr:cNvSpPr/>
      </xdr:nvSpPr>
      <xdr:spPr>
        <a:xfrm>
          <a:off x="4584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165100</xdr:rowOff>
    </xdr:from>
    <xdr:ext cx="534670" cy="259080"/>
    <xdr:sp macro="" textlink="">
      <xdr:nvSpPr>
        <xdr:cNvPr id="83" name="人件費該当値テキスト"/>
        <xdr:cNvSpPr txBox="1"/>
      </xdr:nvSpPr>
      <xdr:spPr>
        <a:xfrm>
          <a:off x="4686300" y="6165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36195</xdr:rowOff>
    </xdr:from>
    <xdr:to>
      <xdr:col>20</xdr:col>
      <xdr:colOff>38100</xdr:colOff>
      <xdr:row>36</xdr:row>
      <xdr:rowOff>137795</xdr:rowOff>
    </xdr:to>
    <xdr:sp macro="" textlink="">
      <xdr:nvSpPr>
        <xdr:cNvPr id="84" name="楕円 83"/>
        <xdr:cNvSpPr/>
      </xdr:nvSpPr>
      <xdr:spPr>
        <a:xfrm>
          <a:off x="374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128905</xdr:rowOff>
    </xdr:from>
    <xdr:ext cx="534035" cy="259080"/>
    <xdr:sp macro="" textlink="">
      <xdr:nvSpPr>
        <xdr:cNvPr id="85" name="テキスト ボックス 84"/>
        <xdr:cNvSpPr txBox="1"/>
      </xdr:nvSpPr>
      <xdr:spPr>
        <a:xfrm>
          <a:off x="3529965"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61595</xdr:rowOff>
    </xdr:from>
    <xdr:to>
      <xdr:col>15</xdr:col>
      <xdr:colOff>101600</xdr:colOff>
      <xdr:row>36</xdr:row>
      <xdr:rowOff>163195</xdr:rowOff>
    </xdr:to>
    <xdr:sp macro="" textlink="">
      <xdr:nvSpPr>
        <xdr:cNvPr id="86" name="楕円 85"/>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154940</xdr:rowOff>
    </xdr:from>
    <xdr:ext cx="534035" cy="258445"/>
    <xdr:sp macro="" textlink="">
      <xdr:nvSpPr>
        <xdr:cNvPr id="87" name="テキスト ボックス 86"/>
        <xdr:cNvSpPr txBox="1"/>
      </xdr:nvSpPr>
      <xdr:spPr>
        <a:xfrm>
          <a:off x="2640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142240</xdr:rowOff>
    </xdr:from>
    <xdr:to>
      <xdr:col>10</xdr:col>
      <xdr:colOff>165100</xdr:colOff>
      <xdr:row>36</xdr:row>
      <xdr:rowOff>72390</xdr:rowOff>
    </xdr:to>
    <xdr:sp macro="" textlink="">
      <xdr:nvSpPr>
        <xdr:cNvPr id="88" name="楕円 87"/>
        <xdr:cNvSpPr/>
      </xdr:nvSpPr>
      <xdr:spPr>
        <a:xfrm>
          <a:off x="196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63500</xdr:rowOff>
    </xdr:from>
    <xdr:ext cx="534035" cy="258445"/>
    <xdr:sp macro="" textlink="">
      <xdr:nvSpPr>
        <xdr:cNvPr id="89" name="テキスト ボックス 88"/>
        <xdr:cNvSpPr txBox="1"/>
      </xdr:nvSpPr>
      <xdr:spPr>
        <a:xfrm>
          <a:off x="1751965" y="6235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155575</xdr:rowOff>
    </xdr:from>
    <xdr:to>
      <xdr:col>6</xdr:col>
      <xdr:colOff>38100</xdr:colOff>
      <xdr:row>36</xdr:row>
      <xdr:rowOff>86360</xdr:rowOff>
    </xdr:to>
    <xdr:sp macro="" textlink="">
      <xdr:nvSpPr>
        <xdr:cNvPr id="90" name="楕円 89"/>
        <xdr:cNvSpPr/>
      </xdr:nvSpPr>
      <xdr:spPr>
        <a:xfrm>
          <a:off x="1079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76835</xdr:rowOff>
    </xdr:from>
    <xdr:ext cx="534035" cy="258445"/>
    <xdr:sp macro="" textlink="">
      <xdr:nvSpPr>
        <xdr:cNvPr id="91" name="テキスト ボックス 90"/>
        <xdr:cNvSpPr txBox="1"/>
      </xdr:nvSpPr>
      <xdr:spPr>
        <a:xfrm>
          <a:off x="86296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36830</xdr:rowOff>
    </xdr:from>
    <xdr:to>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36830</xdr:rowOff>
    </xdr:from>
    <xdr:to>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137795</xdr:rowOff>
    </xdr:from>
    <xdr:to>
      <xdr:col>24</xdr:col>
      <xdr:colOff>63500</xdr:colOff>
      <xdr:row>56</xdr:row>
      <xdr:rowOff>163830</xdr:rowOff>
    </xdr:to>
    <xdr:cxnSp macro="">
      <xdr:nvCxnSpPr>
        <xdr:cNvPr id="118" name="直線コネクタ 117"/>
        <xdr:cNvCxnSpPr/>
      </xdr:nvCxnSpPr>
      <xdr:spPr>
        <a:xfrm flipV="1">
          <a:off x="3797300" y="97389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55245</xdr:rowOff>
    </xdr:from>
    <xdr:ext cx="534670" cy="258445"/>
    <xdr:sp macro="" textlink="">
      <xdr:nvSpPr>
        <xdr:cNvPr id="119" name="物件費平均値テキスト"/>
        <xdr:cNvSpPr txBox="1"/>
      </xdr:nvSpPr>
      <xdr:spPr>
        <a:xfrm>
          <a:off x="4686300" y="9484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32385</xdr:rowOff>
    </xdr:from>
    <xdr:to>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163830</xdr:rowOff>
    </xdr:from>
    <xdr:to>
      <xdr:col>19</xdr:col>
      <xdr:colOff>177800</xdr:colOff>
      <xdr:row>57</xdr:row>
      <xdr:rowOff>13335</xdr:rowOff>
    </xdr:to>
    <xdr:cxnSp macro="">
      <xdr:nvCxnSpPr>
        <xdr:cNvPr id="121" name="直線コネクタ 120"/>
        <xdr:cNvCxnSpPr/>
      </xdr:nvCxnSpPr>
      <xdr:spPr>
        <a:xfrm flipV="1">
          <a:off x="2908300" y="97650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61595</xdr:rowOff>
    </xdr:from>
    <xdr:to>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8255</xdr:rowOff>
    </xdr:from>
    <xdr:ext cx="534035" cy="258445"/>
    <xdr:sp macro="" textlink="">
      <xdr:nvSpPr>
        <xdr:cNvPr id="123" name="テキスト ボックス 122"/>
        <xdr:cNvSpPr txBox="1"/>
      </xdr:nvSpPr>
      <xdr:spPr>
        <a:xfrm>
          <a:off x="3529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13335</xdr:rowOff>
    </xdr:from>
    <xdr:to>
      <xdr:col>15</xdr:col>
      <xdr:colOff>50800</xdr:colOff>
      <xdr:row>57</xdr:row>
      <xdr:rowOff>24130</xdr:rowOff>
    </xdr:to>
    <xdr:cxnSp macro="">
      <xdr:nvCxnSpPr>
        <xdr:cNvPr id="124" name="直線コネクタ 123"/>
        <xdr:cNvCxnSpPr/>
      </xdr:nvCxnSpPr>
      <xdr:spPr>
        <a:xfrm flipV="1">
          <a:off x="2019300" y="97859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25400</xdr:rowOff>
    </xdr:from>
    <xdr:ext cx="534035" cy="259080"/>
    <xdr:sp macro="" textlink="">
      <xdr:nvSpPr>
        <xdr:cNvPr id="126" name="テキスト ボックス 125"/>
        <xdr:cNvSpPr txBox="1"/>
      </xdr:nvSpPr>
      <xdr:spPr>
        <a:xfrm>
          <a:off x="2640965" y="945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24130</xdr:rowOff>
    </xdr:from>
    <xdr:to>
      <xdr:col>10</xdr:col>
      <xdr:colOff>114300</xdr:colOff>
      <xdr:row>57</xdr:row>
      <xdr:rowOff>25400</xdr:rowOff>
    </xdr:to>
    <xdr:cxnSp macro="">
      <xdr:nvCxnSpPr>
        <xdr:cNvPr id="127" name="直線コネクタ 126"/>
        <xdr:cNvCxnSpPr/>
      </xdr:nvCxnSpPr>
      <xdr:spPr>
        <a:xfrm flipV="1">
          <a:off x="1130300" y="9796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33020</xdr:rowOff>
    </xdr:from>
    <xdr:ext cx="534035" cy="259080"/>
    <xdr:sp macro="" textlink="">
      <xdr:nvSpPr>
        <xdr:cNvPr id="129" name="テキスト ボックス 128"/>
        <xdr:cNvSpPr txBox="1"/>
      </xdr:nvSpPr>
      <xdr:spPr>
        <a:xfrm>
          <a:off x="175196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111760</xdr:rowOff>
    </xdr:from>
    <xdr:to>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58420</xdr:rowOff>
    </xdr:from>
    <xdr:ext cx="534035" cy="259080"/>
    <xdr:sp macro="" textlink="">
      <xdr:nvSpPr>
        <xdr:cNvPr id="131" name="テキスト ボックス 130"/>
        <xdr:cNvSpPr txBox="1"/>
      </xdr:nvSpPr>
      <xdr:spPr>
        <a:xfrm>
          <a:off x="862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37" name="楕円 136"/>
        <xdr:cNvSpPr/>
      </xdr:nvSpPr>
      <xdr:spPr>
        <a:xfrm>
          <a:off x="45847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65405</xdr:rowOff>
    </xdr:from>
    <xdr:ext cx="534670" cy="258445"/>
    <xdr:sp macro="" textlink="">
      <xdr:nvSpPr>
        <xdr:cNvPr id="138" name="物件費該当値テキスト"/>
        <xdr:cNvSpPr txBox="1"/>
      </xdr:nvSpPr>
      <xdr:spPr>
        <a:xfrm>
          <a:off x="4686300" y="9666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113030</xdr:rowOff>
    </xdr:from>
    <xdr:to>
      <xdr:col>20</xdr:col>
      <xdr:colOff>38100</xdr:colOff>
      <xdr:row>57</xdr:row>
      <xdr:rowOff>43180</xdr:rowOff>
    </xdr:to>
    <xdr:sp macro="" textlink="">
      <xdr:nvSpPr>
        <xdr:cNvPr id="139" name="楕円 138"/>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34290</xdr:rowOff>
    </xdr:from>
    <xdr:ext cx="534035" cy="259080"/>
    <xdr:sp macro="" textlink="">
      <xdr:nvSpPr>
        <xdr:cNvPr id="140" name="テキスト ボックス 139"/>
        <xdr:cNvSpPr txBox="1"/>
      </xdr:nvSpPr>
      <xdr:spPr>
        <a:xfrm>
          <a:off x="3529965" y="9806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133985</xdr:rowOff>
    </xdr:from>
    <xdr:to>
      <xdr:col>15</xdr:col>
      <xdr:colOff>101600</xdr:colOff>
      <xdr:row>57</xdr:row>
      <xdr:rowOff>64135</xdr:rowOff>
    </xdr:to>
    <xdr:sp macro="" textlink="">
      <xdr:nvSpPr>
        <xdr:cNvPr id="141" name="楕円 140"/>
        <xdr:cNvSpPr/>
      </xdr:nvSpPr>
      <xdr:spPr>
        <a:xfrm>
          <a:off x="2857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55245</xdr:rowOff>
    </xdr:from>
    <xdr:ext cx="534035" cy="258445"/>
    <xdr:sp macro="" textlink="">
      <xdr:nvSpPr>
        <xdr:cNvPr id="142" name="テキスト ボックス 141"/>
        <xdr:cNvSpPr txBox="1"/>
      </xdr:nvSpPr>
      <xdr:spPr>
        <a:xfrm>
          <a:off x="2640965" y="9827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144780</xdr:rowOff>
    </xdr:from>
    <xdr:to>
      <xdr:col>10</xdr:col>
      <xdr:colOff>165100</xdr:colOff>
      <xdr:row>57</xdr:row>
      <xdr:rowOff>74930</xdr:rowOff>
    </xdr:to>
    <xdr:sp macro="" textlink="">
      <xdr:nvSpPr>
        <xdr:cNvPr id="143" name="楕円 142"/>
        <xdr:cNvSpPr/>
      </xdr:nvSpPr>
      <xdr:spPr>
        <a:xfrm>
          <a:off x="1968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66040</xdr:rowOff>
    </xdr:from>
    <xdr:ext cx="534035" cy="258445"/>
    <xdr:sp macro="" textlink="">
      <xdr:nvSpPr>
        <xdr:cNvPr id="144" name="テキスト ボックス 143"/>
        <xdr:cNvSpPr txBox="1"/>
      </xdr:nvSpPr>
      <xdr:spPr>
        <a:xfrm>
          <a:off x="1751965" y="9838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146050</xdr:rowOff>
    </xdr:from>
    <xdr:to>
      <xdr:col>6</xdr:col>
      <xdr:colOff>38100</xdr:colOff>
      <xdr:row>57</xdr:row>
      <xdr:rowOff>76200</xdr:rowOff>
    </xdr:to>
    <xdr:sp macro="" textlink="">
      <xdr:nvSpPr>
        <xdr:cNvPr id="145" name="楕円 144"/>
        <xdr:cNvSpPr/>
      </xdr:nvSpPr>
      <xdr:spPr>
        <a:xfrm>
          <a:off x="1079500" y="97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67310</xdr:rowOff>
    </xdr:from>
    <xdr:ext cx="534035" cy="259080"/>
    <xdr:sp macro="" textlink="">
      <xdr:nvSpPr>
        <xdr:cNvPr id="146" name="テキスト ボックス 145"/>
        <xdr:cNvSpPr txBox="1"/>
      </xdr:nvSpPr>
      <xdr:spPr>
        <a:xfrm>
          <a:off x="862965" y="983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19050</xdr:rowOff>
    </xdr:from>
    <xdr:to>
      <xdr:col>24</xdr:col>
      <xdr:colOff>63500</xdr:colOff>
      <xdr:row>78</xdr:row>
      <xdr:rowOff>41910</xdr:rowOff>
    </xdr:to>
    <xdr:cxnSp macro="">
      <xdr:nvCxnSpPr>
        <xdr:cNvPr id="173" name="直線コネクタ 172"/>
        <xdr:cNvCxnSpPr/>
      </xdr:nvCxnSpPr>
      <xdr:spPr>
        <a:xfrm flipV="1">
          <a:off x="3797300" y="133921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107315</xdr:rowOff>
    </xdr:from>
    <xdr:to>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27940</xdr:rowOff>
    </xdr:from>
    <xdr:to>
      <xdr:col>19</xdr:col>
      <xdr:colOff>177800</xdr:colOff>
      <xdr:row>78</xdr:row>
      <xdr:rowOff>41910</xdr:rowOff>
    </xdr:to>
    <xdr:cxnSp macro="">
      <xdr:nvCxnSpPr>
        <xdr:cNvPr id="176" name="直線コネクタ 175"/>
        <xdr:cNvCxnSpPr/>
      </xdr:nvCxnSpPr>
      <xdr:spPr>
        <a:xfrm>
          <a:off x="2908300" y="134010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85090</xdr:rowOff>
    </xdr:from>
    <xdr:to>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27940</xdr:rowOff>
    </xdr:from>
    <xdr:to>
      <xdr:col>15</xdr:col>
      <xdr:colOff>50800</xdr:colOff>
      <xdr:row>78</xdr:row>
      <xdr:rowOff>58420</xdr:rowOff>
    </xdr:to>
    <xdr:cxnSp macro="">
      <xdr:nvCxnSpPr>
        <xdr:cNvPr id="179" name="直線コネクタ 178"/>
        <xdr:cNvCxnSpPr/>
      </xdr:nvCxnSpPr>
      <xdr:spPr>
        <a:xfrm flipV="1">
          <a:off x="2019300" y="13401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77470</xdr:rowOff>
    </xdr:from>
    <xdr:to>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38100</xdr:rowOff>
    </xdr:from>
    <xdr:to>
      <xdr:col>10</xdr:col>
      <xdr:colOff>114300</xdr:colOff>
      <xdr:row>78</xdr:row>
      <xdr:rowOff>58420</xdr:rowOff>
    </xdr:to>
    <xdr:cxnSp macro="">
      <xdr:nvCxnSpPr>
        <xdr:cNvPr id="182" name="直線コネクタ 181"/>
        <xdr:cNvCxnSpPr/>
      </xdr:nvCxnSpPr>
      <xdr:spPr>
        <a:xfrm>
          <a:off x="1130300" y="13411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121920</xdr:rowOff>
    </xdr:from>
    <xdr:to>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139700</xdr:rowOff>
    </xdr:from>
    <xdr:to>
      <xdr:col>24</xdr:col>
      <xdr:colOff>114300</xdr:colOff>
      <xdr:row>78</xdr:row>
      <xdr:rowOff>69850</xdr:rowOff>
    </xdr:to>
    <xdr:sp macro="" textlink="">
      <xdr:nvSpPr>
        <xdr:cNvPr id="192" name="楕円 191"/>
        <xdr:cNvSpPr/>
      </xdr:nvSpPr>
      <xdr:spPr>
        <a:xfrm>
          <a:off x="4584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86360</xdr:rowOff>
    </xdr:from>
    <xdr:ext cx="469900" cy="258445"/>
    <xdr:sp macro="" textlink="">
      <xdr:nvSpPr>
        <xdr:cNvPr id="193" name="維持補修費該当値テキスト"/>
        <xdr:cNvSpPr txBox="1"/>
      </xdr:nvSpPr>
      <xdr:spPr>
        <a:xfrm>
          <a:off x="4686300" y="1328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162560</xdr:rowOff>
    </xdr:from>
    <xdr:to>
      <xdr:col>20</xdr:col>
      <xdr:colOff>38100</xdr:colOff>
      <xdr:row>78</xdr:row>
      <xdr:rowOff>92710</xdr:rowOff>
    </xdr:to>
    <xdr:sp macro="" textlink="">
      <xdr:nvSpPr>
        <xdr:cNvPr id="194" name="楕円 193"/>
        <xdr:cNvSpPr/>
      </xdr:nvSpPr>
      <xdr:spPr>
        <a:xfrm>
          <a:off x="37465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83820</xdr:rowOff>
    </xdr:from>
    <xdr:ext cx="469265" cy="259080"/>
    <xdr:sp macro="" textlink="">
      <xdr:nvSpPr>
        <xdr:cNvPr id="195" name="テキスト ボックス 194"/>
        <xdr:cNvSpPr txBox="1"/>
      </xdr:nvSpPr>
      <xdr:spPr>
        <a:xfrm>
          <a:off x="3562350" y="13456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148590</xdr:rowOff>
    </xdr:from>
    <xdr:to>
      <xdr:col>15</xdr:col>
      <xdr:colOff>101600</xdr:colOff>
      <xdr:row>78</xdr:row>
      <xdr:rowOff>78740</xdr:rowOff>
    </xdr:to>
    <xdr:sp macro="" textlink="">
      <xdr:nvSpPr>
        <xdr:cNvPr id="196" name="楕円 195"/>
        <xdr:cNvSpPr/>
      </xdr:nvSpPr>
      <xdr:spPr>
        <a:xfrm>
          <a:off x="2857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70485</xdr:rowOff>
    </xdr:from>
    <xdr:ext cx="469265" cy="259080"/>
    <xdr:sp macro="" textlink="">
      <xdr:nvSpPr>
        <xdr:cNvPr id="197" name="テキスト ボックス 196"/>
        <xdr:cNvSpPr txBox="1"/>
      </xdr:nvSpPr>
      <xdr:spPr>
        <a:xfrm>
          <a:off x="2673350" y="13443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7620</xdr:rowOff>
    </xdr:from>
    <xdr:to>
      <xdr:col>10</xdr:col>
      <xdr:colOff>165100</xdr:colOff>
      <xdr:row>78</xdr:row>
      <xdr:rowOff>109220</xdr:rowOff>
    </xdr:to>
    <xdr:sp macro="" textlink="">
      <xdr:nvSpPr>
        <xdr:cNvPr id="198" name="楕円 197"/>
        <xdr:cNvSpPr/>
      </xdr:nvSpPr>
      <xdr:spPr>
        <a:xfrm>
          <a:off x="1968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100330</xdr:rowOff>
    </xdr:from>
    <xdr:ext cx="469265" cy="258445"/>
    <xdr:sp macro="" textlink="">
      <xdr:nvSpPr>
        <xdr:cNvPr id="199" name="テキスト ボックス 198"/>
        <xdr:cNvSpPr txBox="1"/>
      </xdr:nvSpPr>
      <xdr:spPr>
        <a:xfrm>
          <a:off x="1784350" y="13473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158750</xdr:rowOff>
    </xdr:from>
    <xdr:to>
      <xdr:col>6</xdr:col>
      <xdr:colOff>38100</xdr:colOff>
      <xdr:row>78</xdr:row>
      <xdr:rowOff>88900</xdr:rowOff>
    </xdr:to>
    <xdr:sp macro="" textlink="">
      <xdr:nvSpPr>
        <xdr:cNvPr id="200" name="楕円 199"/>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80010</xdr:rowOff>
    </xdr:from>
    <xdr:ext cx="469265" cy="259080"/>
    <xdr:sp macro="" textlink="">
      <xdr:nvSpPr>
        <xdr:cNvPr id="201" name="テキスト ボックス 200"/>
        <xdr:cNvSpPr txBox="1"/>
      </xdr:nvSpPr>
      <xdr:spPr>
        <a:xfrm>
          <a:off x="895350" y="13453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95250</xdr:rowOff>
    </xdr:from>
    <xdr:to>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95250</xdr:rowOff>
    </xdr:from>
    <xdr:to>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142240</xdr:rowOff>
    </xdr:from>
    <xdr:to>
      <xdr:col>24</xdr:col>
      <xdr:colOff>63500</xdr:colOff>
      <xdr:row>93</xdr:row>
      <xdr:rowOff>26035</xdr:rowOff>
    </xdr:to>
    <xdr:cxnSp macro="">
      <xdr:nvCxnSpPr>
        <xdr:cNvPr id="231" name="直線コネクタ 230"/>
        <xdr:cNvCxnSpPr/>
      </xdr:nvCxnSpPr>
      <xdr:spPr>
        <a:xfrm flipV="1">
          <a:off x="3797300" y="1591564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167640</xdr:rowOff>
    </xdr:from>
    <xdr:to>
      <xdr:col>19</xdr:col>
      <xdr:colOff>177800</xdr:colOff>
      <xdr:row>93</xdr:row>
      <xdr:rowOff>26035</xdr:rowOff>
    </xdr:to>
    <xdr:cxnSp macro="">
      <xdr:nvCxnSpPr>
        <xdr:cNvPr id="234" name="直線コネクタ 233"/>
        <xdr:cNvCxnSpPr/>
      </xdr:nvCxnSpPr>
      <xdr:spPr>
        <a:xfrm>
          <a:off x="2908300" y="159410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162560</xdr:rowOff>
    </xdr:from>
    <xdr:to>
      <xdr:col>15</xdr:col>
      <xdr:colOff>50800</xdr:colOff>
      <xdr:row>92</xdr:row>
      <xdr:rowOff>167640</xdr:rowOff>
    </xdr:to>
    <xdr:cxnSp macro="">
      <xdr:nvCxnSpPr>
        <xdr:cNvPr id="237" name="直線コネクタ 236"/>
        <xdr:cNvCxnSpPr/>
      </xdr:nvCxnSpPr>
      <xdr:spPr>
        <a:xfrm>
          <a:off x="2019300" y="15935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162560</xdr:rowOff>
    </xdr:from>
    <xdr:to>
      <xdr:col>10</xdr:col>
      <xdr:colOff>114300</xdr:colOff>
      <xdr:row>93</xdr:row>
      <xdr:rowOff>102870</xdr:rowOff>
    </xdr:to>
    <xdr:cxnSp macro="">
      <xdr:nvCxnSpPr>
        <xdr:cNvPr id="240" name="直線コネクタ 239"/>
        <xdr:cNvCxnSpPr/>
      </xdr:nvCxnSpPr>
      <xdr:spPr>
        <a:xfrm flipV="1">
          <a:off x="1130300" y="159359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92</xdr:row>
      <xdr:rowOff>91440</xdr:rowOff>
    </xdr:from>
    <xdr:to>
      <xdr:col>24</xdr:col>
      <xdr:colOff>114300</xdr:colOff>
      <xdr:row>93</xdr:row>
      <xdr:rowOff>21590</xdr:rowOff>
    </xdr:to>
    <xdr:sp macro="" textlink="">
      <xdr:nvSpPr>
        <xdr:cNvPr id="250" name="楕円 249"/>
        <xdr:cNvSpPr/>
      </xdr:nvSpPr>
      <xdr:spPr>
        <a:xfrm>
          <a:off x="4584700" y="158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114300</xdr:rowOff>
    </xdr:from>
    <xdr:ext cx="598805" cy="259080"/>
    <xdr:sp macro="" textlink="">
      <xdr:nvSpPr>
        <xdr:cNvPr id="251" name="扶助費該当値テキスト"/>
        <xdr:cNvSpPr txBox="1"/>
      </xdr:nvSpPr>
      <xdr:spPr>
        <a:xfrm>
          <a:off x="4686300" y="15716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146685</xdr:rowOff>
    </xdr:from>
    <xdr:to>
      <xdr:col>20</xdr:col>
      <xdr:colOff>38100</xdr:colOff>
      <xdr:row>93</xdr:row>
      <xdr:rowOff>76835</xdr:rowOff>
    </xdr:to>
    <xdr:sp macro="" textlink="">
      <xdr:nvSpPr>
        <xdr:cNvPr id="252" name="楕円 251"/>
        <xdr:cNvSpPr/>
      </xdr:nvSpPr>
      <xdr:spPr>
        <a:xfrm>
          <a:off x="3746500" y="15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93345</xdr:rowOff>
    </xdr:from>
    <xdr:ext cx="598170" cy="259080"/>
    <xdr:sp macro="" textlink="">
      <xdr:nvSpPr>
        <xdr:cNvPr id="253" name="テキスト ボックス 252"/>
        <xdr:cNvSpPr txBox="1"/>
      </xdr:nvSpPr>
      <xdr:spPr>
        <a:xfrm>
          <a:off x="3497580" y="15695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116840</xdr:rowOff>
    </xdr:from>
    <xdr:to>
      <xdr:col>15</xdr:col>
      <xdr:colOff>101600</xdr:colOff>
      <xdr:row>93</xdr:row>
      <xdr:rowOff>46990</xdr:rowOff>
    </xdr:to>
    <xdr:sp macro="" textlink="">
      <xdr:nvSpPr>
        <xdr:cNvPr id="254" name="楕円 253"/>
        <xdr:cNvSpPr/>
      </xdr:nvSpPr>
      <xdr:spPr>
        <a:xfrm>
          <a:off x="2857500" y="158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63500</xdr:rowOff>
    </xdr:from>
    <xdr:ext cx="598170" cy="258445"/>
    <xdr:sp macro="" textlink="">
      <xdr:nvSpPr>
        <xdr:cNvPr id="255" name="テキスト ボックス 254"/>
        <xdr:cNvSpPr txBox="1"/>
      </xdr:nvSpPr>
      <xdr:spPr>
        <a:xfrm>
          <a:off x="2608580" y="15665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111760</xdr:rowOff>
    </xdr:from>
    <xdr:to>
      <xdr:col>10</xdr:col>
      <xdr:colOff>165100</xdr:colOff>
      <xdr:row>93</xdr:row>
      <xdr:rowOff>41910</xdr:rowOff>
    </xdr:to>
    <xdr:sp macro="" textlink="">
      <xdr:nvSpPr>
        <xdr:cNvPr id="256" name="楕円 255"/>
        <xdr:cNvSpPr/>
      </xdr:nvSpPr>
      <xdr:spPr>
        <a:xfrm>
          <a:off x="1968500" y="158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58420</xdr:rowOff>
    </xdr:from>
    <xdr:ext cx="598170" cy="259080"/>
    <xdr:sp macro="" textlink="">
      <xdr:nvSpPr>
        <xdr:cNvPr id="257" name="テキスト ボックス 256"/>
        <xdr:cNvSpPr txBox="1"/>
      </xdr:nvSpPr>
      <xdr:spPr>
        <a:xfrm>
          <a:off x="1719580" y="15660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52070</xdr:rowOff>
    </xdr:from>
    <xdr:to>
      <xdr:col>6</xdr:col>
      <xdr:colOff>38100</xdr:colOff>
      <xdr:row>93</xdr:row>
      <xdr:rowOff>153670</xdr:rowOff>
    </xdr:to>
    <xdr:sp macro="" textlink="">
      <xdr:nvSpPr>
        <xdr:cNvPr id="258" name="楕円 257"/>
        <xdr:cNvSpPr/>
      </xdr:nvSpPr>
      <xdr:spPr>
        <a:xfrm>
          <a:off x="1079500" y="159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170180</xdr:rowOff>
    </xdr:from>
    <xdr:ext cx="598170" cy="259080"/>
    <xdr:sp macro="" textlink="">
      <xdr:nvSpPr>
        <xdr:cNvPr id="259" name="テキスト ボックス 258"/>
        <xdr:cNvSpPr txBox="1"/>
      </xdr:nvSpPr>
      <xdr:spPr>
        <a:xfrm>
          <a:off x="830580" y="15772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94615</xdr:rowOff>
    </xdr:from>
    <xdr:to>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86360</xdr:rowOff>
    </xdr:from>
    <xdr:to>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94615</xdr:rowOff>
    </xdr:from>
    <xdr:to>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140335</xdr:rowOff>
    </xdr:from>
    <xdr:to>
      <xdr:col>55</xdr:col>
      <xdr:colOff>0</xdr:colOff>
      <xdr:row>35</xdr:row>
      <xdr:rowOff>143510</xdr:rowOff>
    </xdr:to>
    <xdr:cxnSp macro="">
      <xdr:nvCxnSpPr>
        <xdr:cNvPr id="284" name="直線コネクタ 283"/>
        <xdr:cNvCxnSpPr/>
      </xdr:nvCxnSpPr>
      <xdr:spPr>
        <a:xfrm flipV="1">
          <a:off x="9639300" y="61410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143510</xdr:rowOff>
    </xdr:from>
    <xdr:to>
      <xdr:col>50</xdr:col>
      <xdr:colOff>114300</xdr:colOff>
      <xdr:row>36</xdr:row>
      <xdr:rowOff>4445</xdr:rowOff>
    </xdr:to>
    <xdr:cxnSp macro="">
      <xdr:nvCxnSpPr>
        <xdr:cNvPr id="287" name="直線コネクタ 286"/>
        <xdr:cNvCxnSpPr/>
      </xdr:nvCxnSpPr>
      <xdr:spPr>
        <a:xfrm flipV="1">
          <a:off x="8750300" y="6144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89535</xdr:rowOff>
    </xdr:from>
    <xdr:to>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121920</xdr:rowOff>
    </xdr:from>
    <xdr:to>
      <xdr:col>45</xdr:col>
      <xdr:colOff>177800</xdr:colOff>
      <xdr:row>36</xdr:row>
      <xdr:rowOff>4445</xdr:rowOff>
    </xdr:to>
    <xdr:cxnSp macro="">
      <xdr:nvCxnSpPr>
        <xdr:cNvPr id="290" name="直線コネクタ 289"/>
        <xdr:cNvCxnSpPr/>
      </xdr:nvCxnSpPr>
      <xdr:spPr>
        <a:xfrm>
          <a:off x="7861300" y="61226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96520</xdr:rowOff>
    </xdr:from>
    <xdr:to>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116840</xdr:rowOff>
    </xdr:from>
    <xdr:to>
      <xdr:col>41</xdr:col>
      <xdr:colOff>50800</xdr:colOff>
      <xdr:row>35</xdr:row>
      <xdr:rowOff>121920</xdr:rowOff>
    </xdr:to>
    <xdr:cxnSp macro="">
      <xdr:nvCxnSpPr>
        <xdr:cNvPr id="293" name="直線コネクタ 292"/>
        <xdr:cNvCxnSpPr/>
      </xdr:nvCxnSpPr>
      <xdr:spPr>
        <a:xfrm>
          <a:off x="6972300" y="6117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41275</xdr:rowOff>
    </xdr:from>
    <xdr:ext cx="534035" cy="258445"/>
    <xdr:sp macro="" textlink="">
      <xdr:nvSpPr>
        <xdr:cNvPr id="295" name="テキスト ボックス 294"/>
        <xdr:cNvSpPr txBox="1"/>
      </xdr:nvSpPr>
      <xdr:spPr>
        <a:xfrm>
          <a:off x="7593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124460</xdr:rowOff>
    </xdr:from>
    <xdr:to>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45720</xdr:rowOff>
    </xdr:from>
    <xdr:ext cx="534035" cy="259080"/>
    <xdr:sp macro="" textlink="">
      <xdr:nvSpPr>
        <xdr:cNvPr id="297" name="テキスト ボックス 296"/>
        <xdr:cNvSpPr txBox="1"/>
      </xdr:nvSpPr>
      <xdr:spPr>
        <a:xfrm>
          <a:off x="6704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89535</xdr:rowOff>
    </xdr:from>
    <xdr:to>
      <xdr:col>55</xdr:col>
      <xdr:colOff>50800</xdr:colOff>
      <xdr:row>36</xdr:row>
      <xdr:rowOff>19685</xdr:rowOff>
    </xdr:to>
    <xdr:sp macro="" textlink="">
      <xdr:nvSpPr>
        <xdr:cNvPr id="303" name="楕円 302"/>
        <xdr:cNvSpPr/>
      </xdr:nvSpPr>
      <xdr:spPr>
        <a:xfrm>
          <a:off x="10426700" y="60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67945</xdr:rowOff>
    </xdr:from>
    <xdr:ext cx="534670" cy="258445"/>
    <xdr:sp macro="" textlink="">
      <xdr:nvSpPr>
        <xdr:cNvPr id="304" name="補助費等該当値テキスト"/>
        <xdr:cNvSpPr txBox="1"/>
      </xdr:nvSpPr>
      <xdr:spPr>
        <a:xfrm>
          <a:off x="10528300" y="6068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92710</xdr:rowOff>
    </xdr:from>
    <xdr:to>
      <xdr:col>50</xdr:col>
      <xdr:colOff>165100</xdr:colOff>
      <xdr:row>36</xdr:row>
      <xdr:rowOff>22860</xdr:rowOff>
    </xdr:to>
    <xdr:sp macro="" textlink="">
      <xdr:nvSpPr>
        <xdr:cNvPr id="305" name="楕円 304"/>
        <xdr:cNvSpPr/>
      </xdr:nvSpPr>
      <xdr:spPr>
        <a:xfrm>
          <a:off x="9588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13970</xdr:rowOff>
    </xdr:from>
    <xdr:ext cx="534035" cy="259080"/>
    <xdr:sp macro="" textlink="">
      <xdr:nvSpPr>
        <xdr:cNvPr id="306" name="テキスト ボックス 305"/>
        <xdr:cNvSpPr txBox="1"/>
      </xdr:nvSpPr>
      <xdr:spPr>
        <a:xfrm>
          <a:off x="9371965" y="618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125095</xdr:rowOff>
    </xdr:from>
    <xdr:to>
      <xdr:col>46</xdr:col>
      <xdr:colOff>38100</xdr:colOff>
      <xdr:row>36</xdr:row>
      <xdr:rowOff>55245</xdr:rowOff>
    </xdr:to>
    <xdr:sp macro="" textlink="">
      <xdr:nvSpPr>
        <xdr:cNvPr id="307" name="楕円 306"/>
        <xdr:cNvSpPr/>
      </xdr:nvSpPr>
      <xdr:spPr>
        <a:xfrm>
          <a:off x="8699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46355</xdr:rowOff>
    </xdr:from>
    <xdr:ext cx="534035" cy="259080"/>
    <xdr:sp macro="" textlink="">
      <xdr:nvSpPr>
        <xdr:cNvPr id="308" name="テキスト ボックス 307"/>
        <xdr:cNvSpPr txBox="1"/>
      </xdr:nvSpPr>
      <xdr:spPr>
        <a:xfrm>
          <a:off x="8482965"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71120</xdr:rowOff>
    </xdr:from>
    <xdr:to>
      <xdr:col>41</xdr:col>
      <xdr:colOff>101600</xdr:colOff>
      <xdr:row>36</xdr:row>
      <xdr:rowOff>1270</xdr:rowOff>
    </xdr:to>
    <xdr:sp macro="" textlink="">
      <xdr:nvSpPr>
        <xdr:cNvPr id="309" name="楕円 308"/>
        <xdr:cNvSpPr/>
      </xdr:nvSpPr>
      <xdr:spPr>
        <a:xfrm>
          <a:off x="781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17780</xdr:rowOff>
    </xdr:from>
    <xdr:ext cx="534035" cy="258445"/>
    <xdr:sp macro="" textlink="">
      <xdr:nvSpPr>
        <xdr:cNvPr id="310" name="テキスト ボックス 309"/>
        <xdr:cNvSpPr txBox="1"/>
      </xdr:nvSpPr>
      <xdr:spPr>
        <a:xfrm>
          <a:off x="759396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66040</xdr:rowOff>
    </xdr:from>
    <xdr:to>
      <xdr:col>36</xdr:col>
      <xdr:colOff>165100</xdr:colOff>
      <xdr:row>35</xdr:row>
      <xdr:rowOff>167640</xdr:rowOff>
    </xdr:to>
    <xdr:sp macro="" textlink="">
      <xdr:nvSpPr>
        <xdr:cNvPr id="311" name="楕円 310"/>
        <xdr:cNvSpPr/>
      </xdr:nvSpPr>
      <xdr:spPr>
        <a:xfrm>
          <a:off x="692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12700</xdr:rowOff>
    </xdr:from>
    <xdr:ext cx="534035" cy="259080"/>
    <xdr:sp macro="" textlink="">
      <xdr:nvSpPr>
        <xdr:cNvPr id="312" name="テキスト ボックス 311"/>
        <xdr:cNvSpPr txBox="1"/>
      </xdr:nvSpPr>
      <xdr:spPr>
        <a:xfrm>
          <a:off x="6704965" y="584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120650</xdr:rowOff>
    </xdr:from>
    <xdr:to>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38100</xdr:rowOff>
    </xdr:from>
    <xdr:to>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55880</xdr:rowOff>
    </xdr:from>
    <xdr:to>
      <xdr:col>55</xdr:col>
      <xdr:colOff>0</xdr:colOff>
      <xdr:row>57</xdr:row>
      <xdr:rowOff>10160</xdr:rowOff>
    </xdr:to>
    <xdr:cxnSp macro="">
      <xdr:nvCxnSpPr>
        <xdr:cNvPr id="339" name="直線コネクタ 338"/>
        <xdr:cNvCxnSpPr/>
      </xdr:nvCxnSpPr>
      <xdr:spPr>
        <a:xfrm flipV="1">
          <a:off x="9639300" y="965708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132715</xdr:rowOff>
    </xdr:from>
    <xdr:to>
      <xdr:col>50</xdr:col>
      <xdr:colOff>114300</xdr:colOff>
      <xdr:row>57</xdr:row>
      <xdr:rowOff>10160</xdr:rowOff>
    </xdr:to>
    <xdr:cxnSp macro="">
      <xdr:nvCxnSpPr>
        <xdr:cNvPr id="342" name="直線コネクタ 341"/>
        <xdr:cNvCxnSpPr/>
      </xdr:nvCxnSpPr>
      <xdr:spPr>
        <a:xfrm>
          <a:off x="8750300" y="9219565"/>
          <a:ext cx="889000" cy="563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42545</xdr:rowOff>
    </xdr:from>
    <xdr:to>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160655</xdr:rowOff>
    </xdr:from>
    <xdr:ext cx="534035" cy="259080"/>
    <xdr:sp macro="" textlink="">
      <xdr:nvSpPr>
        <xdr:cNvPr id="344" name="テキスト ボックス 343"/>
        <xdr:cNvSpPr txBox="1"/>
      </xdr:nvSpPr>
      <xdr:spPr>
        <a:xfrm>
          <a:off x="9371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132715</xdr:rowOff>
    </xdr:from>
    <xdr:to>
      <xdr:col>45</xdr:col>
      <xdr:colOff>177800</xdr:colOff>
      <xdr:row>55</xdr:row>
      <xdr:rowOff>158750</xdr:rowOff>
    </xdr:to>
    <xdr:cxnSp macro="">
      <xdr:nvCxnSpPr>
        <xdr:cNvPr id="345" name="直線コネクタ 344"/>
        <xdr:cNvCxnSpPr/>
      </xdr:nvCxnSpPr>
      <xdr:spPr>
        <a:xfrm flipV="1">
          <a:off x="7861300" y="9219565"/>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24765</xdr:rowOff>
    </xdr:from>
    <xdr:to>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71755</xdr:rowOff>
    </xdr:from>
    <xdr:to>
      <xdr:col>41</xdr:col>
      <xdr:colOff>50800</xdr:colOff>
      <xdr:row>55</xdr:row>
      <xdr:rowOff>158750</xdr:rowOff>
    </xdr:to>
    <xdr:cxnSp macro="">
      <xdr:nvCxnSpPr>
        <xdr:cNvPr id="348" name="直線コネクタ 347"/>
        <xdr:cNvCxnSpPr/>
      </xdr:nvCxnSpPr>
      <xdr:spPr>
        <a:xfrm>
          <a:off x="6972300" y="95015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41275</xdr:rowOff>
    </xdr:from>
    <xdr:to>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5080</xdr:rowOff>
    </xdr:from>
    <xdr:to>
      <xdr:col>55</xdr:col>
      <xdr:colOff>50800</xdr:colOff>
      <xdr:row>56</xdr:row>
      <xdr:rowOff>106680</xdr:rowOff>
    </xdr:to>
    <xdr:sp macro="" textlink="">
      <xdr:nvSpPr>
        <xdr:cNvPr id="358" name="楕円 357"/>
        <xdr:cNvSpPr/>
      </xdr:nvSpPr>
      <xdr:spPr>
        <a:xfrm>
          <a:off x="10426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154940</xdr:rowOff>
    </xdr:from>
    <xdr:ext cx="534670" cy="258445"/>
    <xdr:sp macro="" textlink="">
      <xdr:nvSpPr>
        <xdr:cNvPr id="359" name="普通建設事業費該当値テキスト"/>
        <xdr:cNvSpPr txBox="1"/>
      </xdr:nvSpPr>
      <xdr:spPr>
        <a:xfrm>
          <a:off x="10528300" y="9584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130810</xdr:rowOff>
    </xdr:from>
    <xdr:to>
      <xdr:col>50</xdr:col>
      <xdr:colOff>165100</xdr:colOff>
      <xdr:row>57</xdr:row>
      <xdr:rowOff>60960</xdr:rowOff>
    </xdr:to>
    <xdr:sp macro="" textlink="">
      <xdr:nvSpPr>
        <xdr:cNvPr id="360" name="楕円 359"/>
        <xdr:cNvSpPr/>
      </xdr:nvSpPr>
      <xdr:spPr>
        <a:xfrm>
          <a:off x="9588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52070</xdr:rowOff>
    </xdr:from>
    <xdr:ext cx="534035" cy="258445"/>
    <xdr:sp macro="" textlink="">
      <xdr:nvSpPr>
        <xdr:cNvPr id="361" name="テキスト ボックス 360"/>
        <xdr:cNvSpPr txBox="1"/>
      </xdr:nvSpPr>
      <xdr:spPr>
        <a:xfrm>
          <a:off x="9371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81915</xdr:rowOff>
    </xdr:from>
    <xdr:to>
      <xdr:col>46</xdr:col>
      <xdr:colOff>38100</xdr:colOff>
      <xdr:row>54</xdr:row>
      <xdr:rowOff>12065</xdr:rowOff>
    </xdr:to>
    <xdr:sp macro="" textlink="">
      <xdr:nvSpPr>
        <xdr:cNvPr id="362" name="楕円 361"/>
        <xdr:cNvSpPr/>
      </xdr:nvSpPr>
      <xdr:spPr>
        <a:xfrm>
          <a:off x="8699500" y="91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52</xdr:row>
      <xdr:rowOff>29210</xdr:rowOff>
    </xdr:from>
    <xdr:ext cx="598170" cy="258445"/>
    <xdr:sp macro="" textlink="">
      <xdr:nvSpPr>
        <xdr:cNvPr id="363" name="テキスト ボックス 362"/>
        <xdr:cNvSpPr txBox="1"/>
      </xdr:nvSpPr>
      <xdr:spPr>
        <a:xfrm>
          <a:off x="8450580" y="8944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107950</xdr:rowOff>
    </xdr:from>
    <xdr:to>
      <xdr:col>41</xdr:col>
      <xdr:colOff>101600</xdr:colOff>
      <xdr:row>56</xdr:row>
      <xdr:rowOff>38100</xdr:rowOff>
    </xdr:to>
    <xdr:sp macro="" textlink="">
      <xdr:nvSpPr>
        <xdr:cNvPr id="364" name="楕円 363"/>
        <xdr:cNvSpPr/>
      </xdr:nvSpPr>
      <xdr:spPr>
        <a:xfrm>
          <a:off x="7810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54610</xdr:rowOff>
    </xdr:from>
    <xdr:ext cx="598170" cy="258445"/>
    <xdr:sp macro="" textlink="">
      <xdr:nvSpPr>
        <xdr:cNvPr id="365" name="テキスト ボックス 364"/>
        <xdr:cNvSpPr txBox="1"/>
      </xdr:nvSpPr>
      <xdr:spPr>
        <a:xfrm>
          <a:off x="7561580" y="9312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20955</xdr:rowOff>
    </xdr:from>
    <xdr:to>
      <xdr:col>36</xdr:col>
      <xdr:colOff>165100</xdr:colOff>
      <xdr:row>55</xdr:row>
      <xdr:rowOff>122555</xdr:rowOff>
    </xdr:to>
    <xdr:sp macro="" textlink="">
      <xdr:nvSpPr>
        <xdr:cNvPr id="366" name="楕円 365"/>
        <xdr:cNvSpPr/>
      </xdr:nvSpPr>
      <xdr:spPr>
        <a:xfrm>
          <a:off x="6921500" y="94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139065</xdr:rowOff>
    </xdr:from>
    <xdr:ext cx="598170" cy="259080"/>
    <xdr:sp macro="" textlink="">
      <xdr:nvSpPr>
        <xdr:cNvPr id="367" name="テキスト ボックス 366"/>
        <xdr:cNvSpPr txBox="1"/>
      </xdr:nvSpPr>
      <xdr:spPr>
        <a:xfrm>
          <a:off x="6672580" y="9225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151765</xdr:rowOff>
    </xdr:from>
    <xdr:to>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151765</xdr:rowOff>
    </xdr:from>
    <xdr:to>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68580</xdr:rowOff>
    </xdr:from>
    <xdr:to>
      <xdr:col>55</xdr:col>
      <xdr:colOff>0</xdr:colOff>
      <xdr:row>77</xdr:row>
      <xdr:rowOff>137795</xdr:rowOff>
    </xdr:to>
    <xdr:cxnSp macro="">
      <xdr:nvCxnSpPr>
        <xdr:cNvPr id="396" name="直線コネクタ 395"/>
        <xdr:cNvCxnSpPr/>
      </xdr:nvCxnSpPr>
      <xdr:spPr>
        <a:xfrm flipV="1">
          <a:off x="9639300" y="13098780"/>
          <a:ext cx="8382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138430</xdr:rowOff>
    </xdr:from>
    <xdr:to>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100965</xdr:rowOff>
    </xdr:from>
    <xdr:to>
      <xdr:col>50</xdr:col>
      <xdr:colOff>114300</xdr:colOff>
      <xdr:row>77</xdr:row>
      <xdr:rowOff>137795</xdr:rowOff>
    </xdr:to>
    <xdr:cxnSp macro="">
      <xdr:nvCxnSpPr>
        <xdr:cNvPr id="399" name="直線コネクタ 398"/>
        <xdr:cNvCxnSpPr/>
      </xdr:nvCxnSpPr>
      <xdr:spPr>
        <a:xfrm>
          <a:off x="8750300" y="12616815"/>
          <a:ext cx="889000" cy="722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71120</xdr:rowOff>
    </xdr:from>
    <xdr:ext cx="534035" cy="259080"/>
    <xdr:sp macro="" textlink="">
      <xdr:nvSpPr>
        <xdr:cNvPr id="401" name="テキスト ボックス 400"/>
        <xdr:cNvSpPr txBox="1"/>
      </xdr:nvSpPr>
      <xdr:spPr>
        <a:xfrm>
          <a:off x="9371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100965</xdr:rowOff>
    </xdr:from>
    <xdr:to>
      <xdr:col>45</xdr:col>
      <xdr:colOff>177800</xdr:colOff>
      <xdr:row>77</xdr:row>
      <xdr:rowOff>23495</xdr:rowOff>
    </xdr:to>
    <xdr:cxnSp macro="">
      <xdr:nvCxnSpPr>
        <xdr:cNvPr id="402" name="直線コネクタ 401"/>
        <xdr:cNvCxnSpPr/>
      </xdr:nvCxnSpPr>
      <xdr:spPr>
        <a:xfrm flipV="1">
          <a:off x="7861300" y="12616815"/>
          <a:ext cx="889000" cy="608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130810</xdr:rowOff>
    </xdr:from>
    <xdr:to>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52070</xdr:rowOff>
    </xdr:from>
    <xdr:ext cx="534035" cy="258445"/>
    <xdr:sp macro="" textlink="">
      <xdr:nvSpPr>
        <xdr:cNvPr id="404" name="テキスト ボックス 403"/>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6350</xdr:rowOff>
    </xdr:from>
    <xdr:to>
      <xdr:col>41</xdr:col>
      <xdr:colOff>50800</xdr:colOff>
      <xdr:row>77</xdr:row>
      <xdr:rowOff>23495</xdr:rowOff>
    </xdr:to>
    <xdr:cxnSp macro="">
      <xdr:nvCxnSpPr>
        <xdr:cNvPr id="405" name="直線コネクタ 404"/>
        <xdr:cNvCxnSpPr/>
      </xdr:nvCxnSpPr>
      <xdr:spPr>
        <a:xfrm>
          <a:off x="6972300" y="13208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109855</xdr:rowOff>
    </xdr:from>
    <xdr:to>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31115</xdr:rowOff>
    </xdr:from>
    <xdr:ext cx="534035" cy="258445"/>
    <xdr:sp macro="" textlink="">
      <xdr:nvSpPr>
        <xdr:cNvPr id="407" name="テキスト ボックス 406"/>
        <xdr:cNvSpPr txBox="1"/>
      </xdr:nvSpPr>
      <xdr:spPr>
        <a:xfrm>
          <a:off x="7593965"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29210</xdr:rowOff>
    </xdr:from>
    <xdr:to>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17780</xdr:rowOff>
    </xdr:from>
    <xdr:to>
      <xdr:col>55</xdr:col>
      <xdr:colOff>50800</xdr:colOff>
      <xdr:row>76</xdr:row>
      <xdr:rowOff>119380</xdr:rowOff>
    </xdr:to>
    <xdr:sp macro="" textlink="">
      <xdr:nvSpPr>
        <xdr:cNvPr id="415" name="楕円 414"/>
        <xdr:cNvSpPr/>
      </xdr:nvSpPr>
      <xdr:spPr>
        <a:xfrm>
          <a:off x="10426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40640</xdr:rowOff>
    </xdr:from>
    <xdr:ext cx="534670" cy="258445"/>
    <xdr:sp macro="" textlink="">
      <xdr:nvSpPr>
        <xdr:cNvPr id="416" name="普通建設事業費 （ うち新規整備　）該当値テキスト"/>
        <xdr:cNvSpPr txBox="1"/>
      </xdr:nvSpPr>
      <xdr:spPr>
        <a:xfrm>
          <a:off x="10528300" y="12899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86995</xdr:rowOff>
    </xdr:from>
    <xdr:to>
      <xdr:col>50</xdr:col>
      <xdr:colOff>165100</xdr:colOff>
      <xdr:row>78</xdr:row>
      <xdr:rowOff>17780</xdr:rowOff>
    </xdr:to>
    <xdr:sp macro="" textlink="">
      <xdr:nvSpPr>
        <xdr:cNvPr id="417" name="楕円 416"/>
        <xdr:cNvSpPr/>
      </xdr:nvSpPr>
      <xdr:spPr>
        <a:xfrm>
          <a:off x="9588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33655</xdr:rowOff>
    </xdr:from>
    <xdr:ext cx="534035" cy="258445"/>
    <xdr:sp macro="" textlink="">
      <xdr:nvSpPr>
        <xdr:cNvPr id="418" name="テキスト ボックス 417"/>
        <xdr:cNvSpPr txBox="1"/>
      </xdr:nvSpPr>
      <xdr:spPr>
        <a:xfrm>
          <a:off x="9371965" y="13063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50165</xdr:rowOff>
    </xdr:from>
    <xdr:to>
      <xdr:col>46</xdr:col>
      <xdr:colOff>38100</xdr:colOff>
      <xdr:row>73</xdr:row>
      <xdr:rowOff>151765</xdr:rowOff>
    </xdr:to>
    <xdr:sp macro="" textlink="">
      <xdr:nvSpPr>
        <xdr:cNvPr id="419" name="楕円 418"/>
        <xdr:cNvSpPr/>
      </xdr:nvSpPr>
      <xdr:spPr>
        <a:xfrm>
          <a:off x="8699500" y="125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71</xdr:row>
      <xdr:rowOff>168275</xdr:rowOff>
    </xdr:from>
    <xdr:ext cx="598170" cy="258445"/>
    <xdr:sp macro="" textlink="">
      <xdr:nvSpPr>
        <xdr:cNvPr id="420" name="テキスト ボックス 419"/>
        <xdr:cNvSpPr txBox="1"/>
      </xdr:nvSpPr>
      <xdr:spPr>
        <a:xfrm>
          <a:off x="8450580" y="12341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144145</xdr:rowOff>
    </xdr:from>
    <xdr:to>
      <xdr:col>41</xdr:col>
      <xdr:colOff>101600</xdr:colOff>
      <xdr:row>77</xdr:row>
      <xdr:rowOff>74930</xdr:rowOff>
    </xdr:to>
    <xdr:sp macro="" textlink="">
      <xdr:nvSpPr>
        <xdr:cNvPr id="421" name="楕円 420"/>
        <xdr:cNvSpPr/>
      </xdr:nvSpPr>
      <xdr:spPr>
        <a:xfrm>
          <a:off x="7810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90805</xdr:rowOff>
    </xdr:from>
    <xdr:ext cx="534035" cy="258445"/>
    <xdr:sp macro="" textlink="">
      <xdr:nvSpPr>
        <xdr:cNvPr id="422" name="テキスト ボックス 421"/>
        <xdr:cNvSpPr txBox="1"/>
      </xdr:nvSpPr>
      <xdr:spPr>
        <a:xfrm>
          <a:off x="7593965" y="12949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126365</xdr:rowOff>
    </xdr:from>
    <xdr:to>
      <xdr:col>36</xdr:col>
      <xdr:colOff>165100</xdr:colOff>
      <xdr:row>77</xdr:row>
      <xdr:rowOff>56515</xdr:rowOff>
    </xdr:to>
    <xdr:sp macro="" textlink="">
      <xdr:nvSpPr>
        <xdr:cNvPr id="423" name="楕円 422"/>
        <xdr:cNvSpPr/>
      </xdr:nvSpPr>
      <xdr:spPr>
        <a:xfrm>
          <a:off x="6921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73025</xdr:rowOff>
    </xdr:from>
    <xdr:ext cx="534035" cy="259080"/>
    <xdr:sp macro="" textlink="">
      <xdr:nvSpPr>
        <xdr:cNvPr id="424" name="テキスト ボックス 423"/>
        <xdr:cNvSpPr txBox="1"/>
      </xdr:nvSpPr>
      <xdr:spPr>
        <a:xfrm>
          <a:off x="6704965" y="12931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149225</xdr:rowOff>
    </xdr:from>
    <xdr:to>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63500</xdr:rowOff>
    </xdr:from>
    <xdr:to>
      <xdr:col>55</xdr:col>
      <xdr:colOff>0</xdr:colOff>
      <xdr:row>98</xdr:row>
      <xdr:rowOff>111125</xdr:rowOff>
    </xdr:to>
    <xdr:cxnSp macro="">
      <xdr:nvCxnSpPr>
        <xdr:cNvPr id="453" name="直線コネクタ 452"/>
        <xdr:cNvCxnSpPr/>
      </xdr:nvCxnSpPr>
      <xdr:spPr>
        <a:xfrm>
          <a:off x="9639300" y="168656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17780</xdr:rowOff>
    </xdr:from>
    <xdr:to>
      <xdr:col>50</xdr:col>
      <xdr:colOff>114300</xdr:colOff>
      <xdr:row>98</xdr:row>
      <xdr:rowOff>63500</xdr:rowOff>
    </xdr:to>
    <xdr:cxnSp macro="">
      <xdr:nvCxnSpPr>
        <xdr:cNvPr id="456" name="直線コネクタ 455"/>
        <xdr:cNvCxnSpPr/>
      </xdr:nvCxnSpPr>
      <xdr:spPr>
        <a:xfrm>
          <a:off x="8750300" y="16819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116205</xdr:rowOff>
    </xdr:from>
    <xdr:ext cx="534035" cy="259080"/>
    <xdr:sp macro="" textlink="">
      <xdr:nvSpPr>
        <xdr:cNvPr id="458" name="テキスト ボックス 457"/>
        <xdr:cNvSpPr txBox="1"/>
      </xdr:nvSpPr>
      <xdr:spPr>
        <a:xfrm>
          <a:off x="9371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142240</xdr:rowOff>
    </xdr:from>
    <xdr:to>
      <xdr:col>45</xdr:col>
      <xdr:colOff>177800</xdr:colOff>
      <xdr:row>98</xdr:row>
      <xdr:rowOff>17780</xdr:rowOff>
    </xdr:to>
    <xdr:cxnSp macro="">
      <xdr:nvCxnSpPr>
        <xdr:cNvPr id="459" name="直線コネクタ 458"/>
        <xdr:cNvCxnSpPr/>
      </xdr:nvCxnSpPr>
      <xdr:spPr>
        <a:xfrm>
          <a:off x="7861300" y="167728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4035" cy="259080"/>
    <xdr:sp macro="" textlink="">
      <xdr:nvSpPr>
        <xdr:cNvPr id="461" name="テキスト ボックス 460"/>
        <xdr:cNvSpPr txBox="1"/>
      </xdr:nvSpPr>
      <xdr:spPr>
        <a:xfrm>
          <a:off x="8482965"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127000</xdr:rowOff>
    </xdr:from>
    <xdr:to>
      <xdr:col>41</xdr:col>
      <xdr:colOff>50800</xdr:colOff>
      <xdr:row>97</xdr:row>
      <xdr:rowOff>142240</xdr:rowOff>
    </xdr:to>
    <xdr:cxnSp macro="">
      <xdr:nvCxnSpPr>
        <xdr:cNvPr id="462" name="直線コネクタ 461"/>
        <xdr:cNvCxnSpPr/>
      </xdr:nvCxnSpPr>
      <xdr:spPr>
        <a:xfrm>
          <a:off x="6972300" y="1658620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4035" cy="258445"/>
    <xdr:sp macro="" textlink="">
      <xdr:nvSpPr>
        <xdr:cNvPr id="464" name="テキスト ボックス 463"/>
        <xdr:cNvSpPr txBox="1"/>
      </xdr:nvSpPr>
      <xdr:spPr>
        <a:xfrm>
          <a:off x="7593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60325</xdr:rowOff>
    </xdr:from>
    <xdr:to>
      <xdr:col>55</xdr:col>
      <xdr:colOff>50800</xdr:colOff>
      <xdr:row>98</xdr:row>
      <xdr:rowOff>161925</xdr:rowOff>
    </xdr:to>
    <xdr:sp macro="" textlink="">
      <xdr:nvSpPr>
        <xdr:cNvPr id="472" name="楕円 471"/>
        <xdr:cNvSpPr/>
      </xdr:nvSpPr>
      <xdr:spPr>
        <a:xfrm>
          <a:off x="10426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146685</xdr:rowOff>
    </xdr:from>
    <xdr:ext cx="534670" cy="258445"/>
    <xdr:sp macro="" textlink="">
      <xdr:nvSpPr>
        <xdr:cNvPr id="473" name="普通建設事業費 （ うち更新整備　）該当値テキスト"/>
        <xdr:cNvSpPr txBox="1"/>
      </xdr:nvSpPr>
      <xdr:spPr>
        <a:xfrm>
          <a:off x="10528300" y="1677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12065</xdr:rowOff>
    </xdr:from>
    <xdr:to>
      <xdr:col>50</xdr:col>
      <xdr:colOff>165100</xdr:colOff>
      <xdr:row>98</xdr:row>
      <xdr:rowOff>113665</xdr:rowOff>
    </xdr:to>
    <xdr:sp macro="" textlink="">
      <xdr:nvSpPr>
        <xdr:cNvPr id="474" name="楕円 473"/>
        <xdr:cNvSpPr/>
      </xdr:nvSpPr>
      <xdr:spPr>
        <a:xfrm>
          <a:off x="9588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104775</xdr:rowOff>
    </xdr:from>
    <xdr:ext cx="534035" cy="259080"/>
    <xdr:sp macro="" textlink="">
      <xdr:nvSpPr>
        <xdr:cNvPr id="475" name="テキスト ボックス 474"/>
        <xdr:cNvSpPr txBox="1"/>
      </xdr:nvSpPr>
      <xdr:spPr>
        <a:xfrm>
          <a:off x="9371965" y="16906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138430</xdr:rowOff>
    </xdr:from>
    <xdr:to>
      <xdr:col>46</xdr:col>
      <xdr:colOff>38100</xdr:colOff>
      <xdr:row>98</xdr:row>
      <xdr:rowOff>68580</xdr:rowOff>
    </xdr:to>
    <xdr:sp macro="" textlink="">
      <xdr:nvSpPr>
        <xdr:cNvPr id="476" name="楕円 475"/>
        <xdr:cNvSpPr/>
      </xdr:nvSpPr>
      <xdr:spPr>
        <a:xfrm>
          <a:off x="8699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59690</xdr:rowOff>
    </xdr:from>
    <xdr:ext cx="534035" cy="259080"/>
    <xdr:sp macro="" textlink="">
      <xdr:nvSpPr>
        <xdr:cNvPr id="477" name="テキスト ボックス 476"/>
        <xdr:cNvSpPr txBox="1"/>
      </xdr:nvSpPr>
      <xdr:spPr>
        <a:xfrm>
          <a:off x="8482965" y="1686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91440</xdr:rowOff>
    </xdr:from>
    <xdr:to>
      <xdr:col>41</xdr:col>
      <xdr:colOff>101600</xdr:colOff>
      <xdr:row>98</xdr:row>
      <xdr:rowOff>21590</xdr:rowOff>
    </xdr:to>
    <xdr:sp macro="" textlink="">
      <xdr:nvSpPr>
        <xdr:cNvPr id="478" name="楕円 477"/>
        <xdr:cNvSpPr/>
      </xdr:nvSpPr>
      <xdr:spPr>
        <a:xfrm>
          <a:off x="7810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12700</xdr:rowOff>
    </xdr:from>
    <xdr:ext cx="534035" cy="259080"/>
    <xdr:sp macro="" textlink="">
      <xdr:nvSpPr>
        <xdr:cNvPr id="479" name="テキスト ボックス 478"/>
        <xdr:cNvSpPr txBox="1"/>
      </xdr:nvSpPr>
      <xdr:spPr>
        <a:xfrm>
          <a:off x="7593965" y="1681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165100</xdr:colOff>
      <xdr:row>97</xdr:row>
      <xdr:rowOff>6350</xdr:rowOff>
    </xdr:to>
    <xdr:sp macro="" textlink="">
      <xdr:nvSpPr>
        <xdr:cNvPr id="480" name="楕円 479"/>
        <xdr:cNvSpPr/>
      </xdr:nvSpPr>
      <xdr:spPr>
        <a:xfrm>
          <a:off x="6921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23495</xdr:rowOff>
    </xdr:from>
    <xdr:ext cx="534035" cy="259080"/>
    <xdr:sp macro="" textlink="">
      <xdr:nvSpPr>
        <xdr:cNvPr id="481" name="テキスト ボックス 480"/>
        <xdr:cNvSpPr txBox="1"/>
      </xdr:nvSpPr>
      <xdr:spPr>
        <a:xfrm>
          <a:off x="6704965" y="16311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31750</xdr:rowOff>
    </xdr:from>
    <xdr:to>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31750</xdr:rowOff>
    </xdr:from>
    <xdr:to>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46355</xdr:rowOff>
    </xdr:from>
    <xdr:to>
      <xdr:col>85</xdr:col>
      <xdr:colOff>127000</xdr:colOff>
      <xdr:row>39</xdr:row>
      <xdr:rowOff>55880</xdr:rowOff>
    </xdr:to>
    <xdr:cxnSp macro="">
      <xdr:nvCxnSpPr>
        <xdr:cNvPr id="512" name="直線コネクタ 511"/>
        <xdr:cNvCxnSpPr/>
      </xdr:nvCxnSpPr>
      <xdr:spPr>
        <a:xfrm>
          <a:off x="15481300" y="67329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77470</xdr:rowOff>
    </xdr:from>
    <xdr:ext cx="534670" cy="258445"/>
    <xdr:sp macro="" textlink="">
      <xdr:nvSpPr>
        <xdr:cNvPr id="513" name="災害復旧事業費平均値テキスト"/>
        <xdr:cNvSpPr txBox="1"/>
      </xdr:nvSpPr>
      <xdr:spPr>
        <a:xfrm>
          <a:off x="16370300" y="642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46355</xdr:rowOff>
    </xdr:from>
    <xdr:to>
      <xdr:col>81</xdr:col>
      <xdr:colOff>50800</xdr:colOff>
      <xdr:row>39</xdr:row>
      <xdr:rowOff>56515</xdr:rowOff>
    </xdr:to>
    <xdr:cxnSp macro="">
      <xdr:nvCxnSpPr>
        <xdr:cNvPr id="515" name="直線コネクタ 514"/>
        <xdr:cNvCxnSpPr/>
      </xdr:nvCxnSpPr>
      <xdr:spPr>
        <a:xfrm flipV="1">
          <a:off x="14592300" y="67329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70485</xdr:rowOff>
    </xdr:from>
    <xdr:to>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56515</xdr:rowOff>
    </xdr:to>
    <xdr:cxnSp macro="">
      <xdr:nvCxnSpPr>
        <xdr:cNvPr id="518" name="直線コネクタ 517"/>
        <xdr:cNvCxnSpPr/>
      </xdr:nvCxnSpPr>
      <xdr:spPr>
        <a:xfrm>
          <a:off x="13703300" y="67310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132715</xdr:rowOff>
    </xdr:from>
    <xdr:to>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79375</xdr:rowOff>
    </xdr:from>
    <xdr:ext cx="469265" cy="258445"/>
    <xdr:sp macro="" textlink="">
      <xdr:nvSpPr>
        <xdr:cNvPr id="520" name="テキスト ボックス 519"/>
        <xdr:cNvSpPr txBox="1"/>
      </xdr:nvSpPr>
      <xdr:spPr>
        <a:xfrm>
          <a:off x="14357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160655</xdr:rowOff>
    </xdr:from>
    <xdr:to>
      <xdr:col>71</xdr:col>
      <xdr:colOff>177800</xdr:colOff>
      <xdr:row>39</xdr:row>
      <xdr:rowOff>44450</xdr:rowOff>
    </xdr:to>
    <xdr:cxnSp macro="">
      <xdr:nvCxnSpPr>
        <xdr:cNvPr id="521" name="直線コネクタ 520"/>
        <xdr:cNvCxnSpPr/>
      </xdr:nvCxnSpPr>
      <xdr:spPr>
        <a:xfrm>
          <a:off x="12814300" y="66757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97790</xdr:rowOff>
    </xdr:from>
    <xdr:ext cx="469265" cy="258445"/>
    <xdr:sp macro="" textlink="">
      <xdr:nvSpPr>
        <xdr:cNvPr id="523" name="テキスト ボックス 522"/>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138430</xdr:rowOff>
    </xdr:from>
    <xdr:to>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5080</xdr:rowOff>
    </xdr:from>
    <xdr:to>
      <xdr:col>85</xdr:col>
      <xdr:colOff>177800</xdr:colOff>
      <xdr:row>39</xdr:row>
      <xdr:rowOff>106680</xdr:rowOff>
    </xdr:to>
    <xdr:sp macro="" textlink="">
      <xdr:nvSpPr>
        <xdr:cNvPr id="531" name="楕円 530"/>
        <xdr:cNvSpPr/>
      </xdr:nvSpPr>
      <xdr:spPr>
        <a:xfrm>
          <a:off x="162687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91440</xdr:rowOff>
    </xdr:from>
    <xdr:ext cx="469900" cy="259080"/>
    <xdr:sp macro="" textlink="">
      <xdr:nvSpPr>
        <xdr:cNvPr id="532" name="災害復旧事業費該当値テキスト"/>
        <xdr:cNvSpPr txBox="1"/>
      </xdr:nvSpPr>
      <xdr:spPr>
        <a:xfrm>
          <a:off x="16370300" y="660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167005</xdr:rowOff>
    </xdr:from>
    <xdr:to>
      <xdr:col>81</xdr:col>
      <xdr:colOff>101600</xdr:colOff>
      <xdr:row>39</xdr:row>
      <xdr:rowOff>97790</xdr:rowOff>
    </xdr:to>
    <xdr:sp macro="" textlink="">
      <xdr:nvSpPr>
        <xdr:cNvPr id="533" name="楕円 532"/>
        <xdr:cNvSpPr/>
      </xdr:nvSpPr>
      <xdr:spPr>
        <a:xfrm>
          <a:off x="154305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88265</xdr:rowOff>
    </xdr:from>
    <xdr:ext cx="469265" cy="258445"/>
    <xdr:sp macro="" textlink="">
      <xdr:nvSpPr>
        <xdr:cNvPr id="534" name="テキスト ボックス 533"/>
        <xdr:cNvSpPr txBox="1"/>
      </xdr:nvSpPr>
      <xdr:spPr>
        <a:xfrm>
          <a:off x="15246350" y="6774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6350</xdr:rowOff>
    </xdr:from>
    <xdr:to>
      <xdr:col>76</xdr:col>
      <xdr:colOff>165100</xdr:colOff>
      <xdr:row>39</xdr:row>
      <xdr:rowOff>107315</xdr:rowOff>
    </xdr:to>
    <xdr:sp macro="" textlink="">
      <xdr:nvSpPr>
        <xdr:cNvPr id="535" name="楕円 534"/>
        <xdr:cNvSpPr/>
      </xdr:nvSpPr>
      <xdr:spPr>
        <a:xfrm>
          <a:off x="14541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98425</xdr:rowOff>
    </xdr:from>
    <xdr:ext cx="469265" cy="258445"/>
    <xdr:sp macro="" textlink="">
      <xdr:nvSpPr>
        <xdr:cNvPr id="536" name="テキスト ボックス 535"/>
        <xdr:cNvSpPr txBox="1"/>
      </xdr:nvSpPr>
      <xdr:spPr>
        <a:xfrm>
          <a:off x="14357350" y="678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86360</xdr:rowOff>
    </xdr:from>
    <xdr:ext cx="469265" cy="258445"/>
    <xdr:sp macro="" textlink="">
      <xdr:nvSpPr>
        <xdr:cNvPr id="538" name="テキスト ボックス 537"/>
        <xdr:cNvSpPr txBox="1"/>
      </xdr:nvSpPr>
      <xdr:spPr>
        <a:xfrm>
          <a:off x="13468350" y="6772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109855</xdr:rowOff>
    </xdr:from>
    <xdr:to>
      <xdr:col>67</xdr:col>
      <xdr:colOff>101600</xdr:colOff>
      <xdr:row>39</xdr:row>
      <xdr:rowOff>40640</xdr:rowOff>
    </xdr:to>
    <xdr:sp macro="" textlink="">
      <xdr:nvSpPr>
        <xdr:cNvPr id="539" name="楕円 538"/>
        <xdr:cNvSpPr/>
      </xdr:nvSpPr>
      <xdr:spPr>
        <a:xfrm>
          <a:off x="12763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56515</xdr:rowOff>
    </xdr:from>
    <xdr:ext cx="469265" cy="258445"/>
    <xdr:sp macro="" textlink="">
      <xdr:nvSpPr>
        <xdr:cNvPr id="540" name="テキスト ボックス 539"/>
        <xdr:cNvSpPr txBox="1"/>
      </xdr:nvSpPr>
      <xdr:spPr>
        <a:xfrm>
          <a:off x="12579350" y="6400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41910</xdr:rowOff>
    </xdr:from>
    <xdr:to>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41910</xdr:rowOff>
    </xdr:from>
    <xdr:to>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55245</xdr:rowOff>
    </xdr:from>
    <xdr:to>
      <xdr:col>85</xdr:col>
      <xdr:colOff>127000</xdr:colOff>
      <xdr:row>78</xdr:row>
      <xdr:rowOff>60325</xdr:rowOff>
    </xdr:to>
    <xdr:cxnSp macro="">
      <xdr:nvCxnSpPr>
        <xdr:cNvPr id="622" name="直線コネクタ 621"/>
        <xdr:cNvCxnSpPr/>
      </xdr:nvCxnSpPr>
      <xdr:spPr>
        <a:xfrm flipV="1">
          <a:off x="15481300" y="13428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165100</xdr:rowOff>
    </xdr:from>
    <xdr:to>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60325</xdr:rowOff>
    </xdr:from>
    <xdr:to>
      <xdr:col>81</xdr:col>
      <xdr:colOff>50800</xdr:colOff>
      <xdr:row>78</xdr:row>
      <xdr:rowOff>71120</xdr:rowOff>
    </xdr:to>
    <xdr:cxnSp macro="">
      <xdr:nvCxnSpPr>
        <xdr:cNvPr id="625" name="直線コネクタ 624"/>
        <xdr:cNvCxnSpPr/>
      </xdr:nvCxnSpPr>
      <xdr:spPr>
        <a:xfrm flipV="1">
          <a:off x="14592300" y="134334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34035" cy="258445"/>
    <xdr:sp macro="" textlink="">
      <xdr:nvSpPr>
        <xdr:cNvPr id="627" name="テキスト ボックス 626"/>
        <xdr:cNvSpPr txBox="1"/>
      </xdr:nvSpPr>
      <xdr:spPr>
        <a:xfrm>
          <a:off x="15213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71120</xdr:rowOff>
    </xdr:from>
    <xdr:to>
      <xdr:col>76</xdr:col>
      <xdr:colOff>114300</xdr:colOff>
      <xdr:row>78</xdr:row>
      <xdr:rowOff>78740</xdr:rowOff>
    </xdr:to>
    <xdr:cxnSp macro="">
      <xdr:nvCxnSpPr>
        <xdr:cNvPr id="628" name="直線コネクタ 627"/>
        <xdr:cNvCxnSpPr/>
      </xdr:nvCxnSpPr>
      <xdr:spPr>
        <a:xfrm flipV="1">
          <a:off x="13703300" y="13444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109220</xdr:rowOff>
    </xdr:from>
    <xdr:ext cx="534035" cy="258445"/>
    <xdr:sp macro="" textlink="">
      <xdr:nvSpPr>
        <xdr:cNvPr id="630" name="テキスト ボックス 629"/>
        <xdr:cNvSpPr txBox="1"/>
      </xdr:nvSpPr>
      <xdr:spPr>
        <a:xfrm>
          <a:off x="14324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78740</xdr:rowOff>
    </xdr:from>
    <xdr:to>
      <xdr:col>71</xdr:col>
      <xdr:colOff>177800</xdr:colOff>
      <xdr:row>78</xdr:row>
      <xdr:rowOff>90805</xdr:rowOff>
    </xdr:to>
    <xdr:cxnSp macro="">
      <xdr:nvCxnSpPr>
        <xdr:cNvPr id="631" name="直線コネクタ 630"/>
        <xdr:cNvCxnSpPr/>
      </xdr:nvCxnSpPr>
      <xdr:spPr>
        <a:xfrm flipV="1">
          <a:off x="12814300" y="134518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159385</xdr:rowOff>
    </xdr:from>
    <xdr:to>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106045</xdr:rowOff>
    </xdr:from>
    <xdr:ext cx="534035" cy="259080"/>
    <xdr:sp macro="" textlink="">
      <xdr:nvSpPr>
        <xdr:cNvPr id="633" name="テキスト ボックス 632"/>
        <xdr:cNvSpPr txBox="1"/>
      </xdr:nvSpPr>
      <xdr:spPr>
        <a:xfrm>
          <a:off x="13435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160020</xdr:rowOff>
    </xdr:from>
    <xdr:to>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106680</xdr:rowOff>
    </xdr:from>
    <xdr:ext cx="534035" cy="259080"/>
    <xdr:sp macro="" textlink="">
      <xdr:nvSpPr>
        <xdr:cNvPr id="635" name="テキスト ボックス 634"/>
        <xdr:cNvSpPr txBox="1"/>
      </xdr:nvSpPr>
      <xdr:spPr>
        <a:xfrm>
          <a:off x="12546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4445</xdr:rowOff>
    </xdr:from>
    <xdr:to>
      <xdr:col>85</xdr:col>
      <xdr:colOff>177800</xdr:colOff>
      <xdr:row>78</xdr:row>
      <xdr:rowOff>106045</xdr:rowOff>
    </xdr:to>
    <xdr:sp macro="" textlink="">
      <xdr:nvSpPr>
        <xdr:cNvPr id="641" name="楕円 640"/>
        <xdr:cNvSpPr/>
      </xdr:nvSpPr>
      <xdr:spPr>
        <a:xfrm>
          <a:off x="162687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143510</xdr:rowOff>
    </xdr:from>
    <xdr:ext cx="534670" cy="258445"/>
    <xdr:sp macro="" textlink="">
      <xdr:nvSpPr>
        <xdr:cNvPr id="642" name="公債費該当値テキスト"/>
        <xdr:cNvSpPr txBox="1"/>
      </xdr:nvSpPr>
      <xdr:spPr>
        <a:xfrm>
          <a:off x="16370300" y="13345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9525</xdr:rowOff>
    </xdr:from>
    <xdr:to>
      <xdr:col>81</xdr:col>
      <xdr:colOff>101600</xdr:colOff>
      <xdr:row>78</xdr:row>
      <xdr:rowOff>111125</xdr:rowOff>
    </xdr:to>
    <xdr:sp macro="" textlink="">
      <xdr:nvSpPr>
        <xdr:cNvPr id="643" name="楕円 642"/>
        <xdr:cNvSpPr/>
      </xdr:nvSpPr>
      <xdr:spPr>
        <a:xfrm>
          <a:off x="15430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102235</xdr:rowOff>
    </xdr:from>
    <xdr:ext cx="534035" cy="258445"/>
    <xdr:sp macro="" textlink="">
      <xdr:nvSpPr>
        <xdr:cNvPr id="644" name="テキスト ボックス 643"/>
        <xdr:cNvSpPr txBox="1"/>
      </xdr:nvSpPr>
      <xdr:spPr>
        <a:xfrm>
          <a:off x="15213965" y="1347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20320</xdr:rowOff>
    </xdr:from>
    <xdr:to>
      <xdr:col>76</xdr:col>
      <xdr:colOff>165100</xdr:colOff>
      <xdr:row>78</xdr:row>
      <xdr:rowOff>121920</xdr:rowOff>
    </xdr:to>
    <xdr:sp macro="" textlink="">
      <xdr:nvSpPr>
        <xdr:cNvPr id="645" name="楕円 644"/>
        <xdr:cNvSpPr/>
      </xdr:nvSpPr>
      <xdr:spPr>
        <a:xfrm>
          <a:off x="14541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113030</xdr:rowOff>
    </xdr:from>
    <xdr:ext cx="534035" cy="259080"/>
    <xdr:sp macro="" textlink="">
      <xdr:nvSpPr>
        <xdr:cNvPr id="646" name="テキスト ボックス 645"/>
        <xdr:cNvSpPr txBox="1"/>
      </xdr:nvSpPr>
      <xdr:spPr>
        <a:xfrm>
          <a:off x="14324965" y="13486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27940</xdr:rowOff>
    </xdr:from>
    <xdr:to>
      <xdr:col>72</xdr:col>
      <xdr:colOff>38100</xdr:colOff>
      <xdr:row>78</xdr:row>
      <xdr:rowOff>129540</xdr:rowOff>
    </xdr:to>
    <xdr:sp macro="" textlink="">
      <xdr:nvSpPr>
        <xdr:cNvPr id="647" name="楕円 646"/>
        <xdr:cNvSpPr/>
      </xdr:nvSpPr>
      <xdr:spPr>
        <a:xfrm>
          <a:off x="13652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120650</xdr:rowOff>
    </xdr:from>
    <xdr:ext cx="534035" cy="258445"/>
    <xdr:sp macro="" textlink="">
      <xdr:nvSpPr>
        <xdr:cNvPr id="648" name="テキスト ボックス 647"/>
        <xdr:cNvSpPr txBox="1"/>
      </xdr:nvSpPr>
      <xdr:spPr>
        <a:xfrm>
          <a:off x="13435965" y="1349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40640</xdr:rowOff>
    </xdr:from>
    <xdr:to>
      <xdr:col>67</xdr:col>
      <xdr:colOff>101600</xdr:colOff>
      <xdr:row>78</xdr:row>
      <xdr:rowOff>141605</xdr:rowOff>
    </xdr:to>
    <xdr:sp macro="" textlink="">
      <xdr:nvSpPr>
        <xdr:cNvPr id="649" name="楕円 648"/>
        <xdr:cNvSpPr/>
      </xdr:nvSpPr>
      <xdr:spPr>
        <a:xfrm>
          <a:off x="12763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132715</xdr:rowOff>
    </xdr:from>
    <xdr:ext cx="534035" cy="258445"/>
    <xdr:sp macro="" textlink="">
      <xdr:nvSpPr>
        <xdr:cNvPr id="650" name="テキスト ボックス 649"/>
        <xdr:cNvSpPr txBox="1"/>
      </xdr:nvSpPr>
      <xdr:spPr>
        <a:xfrm>
          <a:off x="12546965" y="1350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33655</xdr:rowOff>
    </xdr:from>
    <xdr:to>
      <xdr:col>85</xdr:col>
      <xdr:colOff>127000</xdr:colOff>
      <xdr:row>98</xdr:row>
      <xdr:rowOff>57785</xdr:rowOff>
    </xdr:to>
    <xdr:cxnSp macro="">
      <xdr:nvCxnSpPr>
        <xdr:cNvPr id="677" name="直線コネクタ 676"/>
        <xdr:cNvCxnSpPr/>
      </xdr:nvCxnSpPr>
      <xdr:spPr>
        <a:xfrm>
          <a:off x="15481300" y="168357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166370</xdr:rowOff>
    </xdr:from>
    <xdr:ext cx="534670" cy="258445"/>
    <xdr:sp macro="" textlink="">
      <xdr:nvSpPr>
        <xdr:cNvPr id="678" name="積立金平均値テキスト"/>
        <xdr:cNvSpPr txBox="1"/>
      </xdr:nvSpPr>
      <xdr:spPr>
        <a:xfrm>
          <a:off x="16370300" y="16625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33655</xdr:rowOff>
    </xdr:from>
    <xdr:to>
      <xdr:col>81</xdr:col>
      <xdr:colOff>50800</xdr:colOff>
      <xdr:row>98</xdr:row>
      <xdr:rowOff>50800</xdr:rowOff>
    </xdr:to>
    <xdr:cxnSp macro="">
      <xdr:nvCxnSpPr>
        <xdr:cNvPr id="680" name="直線コネクタ 679"/>
        <xdr:cNvCxnSpPr/>
      </xdr:nvCxnSpPr>
      <xdr:spPr>
        <a:xfrm flipV="1">
          <a:off x="14592300" y="168357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143510</xdr:rowOff>
    </xdr:from>
    <xdr:to>
      <xdr:col>76</xdr:col>
      <xdr:colOff>114300</xdr:colOff>
      <xdr:row>98</xdr:row>
      <xdr:rowOff>50800</xdr:rowOff>
    </xdr:to>
    <xdr:cxnSp macro="">
      <xdr:nvCxnSpPr>
        <xdr:cNvPr id="683" name="直線コネクタ 682"/>
        <xdr:cNvCxnSpPr/>
      </xdr:nvCxnSpPr>
      <xdr:spPr>
        <a:xfrm>
          <a:off x="13703300" y="167741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114300</xdr:rowOff>
    </xdr:from>
    <xdr:ext cx="534035" cy="259080"/>
    <xdr:sp macro="" textlink="">
      <xdr:nvSpPr>
        <xdr:cNvPr id="685" name="テキスト ボックス 684"/>
        <xdr:cNvSpPr txBox="1"/>
      </xdr:nvSpPr>
      <xdr:spPr>
        <a:xfrm>
          <a:off x="14324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143510</xdr:rowOff>
    </xdr:from>
    <xdr:to>
      <xdr:col>71</xdr:col>
      <xdr:colOff>177800</xdr:colOff>
      <xdr:row>98</xdr:row>
      <xdr:rowOff>74930</xdr:rowOff>
    </xdr:to>
    <xdr:cxnSp macro="">
      <xdr:nvCxnSpPr>
        <xdr:cNvPr id="686" name="直線コネクタ 685"/>
        <xdr:cNvCxnSpPr/>
      </xdr:nvCxnSpPr>
      <xdr:spPr>
        <a:xfrm flipV="1">
          <a:off x="12814300" y="167741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114935</xdr:rowOff>
    </xdr:from>
    <xdr:ext cx="534035" cy="259080"/>
    <xdr:sp macro="" textlink="">
      <xdr:nvSpPr>
        <xdr:cNvPr id="690" name="テキスト ボックス 689"/>
        <xdr:cNvSpPr txBox="1"/>
      </xdr:nvSpPr>
      <xdr:spPr>
        <a:xfrm>
          <a:off x="12546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6985</xdr:rowOff>
    </xdr:from>
    <xdr:to>
      <xdr:col>85</xdr:col>
      <xdr:colOff>177800</xdr:colOff>
      <xdr:row>98</xdr:row>
      <xdr:rowOff>109220</xdr:rowOff>
    </xdr:to>
    <xdr:sp macro="" textlink="">
      <xdr:nvSpPr>
        <xdr:cNvPr id="696" name="楕円 695"/>
        <xdr:cNvSpPr/>
      </xdr:nvSpPr>
      <xdr:spPr>
        <a:xfrm>
          <a:off x="162687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121920</xdr:rowOff>
    </xdr:from>
    <xdr:ext cx="534670" cy="258445"/>
    <xdr:sp macro="" textlink="">
      <xdr:nvSpPr>
        <xdr:cNvPr id="697" name="積立金該当値テキスト"/>
        <xdr:cNvSpPr txBox="1"/>
      </xdr:nvSpPr>
      <xdr:spPr>
        <a:xfrm>
          <a:off x="16370300" y="1675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154940</xdr:rowOff>
    </xdr:from>
    <xdr:to>
      <xdr:col>81</xdr:col>
      <xdr:colOff>101600</xdr:colOff>
      <xdr:row>98</xdr:row>
      <xdr:rowOff>84455</xdr:rowOff>
    </xdr:to>
    <xdr:sp macro="" textlink="">
      <xdr:nvSpPr>
        <xdr:cNvPr id="698" name="楕円 697"/>
        <xdr:cNvSpPr/>
      </xdr:nvSpPr>
      <xdr:spPr>
        <a:xfrm>
          <a:off x="15430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100965</xdr:rowOff>
    </xdr:from>
    <xdr:ext cx="534035" cy="258445"/>
    <xdr:sp macro="" textlink="">
      <xdr:nvSpPr>
        <xdr:cNvPr id="699" name="テキスト ボックス 698"/>
        <xdr:cNvSpPr txBox="1"/>
      </xdr:nvSpPr>
      <xdr:spPr>
        <a:xfrm>
          <a:off x="15213965" y="1656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0</xdr:rowOff>
    </xdr:from>
    <xdr:to>
      <xdr:col>76</xdr:col>
      <xdr:colOff>165100</xdr:colOff>
      <xdr:row>98</xdr:row>
      <xdr:rowOff>101600</xdr:rowOff>
    </xdr:to>
    <xdr:sp macro="" textlink="">
      <xdr:nvSpPr>
        <xdr:cNvPr id="700" name="楕円 699"/>
        <xdr:cNvSpPr/>
      </xdr:nvSpPr>
      <xdr:spPr>
        <a:xfrm>
          <a:off x="14541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92710</xdr:rowOff>
    </xdr:from>
    <xdr:ext cx="534035" cy="259080"/>
    <xdr:sp macro="" textlink="">
      <xdr:nvSpPr>
        <xdr:cNvPr id="701" name="テキスト ボックス 700"/>
        <xdr:cNvSpPr txBox="1"/>
      </xdr:nvSpPr>
      <xdr:spPr>
        <a:xfrm>
          <a:off x="14324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92710</xdr:rowOff>
    </xdr:from>
    <xdr:to>
      <xdr:col>72</xdr:col>
      <xdr:colOff>38100</xdr:colOff>
      <xdr:row>98</xdr:row>
      <xdr:rowOff>22860</xdr:rowOff>
    </xdr:to>
    <xdr:sp macro="" textlink="">
      <xdr:nvSpPr>
        <xdr:cNvPr id="702" name="楕円 701"/>
        <xdr:cNvSpPr/>
      </xdr:nvSpPr>
      <xdr:spPr>
        <a:xfrm>
          <a:off x="13652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39370</xdr:rowOff>
    </xdr:from>
    <xdr:ext cx="534035" cy="259080"/>
    <xdr:sp macro="" textlink="">
      <xdr:nvSpPr>
        <xdr:cNvPr id="703" name="テキスト ボックス 702"/>
        <xdr:cNvSpPr txBox="1"/>
      </xdr:nvSpPr>
      <xdr:spPr>
        <a:xfrm>
          <a:off x="13435965"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23495</xdr:rowOff>
    </xdr:from>
    <xdr:to>
      <xdr:col>67</xdr:col>
      <xdr:colOff>101600</xdr:colOff>
      <xdr:row>98</xdr:row>
      <xdr:rowOff>125095</xdr:rowOff>
    </xdr:to>
    <xdr:sp macro="" textlink="">
      <xdr:nvSpPr>
        <xdr:cNvPr id="704" name="楕円 703"/>
        <xdr:cNvSpPr/>
      </xdr:nvSpPr>
      <xdr:spPr>
        <a:xfrm>
          <a:off x="12763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116205</xdr:rowOff>
    </xdr:from>
    <xdr:ext cx="534035" cy="259080"/>
    <xdr:sp macro="" textlink="">
      <xdr:nvSpPr>
        <xdr:cNvPr id="705" name="テキスト ボックス 704"/>
        <xdr:cNvSpPr txBox="1"/>
      </xdr:nvSpPr>
      <xdr:spPr>
        <a:xfrm>
          <a:off x="12546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99695</xdr:rowOff>
    </xdr:from>
    <xdr:to>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99695</xdr:rowOff>
    </xdr:from>
    <xdr:to>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45720</xdr:rowOff>
    </xdr:to>
    <xdr:cxnSp macro="">
      <xdr:nvCxnSpPr>
        <xdr:cNvPr id="732" name="直線コネクタ 731"/>
        <xdr:cNvCxnSpPr/>
      </xdr:nvCxnSpPr>
      <xdr:spPr>
        <a:xfrm>
          <a:off x="21323300" y="65405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144145</xdr:rowOff>
    </xdr:from>
    <xdr:to>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31750</xdr:rowOff>
    </xdr:to>
    <xdr:cxnSp macro="">
      <xdr:nvCxnSpPr>
        <xdr:cNvPr id="735" name="直線コネクタ 734"/>
        <xdr:cNvCxnSpPr/>
      </xdr:nvCxnSpPr>
      <xdr:spPr>
        <a:xfrm flipV="1">
          <a:off x="20434300" y="6540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73025</xdr:rowOff>
    </xdr:from>
    <xdr:ext cx="469265" cy="259080"/>
    <xdr:sp macro="" textlink="">
      <xdr:nvSpPr>
        <xdr:cNvPr id="737" name="テキスト ボックス 736"/>
        <xdr:cNvSpPr txBox="1"/>
      </xdr:nvSpPr>
      <xdr:spPr>
        <a:xfrm>
          <a:off x="21088350" y="658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19050</xdr:rowOff>
    </xdr:from>
    <xdr:to>
      <xdr:col>107</xdr:col>
      <xdr:colOff>50800</xdr:colOff>
      <xdr:row>38</xdr:row>
      <xdr:rowOff>31750</xdr:rowOff>
    </xdr:to>
    <xdr:cxnSp macro="">
      <xdr:nvCxnSpPr>
        <xdr:cNvPr id="738" name="直線コネクタ 737"/>
        <xdr:cNvCxnSpPr/>
      </xdr:nvCxnSpPr>
      <xdr:spPr>
        <a:xfrm>
          <a:off x="19545300" y="65341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82550</xdr:rowOff>
    </xdr:from>
    <xdr:ext cx="469265" cy="259080"/>
    <xdr:sp macro="" textlink="">
      <xdr:nvSpPr>
        <xdr:cNvPr id="740" name="テキスト ボックス 739"/>
        <xdr:cNvSpPr txBox="1"/>
      </xdr:nvSpPr>
      <xdr:spPr>
        <a:xfrm>
          <a:off x="20199350" y="6597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19050</xdr:rowOff>
    </xdr:from>
    <xdr:to>
      <xdr:col>102</xdr:col>
      <xdr:colOff>114300</xdr:colOff>
      <xdr:row>38</xdr:row>
      <xdr:rowOff>90170</xdr:rowOff>
    </xdr:to>
    <xdr:cxnSp macro="">
      <xdr:nvCxnSpPr>
        <xdr:cNvPr id="741" name="直線コネクタ 740"/>
        <xdr:cNvCxnSpPr/>
      </xdr:nvCxnSpPr>
      <xdr:spPr>
        <a:xfrm flipV="1">
          <a:off x="18656300" y="653415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92710</xdr:rowOff>
    </xdr:from>
    <xdr:ext cx="469265" cy="259080"/>
    <xdr:sp macro="" textlink="">
      <xdr:nvSpPr>
        <xdr:cNvPr id="743" name="テキスト ボックス 742"/>
        <xdr:cNvSpPr txBox="1"/>
      </xdr:nvSpPr>
      <xdr:spPr>
        <a:xfrm>
          <a:off x="1931035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751" name="楕円 750"/>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123190</xdr:rowOff>
    </xdr:from>
    <xdr:ext cx="469900" cy="258445"/>
    <xdr:sp macro="" textlink="">
      <xdr:nvSpPr>
        <xdr:cNvPr id="752" name="投資及び出資金該当値テキスト"/>
        <xdr:cNvSpPr txBox="1"/>
      </xdr:nvSpPr>
      <xdr:spPr>
        <a:xfrm>
          <a:off x="2221230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92710</xdr:rowOff>
    </xdr:from>
    <xdr:ext cx="469265" cy="259080"/>
    <xdr:sp macro="" textlink="">
      <xdr:nvSpPr>
        <xdr:cNvPr id="754" name="テキスト ボックス 753"/>
        <xdr:cNvSpPr txBox="1"/>
      </xdr:nvSpPr>
      <xdr:spPr>
        <a:xfrm>
          <a:off x="21088350" y="6264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152400</xdr:rowOff>
    </xdr:from>
    <xdr:to>
      <xdr:col>107</xdr:col>
      <xdr:colOff>101600</xdr:colOff>
      <xdr:row>38</xdr:row>
      <xdr:rowOff>82550</xdr:rowOff>
    </xdr:to>
    <xdr:sp macro="" textlink="">
      <xdr:nvSpPr>
        <xdr:cNvPr id="755" name="楕円 754"/>
        <xdr:cNvSpPr/>
      </xdr:nvSpPr>
      <xdr:spPr>
        <a:xfrm>
          <a:off x="20383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99060</xdr:rowOff>
    </xdr:from>
    <xdr:ext cx="469265" cy="258445"/>
    <xdr:sp macro="" textlink="">
      <xdr:nvSpPr>
        <xdr:cNvPr id="756" name="テキスト ボックス 755"/>
        <xdr:cNvSpPr txBox="1"/>
      </xdr:nvSpPr>
      <xdr:spPr>
        <a:xfrm>
          <a:off x="20199350" y="6271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139700</xdr:rowOff>
    </xdr:from>
    <xdr:to>
      <xdr:col>102</xdr:col>
      <xdr:colOff>165100</xdr:colOff>
      <xdr:row>38</xdr:row>
      <xdr:rowOff>69850</xdr:rowOff>
    </xdr:to>
    <xdr:sp macro="" textlink="">
      <xdr:nvSpPr>
        <xdr:cNvPr id="757" name="楕円 756"/>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86360</xdr:rowOff>
    </xdr:from>
    <xdr:ext cx="469265" cy="258445"/>
    <xdr:sp macro="" textlink="">
      <xdr:nvSpPr>
        <xdr:cNvPr id="758" name="テキスト ボックス 757"/>
        <xdr:cNvSpPr txBox="1"/>
      </xdr:nvSpPr>
      <xdr:spPr>
        <a:xfrm>
          <a:off x="19310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59" name="楕円 758"/>
        <xdr:cNvSpPr/>
      </xdr:nvSpPr>
      <xdr:spPr>
        <a:xfrm>
          <a:off x="18605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132080</xdr:rowOff>
    </xdr:from>
    <xdr:ext cx="469265" cy="258445"/>
    <xdr:sp macro="" textlink="">
      <xdr:nvSpPr>
        <xdr:cNvPr id="760" name="テキスト ボックス 759"/>
        <xdr:cNvSpPr txBox="1"/>
      </xdr:nvSpPr>
      <xdr:spPr>
        <a:xfrm>
          <a:off x="18421350" y="664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147320</xdr:rowOff>
    </xdr:from>
    <xdr:to>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147320</xdr:rowOff>
    </xdr:from>
    <xdr:to>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69215</xdr:rowOff>
    </xdr:from>
    <xdr:to>
      <xdr:col>116</xdr:col>
      <xdr:colOff>63500</xdr:colOff>
      <xdr:row>59</xdr:row>
      <xdr:rowOff>75565</xdr:rowOff>
    </xdr:to>
    <xdr:cxnSp macro="">
      <xdr:nvCxnSpPr>
        <xdr:cNvPr id="791" name="直線コネクタ 790"/>
        <xdr:cNvCxnSpPr/>
      </xdr:nvCxnSpPr>
      <xdr:spPr>
        <a:xfrm>
          <a:off x="21323300" y="101847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69215</xdr:rowOff>
    </xdr:from>
    <xdr:to>
      <xdr:col>111</xdr:col>
      <xdr:colOff>177800</xdr:colOff>
      <xdr:row>59</xdr:row>
      <xdr:rowOff>69850</xdr:rowOff>
    </xdr:to>
    <xdr:cxnSp macro="">
      <xdr:nvCxnSpPr>
        <xdr:cNvPr id="794" name="直線コネクタ 793"/>
        <xdr:cNvCxnSpPr/>
      </xdr:nvCxnSpPr>
      <xdr:spPr>
        <a:xfrm flipV="1">
          <a:off x="20434300" y="101847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36830</xdr:rowOff>
    </xdr:from>
    <xdr:to>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69850</xdr:rowOff>
    </xdr:from>
    <xdr:to>
      <xdr:col>107</xdr:col>
      <xdr:colOff>50800</xdr:colOff>
      <xdr:row>59</xdr:row>
      <xdr:rowOff>73660</xdr:rowOff>
    </xdr:to>
    <xdr:cxnSp macro="">
      <xdr:nvCxnSpPr>
        <xdr:cNvPr id="797" name="直線コネクタ 796"/>
        <xdr:cNvCxnSpPr/>
      </xdr:nvCxnSpPr>
      <xdr:spPr>
        <a:xfrm flipV="1">
          <a:off x="19545300" y="10185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43815</xdr:rowOff>
    </xdr:from>
    <xdr:to>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73660</xdr:rowOff>
    </xdr:from>
    <xdr:to>
      <xdr:col>102</xdr:col>
      <xdr:colOff>114300</xdr:colOff>
      <xdr:row>59</xdr:row>
      <xdr:rowOff>75565</xdr:rowOff>
    </xdr:to>
    <xdr:cxnSp macro="">
      <xdr:nvCxnSpPr>
        <xdr:cNvPr id="800" name="直線コネクタ 799"/>
        <xdr:cNvCxnSpPr/>
      </xdr:nvCxnSpPr>
      <xdr:spPr>
        <a:xfrm flipV="1">
          <a:off x="18656300" y="10189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30480</xdr:rowOff>
    </xdr:from>
    <xdr:to>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24765</xdr:rowOff>
    </xdr:from>
    <xdr:to>
      <xdr:col>116</xdr:col>
      <xdr:colOff>114300</xdr:colOff>
      <xdr:row>59</xdr:row>
      <xdr:rowOff>126365</xdr:rowOff>
    </xdr:to>
    <xdr:sp macro="" textlink="">
      <xdr:nvSpPr>
        <xdr:cNvPr id="810" name="楕円 809"/>
        <xdr:cNvSpPr/>
      </xdr:nvSpPr>
      <xdr:spPr>
        <a:xfrm>
          <a:off x="221107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111125</xdr:rowOff>
    </xdr:from>
    <xdr:ext cx="378460" cy="258445"/>
    <xdr:sp macro="" textlink="">
      <xdr:nvSpPr>
        <xdr:cNvPr id="811" name="貸付金該当値テキスト"/>
        <xdr:cNvSpPr txBox="1"/>
      </xdr:nvSpPr>
      <xdr:spPr>
        <a:xfrm>
          <a:off x="22212300" y="10055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18415</xdr:rowOff>
    </xdr:from>
    <xdr:to>
      <xdr:col>112</xdr:col>
      <xdr:colOff>38100</xdr:colOff>
      <xdr:row>59</xdr:row>
      <xdr:rowOff>120650</xdr:rowOff>
    </xdr:to>
    <xdr:sp macro="" textlink="">
      <xdr:nvSpPr>
        <xdr:cNvPr id="812" name="楕円 811"/>
        <xdr:cNvSpPr/>
      </xdr:nvSpPr>
      <xdr:spPr>
        <a:xfrm>
          <a:off x="21272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111125</xdr:rowOff>
    </xdr:from>
    <xdr:ext cx="378460" cy="258445"/>
    <xdr:sp macro="" textlink="">
      <xdr:nvSpPr>
        <xdr:cNvPr id="813" name="テキスト ボックス 812"/>
        <xdr:cNvSpPr txBox="1"/>
      </xdr:nvSpPr>
      <xdr:spPr>
        <a:xfrm>
          <a:off x="21134070" y="102266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19050</xdr:rowOff>
    </xdr:from>
    <xdr:to>
      <xdr:col>107</xdr:col>
      <xdr:colOff>101600</xdr:colOff>
      <xdr:row>59</xdr:row>
      <xdr:rowOff>120650</xdr:rowOff>
    </xdr:to>
    <xdr:sp macro="" textlink="">
      <xdr:nvSpPr>
        <xdr:cNvPr id="814" name="楕円 813"/>
        <xdr:cNvSpPr/>
      </xdr:nvSpPr>
      <xdr:spPr>
        <a:xfrm>
          <a:off x="2038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111760</xdr:rowOff>
    </xdr:from>
    <xdr:ext cx="378460" cy="258445"/>
    <xdr:sp macro="" textlink="">
      <xdr:nvSpPr>
        <xdr:cNvPr id="815" name="テキスト ボックス 814"/>
        <xdr:cNvSpPr txBox="1"/>
      </xdr:nvSpPr>
      <xdr:spPr>
        <a:xfrm>
          <a:off x="20245070" y="10227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22860</xdr:rowOff>
    </xdr:from>
    <xdr:to>
      <xdr:col>102</xdr:col>
      <xdr:colOff>165100</xdr:colOff>
      <xdr:row>59</xdr:row>
      <xdr:rowOff>124460</xdr:rowOff>
    </xdr:to>
    <xdr:sp macro="" textlink="">
      <xdr:nvSpPr>
        <xdr:cNvPr id="816" name="楕円 815"/>
        <xdr:cNvSpPr/>
      </xdr:nvSpPr>
      <xdr:spPr>
        <a:xfrm>
          <a:off x="19494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115570</xdr:rowOff>
    </xdr:from>
    <xdr:ext cx="378460" cy="259080"/>
    <xdr:sp macro="" textlink="">
      <xdr:nvSpPr>
        <xdr:cNvPr id="817" name="テキスト ボックス 816"/>
        <xdr:cNvSpPr txBox="1"/>
      </xdr:nvSpPr>
      <xdr:spPr>
        <a:xfrm>
          <a:off x="19356070" y="10231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24765</xdr:rowOff>
    </xdr:from>
    <xdr:to>
      <xdr:col>98</xdr:col>
      <xdr:colOff>38100</xdr:colOff>
      <xdr:row>59</xdr:row>
      <xdr:rowOff>126365</xdr:rowOff>
    </xdr:to>
    <xdr:sp macro="" textlink="">
      <xdr:nvSpPr>
        <xdr:cNvPr id="818" name="楕円 817"/>
        <xdr:cNvSpPr/>
      </xdr:nvSpPr>
      <xdr:spPr>
        <a:xfrm>
          <a:off x="18605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117475</xdr:rowOff>
    </xdr:from>
    <xdr:ext cx="378460" cy="259080"/>
    <xdr:sp macro="" textlink="">
      <xdr:nvSpPr>
        <xdr:cNvPr id="819" name="テキスト ボックス 818"/>
        <xdr:cNvSpPr txBox="1"/>
      </xdr:nvSpPr>
      <xdr:spPr>
        <a:xfrm>
          <a:off x="18467070" y="10233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150495</xdr:rowOff>
    </xdr:from>
    <xdr:to>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150495</xdr:rowOff>
    </xdr:from>
    <xdr:to>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35560</xdr:rowOff>
    </xdr:from>
    <xdr:to>
      <xdr:col>116</xdr:col>
      <xdr:colOff>63500</xdr:colOff>
      <xdr:row>75</xdr:row>
      <xdr:rowOff>56515</xdr:rowOff>
    </xdr:to>
    <xdr:cxnSp macro="">
      <xdr:nvCxnSpPr>
        <xdr:cNvPr id="851" name="直線コネクタ 850"/>
        <xdr:cNvCxnSpPr/>
      </xdr:nvCxnSpPr>
      <xdr:spPr>
        <a:xfrm flipV="1">
          <a:off x="21323300" y="128943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146685</xdr:rowOff>
    </xdr:from>
    <xdr:to>
      <xdr:col>111</xdr:col>
      <xdr:colOff>177800</xdr:colOff>
      <xdr:row>75</xdr:row>
      <xdr:rowOff>56515</xdr:rowOff>
    </xdr:to>
    <xdr:cxnSp macro="">
      <xdr:nvCxnSpPr>
        <xdr:cNvPr id="854" name="直線コネクタ 853"/>
        <xdr:cNvCxnSpPr/>
      </xdr:nvCxnSpPr>
      <xdr:spPr>
        <a:xfrm>
          <a:off x="20434300" y="1283398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44450</xdr:rowOff>
    </xdr:from>
    <xdr:to>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146685</xdr:rowOff>
    </xdr:from>
    <xdr:to>
      <xdr:col>107</xdr:col>
      <xdr:colOff>50800</xdr:colOff>
      <xdr:row>75</xdr:row>
      <xdr:rowOff>29210</xdr:rowOff>
    </xdr:to>
    <xdr:cxnSp macro="">
      <xdr:nvCxnSpPr>
        <xdr:cNvPr id="857" name="直線コネクタ 856"/>
        <xdr:cNvCxnSpPr/>
      </xdr:nvCxnSpPr>
      <xdr:spPr>
        <a:xfrm flipV="1">
          <a:off x="19545300" y="128339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29210</xdr:rowOff>
    </xdr:from>
    <xdr:to>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49530</xdr:rowOff>
    </xdr:from>
    <xdr:to>
      <xdr:col>102</xdr:col>
      <xdr:colOff>114300</xdr:colOff>
      <xdr:row>75</xdr:row>
      <xdr:rowOff>29210</xdr:rowOff>
    </xdr:to>
    <xdr:cxnSp macro="">
      <xdr:nvCxnSpPr>
        <xdr:cNvPr id="860" name="直線コネクタ 859"/>
        <xdr:cNvCxnSpPr/>
      </xdr:nvCxnSpPr>
      <xdr:spPr>
        <a:xfrm>
          <a:off x="18656300" y="1273683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35560</xdr:rowOff>
    </xdr:from>
    <xdr:to>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156210</xdr:rowOff>
    </xdr:from>
    <xdr:to>
      <xdr:col>116</xdr:col>
      <xdr:colOff>114300</xdr:colOff>
      <xdr:row>75</xdr:row>
      <xdr:rowOff>86360</xdr:rowOff>
    </xdr:to>
    <xdr:sp macro="" textlink="">
      <xdr:nvSpPr>
        <xdr:cNvPr id="870" name="楕円 869"/>
        <xdr:cNvSpPr/>
      </xdr:nvSpPr>
      <xdr:spPr>
        <a:xfrm>
          <a:off x="221107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7620</xdr:rowOff>
    </xdr:from>
    <xdr:ext cx="534670" cy="258445"/>
    <xdr:sp macro="" textlink="">
      <xdr:nvSpPr>
        <xdr:cNvPr id="871" name="繰出金該当値テキスト"/>
        <xdr:cNvSpPr txBox="1"/>
      </xdr:nvSpPr>
      <xdr:spPr>
        <a:xfrm>
          <a:off x="22212300" y="126949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6350</xdr:rowOff>
    </xdr:from>
    <xdr:to>
      <xdr:col>112</xdr:col>
      <xdr:colOff>38100</xdr:colOff>
      <xdr:row>75</xdr:row>
      <xdr:rowOff>107315</xdr:rowOff>
    </xdr:to>
    <xdr:sp macro="" textlink="">
      <xdr:nvSpPr>
        <xdr:cNvPr id="872" name="楕円 871"/>
        <xdr:cNvSpPr/>
      </xdr:nvSpPr>
      <xdr:spPr>
        <a:xfrm>
          <a:off x="21272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123825</xdr:rowOff>
    </xdr:from>
    <xdr:ext cx="534035" cy="258445"/>
    <xdr:sp macro="" textlink="">
      <xdr:nvSpPr>
        <xdr:cNvPr id="873" name="テキスト ボックス 872"/>
        <xdr:cNvSpPr txBox="1"/>
      </xdr:nvSpPr>
      <xdr:spPr>
        <a:xfrm>
          <a:off x="21055965" y="12639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95885</xdr:rowOff>
    </xdr:from>
    <xdr:to>
      <xdr:col>107</xdr:col>
      <xdr:colOff>101600</xdr:colOff>
      <xdr:row>75</xdr:row>
      <xdr:rowOff>26035</xdr:rowOff>
    </xdr:to>
    <xdr:sp macro="" textlink="">
      <xdr:nvSpPr>
        <xdr:cNvPr id="874" name="楕円 873"/>
        <xdr:cNvSpPr/>
      </xdr:nvSpPr>
      <xdr:spPr>
        <a:xfrm>
          <a:off x="203835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42545</xdr:rowOff>
    </xdr:from>
    <xdr:ext cx="534035" cy="258445"/>
    <xdr:sp macro="" textlink="">
      <xdr:nvSpPr>
        <xdr:cNvPr id="875" name="テキスト ボックス 874"/>
        <xdr:cNvSpPr txBox="1"/>
      </xdr:nvSpPr>
      <xdr:spPr>
        <a:xfrm>
          <a:off x="20166965" y="12558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149860</xdr:rowOff>
    </xdr:from>
    <xdr:to>
      <xdr:col>102</xdr:col>
      <xdr:colOff>165100</xdr:colOff>
      <xdr:row>75</xdr:row>
      <xdr:rowOff>80010</xdr:rowOff>
    </xdr:to>
    <xdr:sp macro="" textlink="">
      <xdr:nvSpPr>
        <xdr:cNvPr id="876" name="楕円 875"/>
        <xdr:cNvSpPr/>
      </xdr:nvSpPr>
      <xdr:spPr>
        <a:xfrm>
          <a:off x="19494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96520</xdr:rowOff>
    </xdr:from>
    <xdr:ext cx="534035" cy="259080"/>
    <xdr:sp macro="" textlink="">
      <xdr:nvSpPr>
        <xdr:cNvPr id="877" name="テキスト ボックス 876"/>
        <xdr:cNvSpPr txBox="1"/>
      </xdr:nvSpPr>
      <xdr:spPr>
        <a:xfrm>
          <a:off x="19277965" y="1261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170180</xdr:rowOff>
    </xdr:from>
    <xdr:to>
      <xdr:col>98</xdr:col>
      <xdr:colOff>38100</xdr:colOff>
      <xdr:row>74</xdr:row>
      <xdr:rowOff>100330</xdr:rowOff>
    </xdr:to>
    <xdr:sp macro="" textlink="">
      <xdr:nvSpPr>
        <xdr:cNvPr id="878" name="楕円 877"/>
        <xdr:cNvSpPr/>
      </xdr:nvSpPr>
      <xdr:spPr>
        <a:xfrm>
          <a:off x="18605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116840</xdr:rowOff>
    </xdr:from>
    <xdr:ext cx="534035" cy="259080"/>
    <xdr:sp macro="" textlink="">
      <xdr:nvSpPr>
        <xdr:cNvPr id="879" name="テキスト ボックス 878"/>
        <xdr:cNvSpPr txBox="1"/>
      </xdr:nvSpPr>
      <xdr:spPr>
        <a:xfrm>
          <a:off x="18388965" y="1246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扶助費：一人当たり経費が多いものは、①保育所運営費</a:t>
          </a:r>
          <a:r>
            <a:rPr kumimoji="1" lang="en-US" altLang="ja-JP" sz="1100">
              <a:solidFill>
                <a:schemeClr val="dk1"/>
              </a:solidFill>
              <a:effectLst/>
              <a:latin typeface="+mn-lt"/>
              <a:ea typeface="+mn-ea"/>
              <a:cs typeface="+mn-cs"/>
            </a:rPr>
            <a:t>46,553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　②</a:t>
          </a:r>
          <a:r>
            <a:rPr kumimoji="1" lang="ja-JP" altLang="ja-JP" sz="1100">
              <a:solidFill>
                <a:schemeClr val="dk1"/>
              </a:solidFill>
              <a:effectLst/>
              <a:latin typeface="+mn-lt"/>
              <a:ea typeface="+mn-ea"/>
              <a:cs typeface="+mn-cs"/>
            </a:rPr>
            <a:t>障害者介護給付費</a:t>
          </a:r>
          <a:r>
            <a:rPr kumimoji="1" lang="en-US" altLang="ja-JP" sz="1100">
              <a:solidFill>
                <a:schemeClr val="dk1"/>
              </a:solidFill>
              <a:effectLst/>
              <a:latin typeface="+mn-lt"/>
              <a:ea typeface="+mn-ea"/>
              <a:cs typeface="+mn-cs"/>
            </a:rPr>
            <a:t>39,509</a:t>
          </a:r>
          <a:r>
            <a:rPr kumimoji="1" lang="ja-JP" altLang="ja-JP" sz="1100">
              <a:solidFill>
                <a:schemeClr val="dk1"/>
              </a:solidFill>
              <a:effectLst/>
              <a:latin typeface="+mn-lt"/>
              <a:ea typeface="+mn-ea"/>
              <a:cs typeface="+mn-cs"/>
            </a:rPr>
            <a:t>円、③生活保護費</a:t>
          </a:r>
          <a:r>
            <a:rPr kumimoji="1" lang="en-US" altLang="ja-JP" sz="1100">
              <a:solidFill>
                <a:schemeClr val="dk1"/>
              </a:solidFill>
              <a:effectLst/>
              <a:latin typeface="+mn-lt"/>
              <a:ea typeface="+mn-ea"/>
              <a:cs typeface="+mn-cs"/>
            </a:rPr>
            <a:t>18,325</a:t>
          </a:r>
          <a:r>
            <a:rPr kumimoji="1" lang="ja-JP" altLang="ja-JP" sz="1100">
              <a:solidFill>
                <a:schemeClr val="dk1"/>
              </a:solidFill>
              <a:effectLst/>
              <a:latin typeface="+mn-lt"/>
              <a:ea typeface="+mn-ea"/>
              <a:cs typeface="+mn-cs"/>
            </a:rPr>
            <a:t>円、④児童手当</a:t>
          </a:r>
          <a:r>
            <a:rPr kumimoji="1" lang="en-US" altLang="ja-JP" sz="1100">
              <a:solidFill>
                <a:schemeClr val="dk1"/>
              </a:solidFill>
              <a:effectLst/>
              <a:latin typeface="+mn-lt"/>
              <a:ea typeface="+mn-ea"/>
              <a:cs typeface="+mn-cs"/>
            </a:rPr>
            <a:t>14,102</a:t>
          </a:r>
          <a:r>
            <a:rPr kumimoji="1" lang="ja-JP" altLang="ja-JP" sz="1100">
              <a:solidFill>
                <a:schemeClr val="dk1"/>
              </a:solidFill>
              <a:effectLst/>
              <a:latin typeface="+mn-lt"/>
              <a:ea typeface="+mn-ea"/>
              <a:cs typeface="+mn-cs"/>
            </a:rPr>
            <a:t>円である。この合計額</a:t>
          </a:r>
          <a:r>
            <a:rPr kumimoji="1" lang="en-US" altLang="ja-JP" sz="1100">
              <a:solidFill>
                <a:schemeClr val="dk1"/>
              </a:solidFill>
              <a:effectLst/>
              <a:latin typeface="+mn-lt"/>
              <a:ea typeface="+mn-ea"/>
              <a:cs typeface="+mn-cs"/>
            </a:rPr>
            <a:t>118,489</a:t>
          </a:r>
          <a:r>
            <a:rPr kumimoji="1" lang="ja-JP" altLang="ja-JP" sz="1100">
              <a:solidFill>
                <a:schemeClr val="dk1"/>
              </a:solidFill>
              <a:effectLst/>
              <a:latin typeface="+mn-lt"/>
              <a:ea typeface="+mn-ea"/>
              <a:cs typeface="+mn-cs"/>
            </a:rPr>
            <a:t>円だけでも類似団体の平均値を超えている。児童</a:t>
          </a:r>
          <a:r>
            <a:rPr kumimoji="1" lang="ja-JP" altLang="en-US" sz="1100">
              <a:solidFill>
                <a:schemeClr val="dk1"/>
              </a:solidFill>
              <a:effectLst/>
              <a:latin typeface="+mn-lt"/>
              <a:ea typeface="+mn-ea"/>
              <a:cs typeface="+mn-cs"/>
            </a:rPr>
            <a:t>扶養</a:t>
          </a:r>
          <a:r>
            <a:rPr kumimoji="1" lang="ja-JP" altLang="ja-JP" sz="1100">
              <a:solidFill>
                <a:schemeClr val="dk1"/>
              </a:solidFill>
              <a:effectLst/>
              <a:latin typeface="+mn-lt"/>
              <a:ea typeface="+mn-ea"/>
              <a:cs typeface="+mn-cs"/>
            </a:rPr>
            <a:t>手当やひとり親家庭医療費などのその他の扶助費を加えると、</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146,797</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44,260</a:t>
          </a:r>
          <a:r>
            <a:rPr kumimoji="1" lang="ja-JP" altLang="ja-JP" sz="1100">
              <a:solidFill>
                <a:schemeClr val="dk1"/>
              </a:solidFill>
              <a:effectLst/>
              <a:latin typeface="+mn-lt"/>
              <a:ea typeface="+mn-ea"/>
              <a:cs typeface="+mn-cs"/>
            </a:rPr>
            <a:t>円多くなっている。②</a:t>
          </a: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④については抑制が難しく、</a:t>
          </a:r>
          <a:r>
            <a:rPr kumimoji="1" lang="ja-JP" altLang="en-US" sz="1100">
              <a:solidFill>
                <a:schemeClr val="dk1"/>
              </a:solidFill>
              <a:effectLst/>
              <a:latin typeface="+mn-lt"/>
              <a:ea typeface="+mn-ea"/>
              <a:cs typeface="+mn-cs"/>
            </a:rPr>
            <a:t>①</a:t>
          </a:r>
          <a:r>
            <a:rPr kumimoji="1" lang="ja-JP" altLang="ja-JP" sz="1100">
              <a:solidFill>
                <a:schemeClr val="dk1"/>
              </a:solidFill>
              <a:effectLst/>
              <a:latin typeface="+mn-lt"/>
              <a:ea typeface="+mn-ea"/>
              <a:cs typeface="+mn-cs"/>
            </a:rPr>
            <a:t>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普通建設事業費（新規整備）：</a:t>
          </a:r>
          <a:r>
            <a:rPr kumimoji="1" lang="ja-JP" altLang="en-US" sz="1100">
              <a:solidFill>
                <a:schemeClr val="dk1"/>
              </a:solidFill>
              <a:effectLst/>
              <a:latin typeface="+mn-lt"/>
              <a:ea typeface="+mn-ea"/>
              <a:cs typeface="+mn-cs"/>
            </a:rPr>
            <a:t>衛生センタ－完成に伴い、旧衛生センタ－の解体工事や過疎路線の整備事業が主なもの</a:t>
          </a:r>
          <a:r>
            <a:rPr kumimoji="1" lang="ja-JP" altLang="ja-JP" sz="1100">
              <a:solidFill>
                <a:schemeClr val="dk1"/>
              </a:solidFill>
              <a:effectLst/>
              <a:latin typeface="+mn-lt"/>
              <a:ea typeface="+mn-ea"/>
              <a:cs typeface="+mn-cs"/>
            </a:rPr>
            <a:t>。後年度には新庁舎建設が控えている。計画的な更新に努める。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繰出金：国保会計への繰り出しが３億</a:t>
          </a:r>
          <a:r>
            <a:rPr kumimoji="1" lang="en-US" altLang="ja-JP" sz="1100">
              <a:solidFill>
                <a:schemeClr val="dk1"/>
              </a:solidFill>
              <a:effectLst/>
              <a:latin typeface="+mn-lt"/>
              <a:ea typeface="+mn-ea"/>
              <a:cs typeface="+mn-cs"/>
            </a:rPr>
            <a:t>8,200</a:t>
          </a:r>
          <a:r>
            <a:rPr kumimoji="1" lang="ja-JP" altLang="en-US" sz="1100">
              <a:solidFill>
                <a:schemeClr val="dk1"/>
              </a:solidFill>
              <a:effectLst/>
              <a:latin typeface="+mn-lt"/>
              <a:ea typeface="+mn-ea"/>
              <a:cs typeface="+mn-cs"/>
            </a:rPr>
            <a:t>万円のうち赤字補填である法定外繰出しが１億</a:t>
          </a:r>
          <a:r>
            <a:rPr kumimoji="1" lang="en-US" altLang="ja-JP" sz="1100">
              <a:solidFill>
                <a:schemeClr val="dk1"/>
              </a:solidFill>
              <a:effectLst/>
              <a:latin typeface="+mn-lt"/>
              <a:ea typeface="+mn-ea"/>
              <a:cs typeface="+mn-cs"/>
            </a:rPr>
            <a:t>8,000</a:t>
          </a:r>
          <a:r>
            <a:rPr kumimoji="1" lang="ja-JP" altLang="en-US" sz="1100">
              <a:solidFill>
                <a:schemeClr val="dk1"/>
              </a:solidFill>
              <a:effectLst/>
              <a:latin typeface="+mn-lt"/>
              <a:ea typeface="+mn-ea"/>
              <a:cs typeface="+mn-cs"/>
            </a:rPr>
            <a:t>万円あり、国保会計の健全化が求められる。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25,605
25,442
392.56
16,928,510
16,023,980
497,532
9,058,514
16,115,606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157480</xdr:rowOff>
    </xdr:from>
    <xdr:to>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109855</xdr:rowOff>
    </xdr:from>
    <xdr:to>
      <xdr:col>24</xdr:col>
      <xdr:colOff>63500</xdr:colOff>
      <xdr:row>35</xdr:row>
      <xdr:rowOff>115570</xdr:rowOff>
    </xdr:to>
    <xdr:cxnSp macro="">
      <xdr:nvCxnSpPr>
        <xdr:cNvPr id="61" name="直線コネクタ 60"/>
        <xdr:cNvCxnSpPr/>
      </xdr:nvCxnSpPr>
      <xdr:spPr>
        <a:xfrm>
          <a:off x="3797300" y="61106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81280</xdr:rowOff>
    </xdr:from>
    <xdr:to>
      <xdr:col>19</xdr:col>
      <xdr:colOff>177800</xdr:colOff>
      <xdr:row>35</xdr:row>
      <xdr:rowOff>109855</xdr:rowOff>
    </xdr:to>
    <xdr:cxnSp macro="">
      <xdr:nvCxnSpPr>
        <xdr:cNvPr id="64" name="直線コネクタ 63"/>
        <xdr:cNvCxnSpPr/>
      </xdr:nvCxnSpPr>
      <xdr:spPr>
        <a:xfrm>
          <a:off x="2908300" y="60820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81280</xdr:rowOff>
    </xdr:from>
    <xdr:to>
      <xdr:col>15</xdr:col>
      <xdr:colOff>50800</xdr:colOff>
      <xdr:row>35</xdr:row>
      <xdr:rowOff>93345</xdr:rowOff>
    </xdr:to>
    <xdr:cxnSp macro="">
      <xdr:nvCxnSpPr>
        <xdr:cNvPr id="67" name="直線コネクタ 66"/>
        <xdr:cNvCxnSpPr/>
      </xdr:nvCxnSpPr>
      <xdr:spPr>
        <a:xfrm flipV="1">
          <a:off x="2019300" y="60820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14605</xdr:rowOff>
    </xdr:from>
    <xdr:to>
      <xdr:col>10</xdr:col>
      <xdr:colOff>114300</xdr:colOff>
      <xdr:row>35</xdr:row>
      <xdr:rowOff>93345</xdr:rowOff>
    </xdr:to>
    <xdr:cxnSp macro="">
      <xdr:nvCxnSpPr>
        <xdr:cNvPr id="70" name="直線コネクタ 69"/>
        <xdr:cNvCxnSpPr/>
      </xdr:nvCxnSpPr>
      <xdr:spPr>
        <a:xfrm>
          <a:off x="1130300" y="601535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92710</xdr:rowOff>
    </xdr:from>
    <xdr:to>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64770</xdr:rowOff>
    </xdr:from>
    <xdr:to>
      <xdr:col>24</xdr:col>
      <xdr:colOff>114300</xdr:colOff>
      <xdr:row>35</xdr:row>
      <xdr:rowOff>166370</xdr:rowOff>
    </xdr:to>
    <xdr:sp macro="" textlink="">
      <xdr:nvSpPr>
        <xdr:cNvPr id="80" name="楕円 79"/>
        <xdr:cNvSpPr/>
      </xdr:nvSpPr>
      <xdr:spPr>
        <a:xfrm>
          <a:off x="45847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87630</xdr:rowOff>
    </xdr:from>
    <xdr:ext cx="469900" cy="258445"/>
    <xdr:sp macro="" textlink="">
      <xdr:nvSpPr>
        <xdr:cNvPr id="81" name="議会費該当値テキスト"/>
        <xdr:cNvSpPr txBox="1"/>
      </xdr:nvSpPr>
      <xdr:spPr>
        <a:xfrm>
          <a:off x="4686300" y="5916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59055</xdr:rowOff>
    </xdr:from>
    <xdr:to>
      <xdr:col>20</xdr:col>
      <xdr:colOff>38100</xdr:colOff>
      <xdr:row>35</xdr:row>
      <xdr:rowOff>160655</xdr:rowOff>
    </xdr:to>
    <xdr:sp macro="" textlink="">
      <xdr:nvSpPr>
        <xdr:cNvPr id="82" name="楕円 81"/>
        <xdr:cNvSpPr/>
      </xdr:nvSpPr>
      <xdr:spPr>
        <a:xfrm>
          <a:off x="3746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6350</xdr:rowOff>
    </xdr:from>
    <xdr:ext cx="469265" cy="258445"/>
    <xdr:sp macro="" textlink="">
      <xdr:nvSpPr>
        <xdr:cNvPr id="83" name="テキスト ボックス 82"/>
        <xdr:cNvSpPr txBox="1"/>
      </xdr:nvSpPr>
      <xdr:spPr>
        <a:xfrm>
          <a:off x="3562350" y="5835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30480</xdr:rowOff>
    </xdr:from>
    <xdr:to>
      <xdr:col>15</xdr:col>
      <xdr:colOff>101600</xdr:colOff>
      <xdr:row>35</xdr:row>
      <xdr:rowOff>132080</xdr:rowOff>
    </xdr:to>
    <xdr:sp macro="" textlink="">
      <xdr:nvSpPr>
        <xdr:cNvPr id="84" name="楕円 83"/>
        <xdr:cNvSpPr/>
      </xdr:nvSpPr>
      <xdr:spPr>
        <a:xfrm>
          <a:off x="2857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148590</xdr:rowOff>
    </xdr:from>
    <xdr:ext cx="469265" cy="259080"/>
    <xdr:sp macro="" textlink="">
      <xdr:nvSpPr>
        <xdr:cNvPr id="85" name="テキスト ボックス 84"/>
        <xdr:cNvSpPr txBox="1"/>
      </xdr:nvSpPr>
      <xdr:spPr>
        <a:xfrm>
          <a:off x="2673350" y="5806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42545</xdr:rowOff>
    </xdr:from>
    <xdr:to>
      <xdr:col>10</xdr:col>
      <xdr:colOff>165100</xdr:colOff>
      <xdr:row>35</xdr:row>
      <xdr:rowOff>144145</xdr:rowOff>
    </xdr:to>
    <xdr:sp macro="" textlink="">
      <xdr:nvSpPr>
        <xdr:cNvPr id="86" name="楕円 85"/>
        <xdr:cNvSpPr/>
      </xdr:nvSpPr>
      <xdr:spPr>
        <a:xfrm>
          <a:off x="1968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160655</xdr:rowOff>
    </xdr:from>
    <xdr:ext cx="469265" cy="259080"/>
    <xdr:sp macro="" textlink="">
      <xdr:nvSpPr>
        <xdr:cNvPr id="87" name="テキスト ボックス 86"/>
        <xdr:cNvSpPr txBox="1"/>
      </xdr:nvSpPr>
      <xdr:spPr>
        <a:xfrm>
          <a:off x="1784350" y="5818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135255</xdr:rowOff>
    </xdr:from>
    <xdr:to>
      <xdr:col>6</xdr:col>
      <xdr:colOff>38100</xdr:colOff>
      <xdr:row>35</xdr:row>
      <xdr:rowOff>65405</xdr:rowOff>
    </xdr:to>
    <xdr:sp macro="" textlink="">
      <xdr:nvSpPr>
        <xdr:cNvPr id="88" name="楕円 87"/>
        <xdr:cNvSpPr/>
      </xdr:nvSpPr>
      <xdr:spPr>
        <a:xfrm>
          <a:off x="10795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81915</xdr:rowOff>
    </xdr:from>
    <xdr:ext cx="469265" cy="259080"/>
    <xdr:sp macro="" textlink="">
      <xdr:nvSpPr>
        <xdr:cNvPr id="89" name="テキスト ボックス 88"/>
        <xdr:cNvSpPr txBox="1"/>
      </xdr:nvSpPr>
      <xdr:spPr>
        <a:xfrm>
          <a:off x="895350" y="5739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150495</xdr:rowOff>
    </xdr:from>
    <xdr:to>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151765</xdr:rowOff>
    </xdr:from>
    <xdr:to>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150495</xdr:rowOff>
    </xdr:from>
    <xdr:to>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24130</xdr:rowOff>
    </xdr:from>
    <xdr:to>
      <xdr:col>24</xdr:col>
      <xdr:colOff>63500</xdr:colOff>
      <xdr:row>58</xdr:row>
      <xdr:rowOff>29210</xdr:rowOff>
    </xdr:to>
    <xdr:cxnSp macro="">
      <xdr:nvCxnSpPr>
        <xdr:cNvPr id="120" name="直線コネクタ 119"/>
        <xdr:cNvCxnSpPr/>
      </xdr:nvCxnSpPr>
      <xdr:spPr>
        <a:xfrm flipV="1">
          <a:off x="3797300" y="99682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59055</xdr:rowOff>
    </xdr:from>
    <xdr:to>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14605</xdr:rowOff>
    </xdr:from>
    <xdr:to>
      <xdr:col>19</xdr:col>
      <xdr:colOff>177800</xdr:colOff>
      <xdr:row>58</xdr:row>
      <xdr:rowOff>29210</xdr:rowOff>
    </xdr:to>
    <xdr:cxnSp macro="">
      <xdr:nvCxnSpPr>
        <xdr:cNvPr id="123" name="直線コネクタ 122"/>
        <xdr:cNvCxnSpPr/>
      </xdr:nvCxnSpPr>
      <xdr:spPr>
        <a:xfrm>
          <a:off x="2908300" y="99587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99060</xdr:rowOff>
    </xdr:from>
    <xdr:to>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45720</xdr:rowOff>
    </xdr:from>
    <xdr:ext cx="534035" cy="259080"/>
    <xdr:sp macro="" textlink="">
      <xdr:nvSpPr>
        <xdr:cNvPr id="125" name="テキスト ボックス 124"/>
        <xdr:cNvSpPr txBox="1"/>
      </xdr:nvSpPr>
      <xdr:spPr>
        <a:xfrm>
          <a:off x="3529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129540</xdr:rowOff>
    </xdr:from>
    <xdr:to>
      <xdr:col>15</xdr:col>
      <xdr:colOff>50800</xdr:colOff>
      <xdr:row>58</xdr:row>
      <xdr:rowOff>14605</xdr:rowOff>
    </xdr:to>
    <xdr:cxnSp macro="">
      <xdr:nvCxnSpPr>
        <xdr:cNvPr id="126" name="直線コネクタ 125"/>
        <xdr:cNvCxnSpPr/>
      </xdr:nvCxnSpPr>
      <xdr:spPr>
        <a:xfrm>
          <a:off x="2019300" y="99021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129540</xdr:rowOff>
    </xdr:from>
    <xdr:to>
      <xdr:col>10</xdr:col>
      <xdr:colOff>114300</xdr:colOff>
      <xdr:row>58</xdr:row>
      <xdr:rowOff>38100</xdr:rowOff>
    </xdr:to>
    <xdr:cxnSp macro="">
      <xdr:nvCxnSpPr>
        <xdr:cNvPr id="129" name="直線コネクタ 128"/>
        <xdr:cNvCxnSpPr/>
      </xdr:nvCxnSpPr>
      <xdr:spPr>
        <a:xfrm flipV="1">
          <a:off x="1130300" y="99021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111760</xdr:rowOff>
    </xdr:from>
    <xdr:to>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67945</xdr:rowOff>
    </xdr:from>
    <xdr:ext cx="534035" cy="258445"/>
    <xdr:sp macro="" textlink="">
      <xdr:nvSpPr>
        <xdr:cNvPr id="133" name="テキスト ボックス 132"/>
        <xdr:cNvSpPr txBox="1"/>
      </xdr:nvSpPr>
      <xdr:spPr>
        <a:xfrm>
          <a:off x="862965"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144780</xdr:rowOff>
    </xdr:from>
    <xdr:to>
      <xdr:col>24</xdr:col>
      <xdr:colOff>114300</xdr:colOff>
      <xdr:row>58</xdr:row>
      <xdr:rowOff>74930</xdr:rowOff>
    </xdr:to>
    <xdr:sp macro="" textlink="">
      <xdr:nvSpPr>
        <xdr:cNvPr id="139" name="楕円 138"/>
        <xdr:cNvSpPr/>
      </xdr:nvSpPr>
      <xdr:spPr>
        <a:xfrm>
          <a:off x="4584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123190</xdr:rowOff>
    </xdr:from>
    <xdr:ext cx="534670" cy="258445"/>
    <xdr:sp macro="" textlink="">
      <xdr:nvSpPr>
        <xdr:cNvPr id="140" name="総務費該当値テキスト"/>
        <xdr:cNvSpPr txBox="1"/>
      </xdr:nvSpPr>
      <xdr:spPr>
        <a:xfrm>
          <a:off x="4686300" y="9895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41" name="楕円 140"/>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70485</xdr:rowOff>
    </xdr:from>
    <xdr:ext cx="534035" cy="259080"/>
    <xdr:sp macro="" textlink="">
      <xdr:nvSpPr>
        <xdr:cNvPr id="142" name="テキスト ボックス 141"/>
        <xdr:cNvSpPr txBox="1"/>
      </xdr:nvSpPr>
      <xdr:spPr>
        <a:xfrm>
          <a:off x="3529965" y="1001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135255</xdr:rowOff>
    </xdr:from>
    <xdr:to>
      <xdr:col>15</xdr:col>
      <xdr:colOff>101600</xdr:colOff>
      <xdr:row>58</xdr:row>
      <xdr:rowOff>65405</xdr:rowOff>
    </xdr:to>
    <xdr:sp macro="" textlink="">
      <xdr:nvSpPr>
        <xdr:cNvPr id="143" name="楕円 142"/>
        <xdr:cNvSpPr/>
      </xdr:nvSpPr>
      <xdr:spPr>
        <a:xfrm>
          <a:off x="2857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56515</xdr:rowOff>
    </xdr:from>
    <xdr:ext cx="534035" cy="258445"/>
    <xdr:sp macro="" textlink="">
      <xdr:nvSpPr>
        <xdr:cNvPr id="144" name="テキスト ボックス 143"/>
        <xdr:cNvSpPr txBox="1"/>
      </xdr:nvSpPr>
      <xdr:spPr>
        <a:xfrm>
          <a:off x="2640965" y="10000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78740</xdr:rowOff>
    </xdr:from>
    <xdr:to>
      <xdr:col>10</xdr:col>
      <xdr:colOff>165100</xdr:colOff>
      <xdr:row>58</xdr:row>
      <xdr:rowOff>8890</xdr:rowOff>
    </xdr:to>
    <xdr:sp macro="" textlink="">
      <xdr:nvSpPr>
        <xdr:cNvPr id="145" name="楕円 144"/>
        <xdr:cNvSpPr/>
      </xdr:nvSpPr>
      <xdr:spPr>
        <a:xfrm>
          <a:off x="1968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25400</xdr:rowOff>
    </xdr:from>
    <xdr:ext cx="534035" cy="259080"/>
    <xdr:sp macro="" textlink="">
      <xdr:nvSpPr>
        <xdr:cNvPr id="146" name="テキスト ボックス 145"/>
        <xdr:cNvSpPr txBox="1"/>
      </xdr:nvSpPr>
      <xdr:spPr>
        <a:xfrm>
          <a:off x="1751965" y="962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158750</xdr:rowOff>
    </xdr:from>
    <xdr:to>
      <xdr:col>6</xdr:col>
      <xdr:colOff>38100</xdr:colOff>
      <xdr:row>58</xdr:row>
      <xdr:rowOff>88900</xdr:rowOff>
    </xdr:to>
    <xdr:sp macro="" textlink="">
      <xdr:nvSpPr>
        <xdr:cNvPr id="147" name="楕円 146"/>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80010</xdr:rowOff>
    </xdr:from>
    <xdr:ext cx="534035" cy="259080"/>
    <xdr:sp macro="" textlink="">
      <xdr:nvSpPr>
        <xdr:cNvPr id="148" name="テキスト ボックス 147"/>
        <xdr:cNvSpPr txBox="1"/>
      </xdr:nvSpPr>
      <xdr:spPr>
        <a:xfrm>
          <a:off x="862965" y="1002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121285</xdr:rowOff>
    </xdr:from>
    <xdr:to>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121285</xdr:rowOff>
    </xdr:from>
    <xdr:to>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4445</xdr:rowOff>
    </xdr:from>
    <xdr:to>
      <xdr:col>24</xdr:col>
      <xdr:colOff>63500</xdr:colOff>
      <xdr:row>73</xdr:row>
      <xdr:rowOff>97790</xdr:rowOff>
    </xdr:to>
    <xdr:cxnSp macro="">
      <xdr:nvCxnSpPr>
        <xdr:cNvPr id="178" name="直線コネクタ 177"/>
        <xdr:cNvCxnSpPr/>
      </xdr:nvCxnSpPr>
      <xdr:spPr>
        <a:xfrm flipV="1">
          <a:off x="3797300" y="1252029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27940</xdr:rowOff>
    </xdr:from>
    <xdr:to>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17780</xdr:rowOff>
    </xdr:from>
    <xdr:to>
      <xdr:col>19</xdr:col>
      <xdr:colOff>177800</xdr:colOff>
      <xdr:row>73</xdr:row>
      <xdr:rowOff>97790</xdr:rowOff>
    </xdr:to>
    <xdr:cxnSp macro="">
      <xdr:nvCxnSpPr>
        <xdr:cNvPr id="181" name="直線コネクタ 180"/>
        <xdr:cNvCxnSpPr/>
      </xdr:nvCxnSpPr>
      <xdr:spPr>
        <a:xfrm>
          <a:off x="2908300" y="125336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17780</xdr:rowOff>
    </xdr:from>
    <xdr:to>
      <xdr:col>15</xdr:col>
      <xdr:colOff>50800</xdr:colOff>
      <xdr:row>73</xdr:row>
      <xdr:rowOff>88265</xdr:rowOff>
    </xdr:to>
    <xdr:cxnSp macro="">
      <xdr:nvCxnSpPr>
        <xdr:cNvPr id="184" name="直線コネクタ 183"/>
        <xdr:cNvCxnSpPr/>
      </xdr:nvCxnSpPr>
      <xdr:spPr>
        <a:xfrm flipV="1">
          <a:off x="2019300" y="125336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82550</xdr:rowOff>
    </xdr:from>
    <xdr:to>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83820</xdr:rowOff>
    </xdr:from>
    <xdr:to>
      <xdr:col>10</xdr:col>
      <xdr:colOff>114300</xdr:colOff>
      <xdr:row>73</xdr:row>
      <xdr:rowOff>88265</xdr:rowOff>
    </xdr:to>
    <xdr:cxnSp macro="">
      <xdr:nvCxnSpPr>
        <xdr:cNvPr id="187" name="直線コネクタ 186"/>
        <xdr:cNvCxnSpPr/>
      </xdr:nvCxnSpPr>
      <xdr:spPr>
        <a:xfrm>
          <a:off x="1130300" y="12599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93345</xdr:rowOff>
    </xdr:from>
    <xdr:to>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158115</xdr:rowOff>
    </xdr:from>
    <xdr:to>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125095</xdr:rowOff>
    </xdr:from>
    <xdr:to>
      <xdr:col>24</xdr:col>
      <xdr:colOff>114300</xdr:colOff>
      <xdr:row>73</xdr:row>
      <xdr:rowOff>55245</xdr:rowOff>
    </xdr:to>
    <xdr:sp macro="" textlink="">
      <xdr:nvSpPr>
        <xdr:cNvPr id="197" name="楕円 196"/>
        <xdr:cNvSpPr/>
      </xdr:nvSpPr>
      <xdr:spPr>
        <a:xfrm>
          <a:off x="4584700" y="124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147955</xdr:rowOff>
    </xdr:from>
    <xdr:ext cx="598805" cy="258445"/>
    <xdr:sp macro="" textlink="">
      <xdr:nvSpPr>
        <xdr:cNvPr id="198" name="民生費該当値テキスト"/>
        <xdr:cNvSpPr txBox="1"/>
      </xdr:nvSpPr>
      <xdr:spPr>
        <a:xfrm>
          <a:off x="4686300" y="12320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240,291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46355</xdr:rowOff>
    </xdr:from>
    <xdr:to>
      <xdr:col>20</xdr:col>
      <xdr:colOff>38100</xdr:colOff>
      <xdr:row>73</xdr:row>
      <xdr:rowOff>147955</xdr:rowOff>
    </xdr:to>
    <xdr:sp macro="" textlink="">
      <xdr:nvSpPr>
        <xdr:cNvPr id="199" name="楕円 198"/>
        <xdr:cNvSpPr/>
      </xdr:nvSpPr>
      <xdr:spPr>
        <a:xfrm>
          <a:off x="3746500" y="125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164465</xdr:rowOff>
    </xdr:from>
    <xdr:ext cx="598170" cy="259080"/>
    <xdr:sp macro="" textlink="">
      <xdr:nvSpPr>
        <xdr:cNvPr id="200" name="テキスト ボックス 199"/>
        <xdr:cNvSpPr txBox="1"/>
      </xdr:nvSpPr>
      <xdr:spPr>
        <a:xfrm>
          <a:off x="3497580" y="12337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138430</xdr:rowOff>
    </xdr:from>
    <xdr:to>
      <xdr:col>15</xdr:col>
      <xdr:colOff>101600</xdr:colOff>
      <xdr:row>73</xdr:row>
      <xdr:rowOff>68580</xdr:rowOff>
    </xdr:to>
    <xdr:sp macro="" textlink="">
      <xdr:nvSpPr>
        <xdr:cNvPr id="201" name="楕円 200"/>
        <xdr:cNvSpPr/>
      </xdr:nvSpPr>
      <xdr:spPr>
        <a:xfrm>
          <a:off x="2857500" y="124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85090</xdr:rowOff>
    </xdr:from>
    <xdr:ext cx="598170" cy="259080"/>
    <xdr:sp macro="" textlink="">
      <xdr:nvSpPr>
        <xdr:cNvPr id="202" name="テキスト ボックス 201"/>
        <xdr:cNvSpPr txBox="1"/>
      </xdr:nvSpPr>
      <xdr:spPr>
        <a:xfrm>
          <a:off x="2608580" y="1225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37465</xdr:rowOff>
    </xdr:from>
    <xdr:to>
      <xdr:col>10</xdr:col>
      <xdr:colOff>165100</xdr:colOff>
      <xdr:row>73</xdr:row>
      <xdr:rowOff>139065</xdr:rowOff>
    </xdr:to>
    <xdr:sp macro="" textlink="">
      <xdr:nvSpPr>
        <xdr:cNvPr id="203" name="楕円 202"/>
        <xdr:cNvSpPr/>
      </xdr:nvSpPr>
      <xdr:spPr>
        <a:xfrm>
          <a:off x="1968500" y="12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71</xdr:row>
      <xdr:rowOff>155575</xdr:rowOff>
    </xdr:from>
    <xdr:ext cx="598170" cy="258445"/>
    <xdr:sp macro="" textlink="">
      <xdr:nvSpPr>
        <xdr:cNvPr id="204" name="テキスト ボックス 203"/>
        <xdr:cNvSpPr txBox="1"/>
      </xdr:nvSpPr>
      <xdr:spPr>
        <a:xfrm>
          <a:off x="1719580" y="12328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33020</xdr:rowOff>
    </xdr:from>
    <xdr:to>
      <xdr:col>6</xdr:col>
      <xdr:colOff>38100</xdr:colOff>
      <xdr:row>73</xdr:row>
      <xdr:rowOff>134620</xdr:rowOff>
    </xdr:to>
    <xdr:sp macro="" textlink="">
      <xdr:nvSpPr>
        <xdr:cNvPr id="205" name="楕円 204"/>
        <xdr:cNvSpPr/>
      </xdr:nvSpPr>
      <xdr:spPr>
        <a:xfrm>
          <a:off x="1079500" y="125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71</xdr:row>
      <xdr:rowOff>151130</xdr:rowOff>
    </xdr:from>
    <xdr:ext cx="598170" cy="259080"/>
    <xdr:sp macro="" textlink="">
      <xdr:nvSpPr>
        <xdr:cNvPr id="206" name="テキスト ボックス 205"/>
        <xdr:cNvSpPr txBox="1"/>
      </xdr:nvSpPr>
      <xdr:spPr>
        <a:xfrm>
          <a:off x="830580" y="12324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142240</xdr:rowOff>
    </xdr:from>
    <xdr:to>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142240</xdr:rowOff>
    </xdr:from>
    <xdr:to>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158750</xdr:rowOff>
    </xdr:from>
    <xdr:to>
      <xdr:col>24</xdr:col>
      <xdr:colOff>63500</xdr:colOff>
      <xdr:row>97</xdr:row>
      <xdr:rowOff>79375</xdr:rowOff>
    </xdr:to>
    <xdr:cxnSp macro="">
      <xdr:nvCxnSpPr>
        <xdr:cNvPr id="239" name="直線コネクタ 238"/>
        <xdr:cNvCxnSpPr/>
      </xdr:nvCxnSpPr>
      <xdr:spPr>
        <a:xfrm flipV="1">
          <a:off x="3797300" y="1661795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13970</xdr:rowOff>
    </xdr:from>
    <xdr:to>
      <xdr:col>19</xdr:col>
      <xdr:colOff>177800</xdr:colOff>
      <xdr:row>97</xdr:row>
      <xdr:rowOff>79375</xdr:rowOff>
    </xdr:to>
    <xdr:cxnSp macro="">
      <xdr:nvCxnSpPr>
        <xdr:cNvPr id="242" name="直線コネクタ 241"/>
        <xdr:cNvCxnSpPr/>
      </xdr:nvCxnSpPr>
      <xdr:spPr>
        <a:xfrm>
          <a:off x="2908300" y="15958820"/>
          <a:ext cx="889000" cy="751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13970</xdr:rowOff>
    </xdr:from>
    <xdr:to>
      <xdr:col>15</xdr:col>
      <xdr:colOff>50800</xdr:colOff>
      <xdr:row>96</xdr:row>
      <xdr:rowOff>4445</xdr:rowOff>
    </xdr:to>
    <xdr:cxnSp macro="">
      <xdr:nvCxnSpPr>
        <xdr:cNvPr id="245" name="直線コネクタ 244"/>
        <xdr:cNvCxnSpPr/>
      </xdr:nvCxnSpPr>
      <xdr:spPr>
        <a:xfrm flipV="1">
          <a:off x="2019300" y="15958820"/>
          <a:ext cx="889000" cy="504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15875</xdr:rowOff>
    </xdr:from>
    <xdr:ext cx="534035" cy="259080"/>
    <xdr:sp macro="" textlink="">
      <xdr:nvSpPr>
        <xdr:cNvPr id="247" name="テキスト ボックス 246"/>
        <xdr:cNvSpPr txBox="1"/>
      </xdr:nvSpPr>
      <xdr:spPr>
        <a:xfrm>
          <a:off x="2640965" y="16646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4445</xdr:rowOff>
    </xdr:from>
    <xdr:to>
      <xdr:col>10</xdr:col>
      <xdr:colOff>114300</xdr:colOff>
      <xdr:row>96</xdr:row>
      <xdr:rowOff>59690</xdr:rowOff>
    </xdr:to>
    <xdr:cxnSp macro="">
      <xdr:nvCxnSpPr>
        <xdr:cNvPr id="248" name="直線コネクタ 247"/>
        <xdr:cNvCxnSpPr/>
      </xdr:nvCxnSpPr>
      <xdr:spPr>
        <a:xfrm flipV="1">
          <a:off x="1130300" y="164636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14605</xdr:rowOff>
    </xdr:from>
    <xdr:ext cx="534035" cy="259080"/>
    <xdr:sp macro="" textlink="">
      <xdr:nvSpPr>
        <xdr:cNvPr id="250" name="テキスト ボックス 249"/>
        <xdr:cNvSpPr txBox="1"/>
      </xdr:nvSpPr>
      <xdr:spPr>
        <a:xfrm>
          <a:off x="1751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114935</xdr:rowOff>
    </xdr:from>
    <xdr:to>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36195</xdr:rowOff>
    </xdr:from>
    <xdr:ext cx="534035" cy="259080"/>
    <xdr:sp macro="" textlink="">
      <xdr:nvSpPr>
        <xdr:cNvPr id="252" name="テキスト ボックス 251"/>
        <xdr:cNvSpPr txBox="1"/>
      </xdr:nvSpPr>
      <xdr:spPr>
        <a:xfrm>
          <a:off x="862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107950</xdr:rowOff>
    </xdr:from>
    <xdr:to>
      <xdr:col>24</xdr:col>
      <xdr:colOff>114300</xdr:colOff>
      <xdr:row>97</xdr:row>
      <xdr:rowOff>38100</xdr:rowOff>
    </xdr:to>
    <xdr:sp macro="" textlink="">
      <xdr:nvSpPr>
        <xdr:cNvPr id="258" name="楕円 257"/>
        <xdr:cNvSpPr/>
      </xdr:nvSpPr>
      <xdr:spPr>
        <a:xfrm>
          <a:off x="45847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8445"/>
    <xdr:sp macro="" textlink="">
      <xdr:nvSpPr>
        <xdr:cNvPr id="259" name="衛生費該当値テキスト"/>
        <xdr:cNvSpPr txBox="1"/>
      </xdr:nvSpPr>
      <xdr:spPr>
        <a:xfrm>
          <a:off x="4686300" y="1654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29210</xdr:rowOff>
    </xdr:from>
    <xdr:to>
      <xdr:col>20</xdr:col>
      <xdr:colOff>38100</xdr:colOff>
      <xdr:row>97</xdr:row>
      <xdr:rowOff>130175</xdr:rowOff>
    </xdr:to>
    <xdr:sp macro="" textlink="">
      <xdr:nvSpPr>
        <xdr:cNvPr id="260" name="楕円 259"/>
        <xdr:cNvSpPr/>
      </xdr:nvSpPr>
      <xdr:spPr>
        <a:xfrm>
          <a:off x="3746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121285</xdr:rowOff>
    </xdr:from>
    <xdr:ext cx="534035" cy="258445"/>
    <xdr:sp macro="" textlink="">
      <xdr:nvSpPr>
        <xdr:cNvPr id="261" name="テキスト ボックス 260"/>
        <xdr:cNvSpPr txBox="1"/>
      </xdr:nvSpPr>
      <xdr:spPr>
        <a:xfrm>
          <a:off x="3529965" y="16751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134620</xdr:rowOff>
    </xdr:from>
    <xdr:to>
      <xdr:col>15</xdr:col>
      <xdr:colOff>101600</xdr:colOff>
      <xdr:row>93</xdr:row>
      <xdr:rowOff>64770</xdr:rowOff>
    </xdr:to>
    <xdr:sp macro="" textlink="">
      <xdr:nvSpPr>
        <xdr:cNvPr id="262" name="楕円 261"/>
        <xdr:cNvSpPr/>
      </xdr:nvSpPr>
      <xdr:spPr>
        <a:xfrm>
          <a:off x="2857500" y="159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81280</xdr:rowOff>
    </xdr:from>
    <xdr:ext cx="598170" cy="259080"/>
    <xdr:sp macro="" textlink="">
      <xdr:nvSpPr>
        <xdr:cNvPr id="263" name="テキスト ボックス 262"/>
        <xdr:cNvSpPr txBox="1"/>
      </xdr:nvSpPr>
      <xdr:spPr>
        <a:xfrm>
          <a:off x="2608580" y="15683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125095</xdr:rowOff>
    </xdr:from>
    <xdr:to>
      <xdr:col>10</xdr:col>
      <xdr:colOff>165100</xdr:colOff>
      <xdr:row>96</xdr:row>
      <xdr:rowOff>55245</xdr:rowOff>
    </xdr:to>
    <xdr:sp macro="" textlink="">
      <xdr:nvSpPr>
        <xdr:cNvPr id="264" name="楕円 263"/>
        <xdr:cNvSpPr/>
      </xdr:nvSpPr>
      <xdr:spPr>
        <a:xfrm>
          <a:off x="1968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71755</xdr:rowOff>
    </xdr:from>
    <xdr:ext cx="534035" cy="259080"/>
    <xdr:sp macro="" textlink="">
      <xdr:nvSpPr>
        <xdr:cNvPr id="265" name="テキスト ボックス 264"/>
        <xdr:cNvSpPr txBox="1"/>
      </xdr:nvSpPr>
      <xdr:spPr>
        <a:xfrm>
          <a:off x="175196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8890</xdr:rowOff>
    </xdr:from>
    <xdr:to>
      <xdr:col>6</xdr:col>
      <xdr:colOff>38100</xdr:colOff>
      <xdr:row>96</xdr:row>
      <xdr:rowOff>110490</xdr:rowOff>
    </xdr:to>
    <xdr:sp macro="" textlink="">
      <xdr:nvSpPr>
        <xdr:cNvPr id="266" name="楕円 265"/>
        <xdr:cNvSpPr/>
      </xdr:nvSpPr>
      <xdr:spPr>
        <a:xfrm>
          <a:off x="1079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127000</xdr:rowOff>
    </xdr:from>
    <xdr:ext cx="534035" cy="259080"/>
    <xdr:sp macro="" textlink="">
      <xdr:nvSpPr>
        <xdr:cNvPr id="267" name="テキスト ボックス 266"/>
        <xdr:cNvSpPr txBox="1"/>
      </xdr:nvSpPr>
      <xdr:spPr>
        <a:xfrm>
          <a:off x="86296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34290</xdr:rowOff>
    </xdr:from>
    <xdr:to>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34290</xdr:rowOff>
    </xdr:from>
    <xdr:to>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164465</xdr:rowOff>
    </xdr:from>
    <xdr:to>
      <xdr:col>55</xdr:col>
      <xdr:colOff>0</xdr:colOff>
      <xdr:row>38</xdr:row>
      <xdr:rowOff>167005</xdr:rowOff>
    </xdr:to>
    <xdr:cxnSp macro="">
      <xdr:nvCxnSpPr>
        <xdr:cNvPr id="298" name="直線コネクタ 297"/>
        <xdr:cNvCxnSpPr/>
      </xdr:nvCxnSpPr>
      <xdr:spPr>
        <a:xfrm flipV="1">
          <a:off x="9639300" y="66795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156210</xdr:rowOff>
    </xdr:from>
    <xdr:to>
      <xdr:col>50</xdr:col>
      <xdr:colOff>114300</xdr:colOff>
      <xdr:row>38</xdr:row>
      <xdr:rowOff>167005</xdr:rowOff>
    </xdr:to>
    <xdr:cxnSp macro="">
      <xdr:nvCxnSpPr>
        <xdr:cNvPr id="301" name="直線コネクタ 300"/>
        <xdr:cNvCxnSpPr/>
      </xdr:nvCxnSpPr>
      <xdr:spPr>
        <a:xfrm>
          <a:off x="8750300" y="66713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156210</xdr:rowOff>
    </xdr:from>
    <xdr:to>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148590</xdr:rowOff>
    </xdr:from>
    <xdr:to>
      <xdr:col>45</xdr:col>
      <xdr:colOff>177800</xdr:colOff>
      <xdr:row>38</xdr:row>
      <xdr:rowOff>156210</xdr:rowOff>
    </xdr:to>
    <xdr:cxnSp macro="">
      <xdr:nvCxnSpPr>
        <xdr:cNvPr id="304" name="直線コネクタ 303"/>
        <xdr:cNvCxnSpPr/>
      </xdr:nvCxnSpPr>
      <xdr:spPr>
        <a:xfrm>
          <a:off x="7861300" y="632079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43815</xdr:rowOff>
    </xdr:from>
    <xdr:to>
      <xdr:col>41</xdr:col>
      <xdr:colOff>50800</xdr:colOff>
      <xdr:row>36</xdr:row>
      <xdr:rowOff>148590</xdr:rowOff>
    </xdr:to>
    <xdr:cxnSp macro="">
      <xdr:nvCxnSpPr>
        <xdr:cNvPr id="307" name="直線コネクタ 306"/>
        <xdr:cNvCxnSpPr/>
      </xdr:nvCxnSpPr>
      <xdr:spPr>
        <a:xfrm>
          <a:off x="6972300" y="62160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63500</xdr:rowOff>
    </xdr:from>
    <xdr:ext cx="378460" cy="258445"/>
    <xdr:sp macro="" textlink="">
      <xdr:nvSpPr>
        <xdr:cNvPr id="309" name="テキスト ボックス 308"/>
        <xdr:cNvSpPr txBox="1"/>
      </xdr:nvSpPr>
      <xdr:spPr>
        <a:xfrm>
          <a:off x="7672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107315</xdr:rowOff>
    </xdr:from>
    <xdr:to>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29210</xdr:rowOff>
    </xdr:from>
    <xdr:ext cx="378460" cy="258445"/>
    <xdr:sp macro="" textlink="">
      <xdr:nvSpPr>
        <xdr:cNvPr id="311" name="テキスト ボックス 310"/>
        <xdr:cNvSpPr txBox="1"/>
      </xdr:nvSpPr>
      <xdr:spPr>
        <a:xfrm>
          <a:off x="6783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113665</xdr:rowOff>
    </xdr:from>
    <xdr:to>
      <xdr:col>55</xdr:col>
      <xdr:colOff>50800</xdr:colOff>
      <xdr:row>39</xdr:row>
      <xdr:rowOff>43815</xdr:rowOff>
    </xdr:to>
    <xdr:sp macro="" textlink="">
      <xdr:nvSpPr>
        <xdr:cNvPr id="317" name="楕円 316"/>
        <xdr:cNvSpPr/>
      </xdr:nvSpPr>
      <xdr:spPr>
        <a:xfrm>
          <a:off x="10426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29210</xdr:rowOff>
    </xdr:from>
    <xdr:ext cx="378460" cy="258445"/>
    <xdr:sp macro="" textlink="">
      <xdr:nvSpPr>
        <xdr:cNvPr id="318" name="労働費該当値テキスト"/>
        <xdr:cNvSpPr txBox="1"/>
      </xdr:nvSpPr>
      <xdr:spPr>
        <a:xfrm>
          <a:off x="1052830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116205</xdr:rowOff>
    </xdr:from>
    <xdr:to>
      <xdr:col>50</xdr:col>
      <xdr:colOff>165100</xdr:colOff>
      <xdr:row>39</xdr:row>
      <xdr:rowOff>46355</xdr:rowOff>
    </xdr:to>
    <xdr:sp macro="" textlink="">
      <xdr:nvSpPr>
        <xdr:cNvPr id="319" name="楕円 318"/>
        <xdr:cNvSpPr/>
      </xdr:nvSpPr>
      <xdr:spPr>
        <a:xfrm>
          <a:off x="9588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37465</xdr:rowOff>
    </xdr:from>
    <xdr:ext cx="378460" cy="259080"/>
    <xdr:sp macro="" textlink="">
      <xdr:nvSpPr>
        <xdr:cNvPr id="320" name="テキスト ボックス 319"/>
        <xdr:cNvSpPr txBox="1"/>
      </xdr:nvSpPr>
      <xdr:spPr>
        <a:xfrm>
          <a:off x="9450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105410</xdr:rowOff>
    </xdr:from>
    <xdr:to>
      <xdr:col>46</xdr:col>
      <xdr:colOff>38100</xdr:colOff>
      <xdr:row>39</xdr:row>
      <xdr:rowOff>35560</xdr:rowOff>
    </xdr:to>
    <xdr:sp macro="" textlink="">
      <xdr:nvSpPr>
        <xdr:cNvPr id="321" name="楕円 320"/>
        <xdr:cNvSpPr/>
      </xdr:nvSpPr>
      <xdr:spPr>
        <a:xfrm>
          <a:off x="869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26670</xdr:rowOff>
    </xdr:from>
    <xdr:ext cx="378460" cy="259080"/>
    <xdr:sp macro="" textlink="">
      <xdr:nvSpPr>
        <xdr:cNvPr id="322" name="テキスト ボックス 321"/>
        <xdr:cNvSpPr txBox="1"/>
      </xdr:nvSpPr>
      <xdr:spPr>
        <a:xfrm>
          <a:off x="8561070" y="6713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97790</xdr:rowOff>
    </xdr:from>
    <xdr:to>
      <xdr:col>41</xdr:col>
      <xdr:colOff>101600</xdr:colOff>
      <xdr:row>37</xdr:row>
      <xdr:rowOff>27940</xdr:rowOff>
    </xdr:to>
    <xdr:sp macro="" textlink="">
      <xdr:nvSpPr>
        <xdr:cNvPr id="323" name="楕円 322"/>
        <xdr:cNvSpPr/>
      </xdr:nvSpPr>
      <xdr:spPr>
        <a:xfrm>
          <a:off x="781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44450</xdr:rowOff>
    </xdr:from>
    <xdr:ext cx="469265" cy="259080"/>
    <xdr:sp macro="" textlink="">
      <xdr:nvSpPr>
        <xdr:cNvPr id="324" name="テキスト ボックス 323"/>
        <xdr:cNvSpPr txBox="1"/>
      </xdr:nvSpPr>
      <xdr:spPr>
        <a:xfrm>
          <a:off x="7626350" y="6045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164465</xdr:rowOff>
    </xdr:from>
    <xdr:to>
      <xdr:col>36</xdr:col>
      <xdr:colOff>165100</xdr:colOff>
      <xdr:row>36</xdr:row>
      <xdr:rowOff>94615</xdr:rowOff>
    </xdr:to>
    <xdr:sp macro="" textlink="">
      <xdr:nvSpPr>
        <xdr:cNvPr id="325" name="楕円 324"/>
        <xdr:cNvSpPr/>
      </xdr:nvSpPr>
      <xdr:spPr>
        <a:xfrm>
          <a:off x="692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111125</xdr:rowOff>
    </xdr:from>
    <xdr:ext cx="469265" cy="258445"/>
    <xdr:sp macro="" textlink="">
      <xdr:nvSpPr>
        <xdr:cNvPr id="326" name="テキスト ボックス 325"/>
        <xdr:cNvSpPr txBox="1"/>
      </xdr:nvSpPr>
      <xdr:spPr>
        <a:xfrm>
          <a:off x="6737350" y="5940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52070</xdr:rowOff>
    </xdr:from>
    <xdr:to>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88265</xdr:rowOff>
    </xdr:from>
    <xdr:to>
      <xdr:col>55</xdr:col>
      <xdr:colOff>0</xdr:colOff>
      <xdr:row>55</xdr:row>
      <xdr:rowOff>166370</xdr:rowOff>
    </xdr:to>
    <xdr:cxnSp macro="">
      <xdr:nvCxnSpPr>
        <xdr:cNvPr id="355" name="直線コネクタ 354"/>
        <xdr:cNvCxnSpPr/>
      </xdr:nvCxnSpPr>
      <xdr:spPr>
        <a:xfrm>
          <a:off x="9639300" y="951801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58420</xdr:rowOff>
    </xdr:from>
    <xdr:to>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79375</xdr:rowOff>
    </xdr:from>
    <xdr:to>
      <xdr:col>50</xdr:col>
      <xdr:colOff>114300</xdr:colOff>
      <xdr:row>55</xdr:row>
      <xdr:rowOff>88265</xdr:rowOff>
    </xdr:to>
    <xdr:cxnSp macro="">
      <xdr:nvCxnSpPr>
        <xdr:cNvPr id="358" name="直線コネクタ 357"/>
        <xdr:cNvCxnSpPr/>
      </xdr:nvCxnSpPr>
      <xdr:spPr>
        <a:xfrm>
          <a:off x="8750300" y="95091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142240</xdr:rowOff>
    </xdr:from>
    <xdr:ext cx="534035" cy="259080"/>
    <xdr:sp macro="" textlink="">
      <xdr:nvSpPr>
        <xdr:cNvPr id="360" name="テキスト ボックス 359"/>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161925</xdr:rowOff>
    </xdr:from>
    <xdr:to>
      <xdr:col>45</xdr:col>
      <xdr:colOff>177800</xdr:colOff>
      <xdr:row>55</xdr:row>
      <xdr:rowOff>79375</xdr:rowOff>
    </xdr:to>
    <xdr:cxnSp macro="">
      <xdr:nvCxnSpPr>
        <xdr:cNvPr id="361" name="直線コネクタ 360"/>
        <xdr:cNvCxnSpPr/>
      </xdr:nvCxnSpPr>
      <xdr:spPr>
        <a:xfrm>
          <a:off x="7861300" y="9420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152400</xdr:rowOff>
    </xdr:from>
    <xdr:ext cx="534035" cy="259080"/>
    <xdr:sp macro="" textlink="">
      <xdr:nvSpPr>
        <xdr:cNvPr id="363" name="テキスト ボックス 362"/>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161925</xdr:rowOff>
    </xdr:from>
    <xdr:to>
      <xdr:col>41</xdr:col>
      <xdr:colOff>50800</xdr:colOff>
      <xdr:row>55</xdr:row>
      <xdr:rowOff>48260</xdr:rowOff>
    </xdr:to>
    <xdr:cxnSp macro="">
      <xdr:nvCxnSpPr>
        <xdr:cNvPr id="364" name="直線コネクタ 363"/>
        <xdr:cNvCxnSpPr/>
      </xdr:nvCxnSpPr>
      <xdr:spPr>
        <a:xfrm flipV="1">
          <a:off x="6972300" y="94202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88900</xdr:rowOff>
    </xdr:from>
    <xdr:to>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4035" cy="259080"/>
    <xdr:sp macro="" textlink="">
      <xdr:nvSpPr>
        <xdr:cNvPr id="366" name="テキスト ボックス 365"/>
        <xdr:cNvSpPr txBox="1"/>
      </xdr:nvSpPr>
      <xdr:spPr>
        <a:xfrm>
          <a:off x="7593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19050</xdr:rowOff>
    </xdr:from>
    <xdr:ext cx="534035" cy="258445"/>
    <xdr:sp macro="" textlink="">
      <xdr:nvSpPr>
        <xdr:cNvPr id="368" name="テキスト ボックス 367"/>
        <xdr:cNvSpPr txBox="1"/>
      </xdr:nvSpPr>
      <xdr:spPr>
        <a:xfrm>
          <a:off x="6704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115570</xdr:rowOff>
    </xdr:from>
    <xdr:to>
      <xdr:col>55</xdr:col>
      <xdr:colOff>50800</xdr:colOff>
      <xdr:row>56</xdr:row>
      <xdr:rowOff>45720</xdr:rowOff>
    </xdr:to>
    <xdr:sp macro="" textlink="">
      <xdr:nvSpPr>
        <xdr:cNvPr id="374" name="楕円 373"/>
        <xdr:cNvSpPr/>
      </xdr:nvSpPr>
      <xdr:spPr>
        <a:xfrm>
          <a:off x="104267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138430</xdr:rowOff>
    </xdr:from>
    <xdr:ext cx="534670" cy="259080"/>
    <xdr:sp macro="" textlink="">
      <xdr:nvSpPr>
        <xdr:cNvPr id="375" name="農林水産業費該当値テキスト"/>
        <xdr:cNvSpPr txBox="1"/>
      </xdr:nvSpPr>
      <xdr:spPr>
        <a:xfrm>
          <a:off x="10528300" y="9396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37465</xdr:rowOff>
    </xdr:from>
    <xdr:to>
      <xdr:col>50</xdr:col>
      <xdr:colOff>165100</xdr:colOff>
      <xdr:row>55</xdr:row>
      <xdr:rowOff>139065</xdr:rowOff>
    </xdr:to>
    <xdr:sp macro="" textlink="">
      <xdr:nvSpPr>
        <xdr:cNvPr id="376" name="楕円 375"/>
        <xdr:cNvSpPr/>
      </xdr:nvSpPr>
      <xdr:spPr>
        <a:xfrm>
          <a:off x="95885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155575</xdr:rowOff>
    </xdr:from>
    <xdr:ext cx="534035" cy="258445"/>
    <xdr:sp macro="" textlink="">
      <xdr:nvSpPr>
        <xdr:cNvPr id="377" name="テキスト ボックス 376"/>
        <xdr:cNvSpPr txBox="1"/>
      </xdr:nvSpPr>
      <xdr:spPr>
        <a:xfrm>
          <a:off x="9371965" y="924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29210</xdr:rowOff>
    </xdr:from>
    <xdr:to>
      <xdr:col>46</xdr:col>
      <xdr:colOff>38100</xdr:colOff>
      <xdr:row>55</xdr:row>
      <xdr:rowOff>130175</xdr:rowOff>
    </xdr:to>
    <xdr:sp macro="" textlink="">
      <xdr:nvSpPr>
        <xdr:cNvPr id="378" name="楕円 377"/>
        <xdr:cNvSpPr/>
      </xdr:nvSpPr>
      <xdr:spPr>
        <a:xfrm>
          <a:off x="8699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146685</xdr:rowOff>
    </xdr:from>
    <xdr:ext cx="534035" cy="258445"/>
    <xdr:sp macro="" textlink="">
      <xdr:nvSpPr>
        <xdr:cNvPr id="379" name="テキスト ボックス 378"/>
        <xdr:cNvSpPr txBox="1"/>
      </xdr:nvSpPr>
      <xdr:spPr>
        <a:xfrm>
          <a:off x="8482965" y="9233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111125</xdr:rowOff>
    </xdr:from>
    <xdr:to>
      <xdr:col>41</xdr:col>
      <xdr:colOff>101600</xdr:colOff>
      <xdr:row>55</xdr:row>
      <xdr:rowOff>41275</xdr:rowOff>
    </xdr:to>
    <xdr:sp macro="" textlink="">
      <xdr:nvSpPr>
        <xdr:cNvPr id="380" name="楕円 379"/>
        <xdr:cNvSpPr/>
      </xdr:nvSpPr>
      <xdr:spPr>
        <a:xfrm>
          <a:off x="7810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57785</xdr:rowOff>
    </xdr:from>
    <xdr:ext cx="534035" cy="259080"/>
    <xdr:sp macro="" textlink="">
      <xdr:nvSpPr>
        <xdr:cNvPr id="381" name="テキスト ボックス 380"/>
        <xdr:cNvSpPr txBox="1"/>
      </xdr:nvSpPr>
      <xdr:spPr>
        <a:xfrm>
          <a:off x="7593965" y="9144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168910</xdr:rowOff>
    </xdr:from>
    <xdr:to>
      <xdr:col>36</xdr:col>
      <xdr:colOff>165100</xdr:colOff>
      <xdr:row>55</xdr:row>
      <xdr:rowOff>99060</xdr:rowOff>
    </xdr:to>
    <xdr:sp macro="" textlink="">
      <xdr:nvSpPr>
        <xdr:cNvPr id="382" name="楕円 381"/>
        <xdr:cNvSpPr/>
      </xdr:nvSpPr>
      <xdr:spPr>
        <a:xfrm>
          <a:off x="6921500" y="94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115570</xdr:rowOff>
    </xdr:from>
    <xdr:ext cx="534035" cy="259080"/>
    <xdr:sp macro="" textlink="">
      <xdr:nvSpPr>
        <xdr:cNvPr id="383" name="テキスト ボックス 382"/>
        <xdr:cNvSpPr txBox="1"/>
      </xdr:nvSpPr>
      <xdr:spPr>
        <a:xfrm>
          <a:off x="6704965" y="9202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58420</xdr:rowOff>
    </xdr:from>
    <xdr:to>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19685</xdr:rowOff>
    </xdr:from>
    <xdr:to>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58420</xdr:rowOff>
    </xdr:from>
    <xdr:to>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135890</xdr:rowOff>
    </xdr:from>
    <xdr:to>
      <xdr:col>55</xdr:col>
      <xdr:colOff>0</xdr:colOff>
      <xdr:row>78</xdr:row>
      <xdr:rowOff>162560</xdr:rowOff>
    </xdr:to>
    <xdr:cxnSp macro="">
      <xdr:nvCxnSpPr>
        <xdr:cNvPr id="412" name="直線コネクタ 411"/>
        <xdr:cNvCxnSpPr/>
      </xdr:nvCxnSpPr>
      <xdr:spPr>
        <a:xfrm flipV="1">
          <a:off x="9639300" y="135089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162560</xdr:rowOff>
    </xdr:from>
    <xdr:to>
      <xdr:col>50</xdr:col>
      <xdr:colOff>114300</xdr:colOff>
      <xdr:row>78</xdr:row>
      <xdr:rowOff>167005</xdr:rowOff>
    </xdr:to>
    <xdr:cxnSp macro="">
      <xdr:nvCxnSpPr>
        <xdr:cNvPr id="415" name="直線コネクタ 414"/>
        <xdr:cNvCxnSpPr/>
      </xdr:nvCxnSpPr>
      <xdr:spPr>
        <a:xfrm flipV="1">
          <a:off x="8750300" y="135356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19050</xdr:rowOff>
    </xdr:from>
    <xdr:to>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143510</xdr:rowOff>
    </xdr:from>
    <xdr:to>
      <xdr:col>45</xdr:col>
      <xdr:colOff>177800</xdr:colOff>
      <xdr:row>78</xdr:row>
      <xdr:rowOff>167005</xdr:rowOff>
    </xdr:to>
    <xdr:cxnSp macro="">
      <xdr:nvCxnSpPr>
        <xdr:cNvPr id="418" name="直線コネクタ 417"/>
        <xdr:cNvCxnSpPr/>
      </xdr:nvCxnSpPr>
      <xdr:spPr>
        <a:xfrm>
          <a:off x="7861300" y="135166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21590</xdr:rowOff>
    </xdr:from>
    <xdr:to>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143510</xdr:rowOff>
    </xdr:from>
    <xdr:to>
      <xdr:col>41</xdr:col>
      <xdr:colOff>50800</xdr:colOff>
      <xdr:row>78</xdr:row>
      <xdr:rowOff>152400</xdr:rowOff>
    </xdr:to>
    <xdr:cxnSp macro="">
      <xdr:nvCxnSpPr>
        <xdr:cNvPr id="421" name="直線コネクタ 420"/>
        <xdr:cNvCxnSpPr/>
      </xdr:nvCxnSpPr>
      <xdr:spPr>
        <a:xfrm flipV="1">
          <a:off x="6972300" y="135166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33020</xdr:rowOff>
    </xdr:from>
    <xdr:to>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24765</xdr:rowOff>
    </xdr:from>
    <xdr:to>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85090</xdr:rowOff>
    </xdr:from>
    <xdr:to>
      <xdr:col>55</xdr:col>
      <xdr:colOff>50800</xdr:colOff>
      <xdr:row>79</xdr:row>
      <xdr:rowOff>15240</xdr:rowOff>
    </xdr:to>
    <xdr:sp macro="" textlink="">
      <xdr:nvSpPr>
        <xdr:cNvPr id="431" name="楕円 430"/>
        <xdr:cNvSpPr/>
      </xdr:nvSpPr>
      <xdr:spPr>
        <a:xfrm>
          <a:off x="10426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0</xdr:rowOff>
    </xdr:from>
    <xdr:ext cx="534670" cy="259080"/>
    <xdr:sp macro="" textlink="">
      <xdr:nvSpPr>
        <xdr:cNvPr id="432" name="商工費該当値テキスト"/>
        <xdr:cNvSpPr txBox="1"/>
      </xdr:nvSpPr>
      <xdr:spPr>
        <a:xfrm>
          <a:off x="10528300" y="1337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111760</xdr:rowOff>
    </xdr:from>
    <xdr:to>
      <xdr:col>50</xdr:col>
      <xdr:colOff>165100</xdr:colOff>
      <xdr:row>79</xdr:row>
      <xdr:rowOff>41910</xdr:rowOff>
    </xdr:to>
    <xdr:sp macro="" textlink="">
      <xdr:nvSpPr>
        <xdr:cNvPr id="433" name="楕円 432"/>
        <xdr:cNvSpPr/>
      </xdr:nvSpPr>
      <xdr:spPr>
        <a:xfrm>
          <a:off x="9588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33020</xdr:rowOff>
    </xdr:from>
    <xdr:ext cx="469265" cy="259080"/>
    <xdr:sp macro="" textlink="">
      <xdr:nvSpPr>
        <xdr:cNvPr id="434" name="テキスト ボックス 433"/>
        <xdr:cNvSpPr txBox="1"/>
      </xdr:nvSpPr>
      <xdr:spPr>
        <a:xfrm>
          <a:off x="9404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116205</xdr:rowOff>
    </xdr:from>
    <xdr:to>
      <xdr:col>46</xdr:col>
      <xdr:colOff>38100</xdr:colOff>
      <xdr:row>79</xdr:row>
      <xdr:rowOff>46355</xdr:rowOff>
    </xdr:to>
    <xdr:sp macro="" textlink="">
      <xdr:nvSpPr>
        <xdr:cNvPr id="435" name="楕円 434"/>
        <xdr:cNvSpPr/>
      </xdr:nvSpPr>
      <xdr:spPr>
        <a:xfrm>
          <a:off x="869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37465</xdr:rowOff>
    </xdr:from>
    <xdr:ext cx="469265" cy="259080"/>
    <xdr:sp macro="" textlink="">
      <xdr:nvSpPr>
        <xdr:cNvPr id="436" name="テキスト ボックス 435"/>
        <xdr:cNvSpPr txBox="1"/>
      </xdr:nvSpPr>
      <xdr:spPr>
        <a:xfrm>
          <a:off x="8515350"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92075</xdr:rowOff>
    </xdr:from>
    <xdr:to>
      <xdr:col>41</xdr:col>
      <xdr:colOff>101600</xdr:colOff>
      <xdr:row>79</xdr:row>
      <xdr:rowOff>22225</xdr:rowOff>
    </xdr:to>
    <xdr:sp macro="" textlink="">
      <xdr:nvSpPr>
        <xdr:cNvPr id="437" name="楕円 436"/>
        <xdr:cNvSpPr/>
      </xdr:nvSpPr>
      <xdr:spPr>
        <a:xfrm>
          <a:off x="781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13335</xdr:rowOff>
    </xdr:from>
    <xdr:ext cx="469265" cy="259080"/>
    <xdr:sp macro="" textlink="">
      <xdr:nvSpPr>
        <xdr:cNvPr id="438" name="テキスト ボックス 437"/>
        <xdr:cNvSpPr txBox="1"/>
      </xdr:nvSpPr>
      <xdr:spPr>
        <a:xfrm>
          <a:off x="7626350" y="13557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101600</xdr:rowOff>
    </xdr:from>
    <xdr:to>
      <xdr:col>36</xdr:col>
      <xdr:colOff>165100</xdr:colOff>
      <xdr:row>79</xdr:row>
      <xdr:rowOff>31750</xdr:rowOff>
    </xdr:to>
    <xdr:sp macro="" textlink="">
      <xdr:nvSpPr>
        <xdr:cNvPr id="439" name="楕円 438"/>
        <xdr:cNvSpPr/>
      </xdr:nvSpPr>
      <xdr:spPr>
        <a:xfrm>
          <a:off x="692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22860</xdr:rowOff>
    </xdr:from>
    <xdr:ext cx="469265" cy="259080"/>
    <xdr:sp macro="" textlink="">
      <xdr:nvSpPr>
        <xdr:cNvPr id="440" name="テキスト ボックス 439"/>
        <xdr:cNvSpPr txBox="1"/>
      </xdr:nvSpPr>
      <xdr:spPr>
        <a:xfrm>
          <a:off x="6737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125730</xdr:rowOff>
    </xdr:from>
    <xdr:to>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125730</xdr:rowOff>
    </xdr:from>
    <xdr:to>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73660</xdr:rowOff>
    </xdr:from>
    <xdr:to>
      <xdr:col>55</xdr:col>
      <xdr:colOff>0</xdr:colOff>
      <xdr:row>97</xdr:row>
      <xdr:rowOff>76835</xdr:rowOff>
    </xdr:to>
    <xdr:cxnSp macro="">
      <xdr:nvCxnSpPr>
        <xdr:cNvPr id="473" name="直線コネクタ 472"/>
        <xdr:cNvCxnSpPr/>
      </xdr:nvCxnSpPr>
      <xdr:spPr>
        <a:xfrm flipV="1">
          <a:off x="9639300" y="167043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170815</xdr:rowOff>
    </xdr:from>
    <xdr:to>
      <xdr:col>50</xdr:col>
      <xdr:colOff>114300</xdr:colOff>
      <xdr:row>97</xdr:row>
      <xdr:rowOff>76835</xdr:rowOff>
    </xdr:to>
    <xdr:cxnSp macro="">
      <xdr:nvCxnSpPr>
        <xdr:cNvPr id="476" name="直線コネクタ 475"/>
        <xdr:cNvCxnSpPr/>
      </xdr:nvCxnSpPr>
      <xdr:spPr>
        <a:xfrm>
          <a:off x="8750300" y="1663001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151765</xdr:rowOff>
    </xdr:from>
    <xdr:to>
      <xdr:col>45</xdr:col>
      <xdr:colOff>177800</xdr:colOff>
      <xdr:row>96</xdr:row>
      <xdr:rowOff>170815</xdr:rowOff>
    </xdr:to>
    <xdr:cxnSp macro="">
      <xdr:nvCxnSpPr>
        <xdr:cNvPr id="479" name="直線コネクタ 478"/>
        <xdr:cNvCxnSpPr/>
      </xdr:nvCxnSpPr>
      <xdr:spPr>
        <a:xfrm>
          <a:off x="7861300" y="166109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151765</xdr:rowOff>
    </xdr:from>
    <xdr:to>
      <xdr:col>41</xdr:col>
      <xdr:colOff>50800</xdr:colOff>
      <xdr:row>97</xdr:row>
      <xdr:rowOff>31750</xdr:rowOff>
    </xdr:to>
    <xdr:cxnSp macro="">
      <xdr:nvCxnSpPr>
        <xdr:cNvPr id="482" name="直線コネクタ 481"/>
        <xdr:cNvCxnSpPr/>
      </xdr:nvCxnSpPr>
      <xdr:spPr>
        <a:xfrm flipV="1">
          <a:off x="6972300" y="166109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109220</xdr:rowOff>
    </xdr:from>
    <xdr:to>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22860</xdr:rowOff>
    </xdr:from>
    <xdr:to>
      <xdr:col>55</xdr:col>
      <xdr:colOff>50800</xdr:colOff>
      <xdr:row>97</xdr:row>
      <xdr:rowOff>124460</xdr:rowOff>
    </xdr:to>
    <xdr:sp macro="" textlink="">
      <xdr:nvSpPr>
        <xdr:cNvPr id="492" name="楕円 491"/>
        <xdr:cNvSpPr/>
      </xdr:nvSpPr>
      <xdr:spPr>
        <a:xfrm>
          <a:off x="104267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1270</xdr:rowOff>
    </xdr:from>
    <xdr:ext cx="534670" cy="259080"/>
    <xdr:sp macro="" textlink="">
      <xdr:nvSpPr>
        <xdr:cNvPr id="493" name="土木費該当値テキスト"/>
        <xdr:cNvSpPr txBox="1"/>
      </xdr:nvSpPr>
      <xdr:spPr>
        <a:xfrm>
          <a:off x="1052830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26035</xdr:rowOff>
    </xdr:from>
    <xdr:to>
      <xdr:col>50</xdr:col>
      <xdr:colOff>165100</xdr:colOff>
      <xdr:row>97</xdr:row>
      <xdr:rowOff>127635</xdr:rowOff>
    </xdr:to>
    <xdr:sp macro="" textlink="">
      <xdr:nvSpPr>
        <xdr:cNvPr id="494" name="楕円 493"/>
        <xdr:cNvSpPr/>
      </xdr:nvSpPr>
      <xdr:spPr>
        <a:xfrm>
          <a:off x="9588500" y="166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118745</xdr:rowOff>
    </xdr:from>
    <xdr:ext cx="534035" cy="259080"/>
    <xdr:sp macro="" textlink="">
      <xdr:nvSpPr>
        <xdr:cNvPr id="495" name="テキスト ボックス 494"/>
        <xdr:cNvSpPr txBox="1"/>
      </xdr:nvSpPr>
      <xdr:spPr>
        <a:xfrm>
          <a:off x="9371965"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120650</xdr:rowOff>
    </xdr:from>
    <xdr:to>
      <xdr:col>46</xdr:col>
      <xdr:colOff>38100</xdr:colOff>
      <xdr:row>97</xdr:row>
      <xdr:rowOff>50165</xdr:rowOff>
    </xdr:to>
    <xdr:sp macro="" textlink="">
      <xdr:nvSpPr>
        <xdr:cNvPr id="496" name="楕円 495"/>
        <xdr:cNvSpPr/>
      </xdr:nvSpPr>
      <xdr:spPr>
        <a:xfrm>
          <a:off x="8699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41275</xdr:rowOff>
    </xdr:from>
    <xdr:ext cx="534035" cy="258445"/>
    <xdr:sp macro="" textlink="">
      <xdr:nvSpPr>
        <xdr:cNvPr id="497" name="テキスト ボックス 496"/>
        <xdr:cNvSpPr txBox="1"/>
      </xdr:nvSpPr>
      <xdr:spPr>
        <a:xfrm>
          <a:off x="8482965" y="1667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100965</xdr:rowOff>
    </xdr:from>
    <xdr:to>
      <xdr:col>41</xdr:col>
      <xdr:colOff>101600</xdr:colOff>
      <xdr:row>97</xdr:row>
      <xdr:rowOff>31115</xdr:rowOff>
    </xdr:to>
    <xdr:sp macro="" textlink="">
      <xdr:nvSpPr>
        <xdr:cNvPr id="498" name="楕円 497"/>
        <xdr:cNvSpPr/>
      </xdr:nvSpPr>
      <xdr:spPr>
        <a:xfrm>
          <a:off x="7810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22225</xdr:rowOff>
    </xdr:from>
    <xdr:ext cx="534035" cy="258445"/>
    <xdr:sp macro="" textlink="">
      <xdr:nvSpPr>
        <xdr:cNvPr id="499" name="テキスト ボックス 498"/>
        <xdr:cNvSpPr txBox="1"/>
      </xdr:nvSpPr>
      <xdr:spPr>
        <a:xfrm>
          <a:off x="75939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500" name="楕円 499"/>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34035" cy="258445"/>
    <xdr:sp macro="" textlink="">
      <xdr:nvSpPr>
        <xdr:cNvPr id="501" name="テキスト ボックス 500"/>
        <xdr:cNvSpPr txBox="1"/>
      </xdr:nvSpPr>
      <xdr:spPr>
        <a:xfrm>
          <a:off x="6704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47625</xdr:rowOff>
    </xdr:from>
    <xdr:to>
      <xdr:col>85</xdr:col>
      <xdr:colOff>127000</xdr:colOff>
      <xdr:row>36</xdr:row>
      <xdr:rowOff>82550</xdr:rowOff>
    </xdr:to>
    <xdr:cxnSp macro="">
      <xdr:nvCxnSpPr>
        <xdr:cNvPr id="530" name="直線コネクタ 529"/>
        <xdr:cNvCxnSpPr/>
      </xdr:nvCxnSpPr>
      <xdr:spPr>
        <a:xfrm>
          <a:off x="15481300" y="621982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33655</xdr:rowOff>
    </xdr:from>
    <xdr:to>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47625</xdr:rowOff>
    </xdr:from>
    <xdr:to>
      <xdr:col>81</xdr:col>
      <xdr:colOff>50800</xdr:colOff>
      <xdr:row>36</xdr:row>
      <xdr:rowOff>82550</xdr:rowOff>
    </xdr:to>
    <xdr:cxnSp macro="">
      <xdr:nvCxnSpPr>
        <xdr:cNvPr id="533" name="直線コネクタ 532"/>
        <xdr:cNvCxnSpPr/>
      </xdr:nvCxnSpPr>
      <xdr:spPr>
        <a:xfrm flipV="1">
          <a:off x="14592300" y="62198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37465</xdr:rowOff>
    </xdr:from>
    <xdr:to>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82550</xdr:rowOff>
    </xdr:from>
    <xdr:to>
      <xdr:col>76</xdr:col>
      <xdr:colOff>114300</xdr:colOff>
      <xdr:row>36</xdr:row>
      <xdr:rowOff>144145</xdr:rowOff>
    </xdr:to>
    <xdr:cxnSp macro="">
      <xdr:nvCxnSpPr>
        <xdr:cNvPr id="536" name="直線コネクタ 535"/>
        <xdr:cNvCxnSpPr/>
      </xdr:nvCxnSpPr>
      <xdr:spPr>
        <a:xfrm flipV="1">
          <a:off x="13703300" y="625475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53340</xdr:rowOff>
    </xdr:from>
    <xdr:to>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19685</xdr:rowOff>
    </xdr:from>
    <xdr:to>
      <xdr:col>71</xdr:col>
      <xdr:colOff>177800</xdr:colOff>
      <xdr:row>36</xdr:row>
      <xdr:rowOff>144145</xdr:rowOff>
    </xdr:to>
    <xdr:cxnSp macro="">
      <xdr:nvCxnSpPr>
        <xdr:cNvPr id="539" name="直線コネクタ 538"/>
        <xdr:cNvCxnSpPr/>
      </xdr:nvCxnSpPr>
      <xdr:spPr>
        <a:xfrm>
          <a:off x="12814300" y="619188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168275</xdr:rowOff>
    </xdr:from>
    <xdr:ext cx="534035" cy="258445"/>
    <xdr:sp macro="" textlink="">
      <xdr:nvSpPr>
        <xdr:cNvPr id="541" name="テキスト ボックス 540"/>
        <xdr:cNvSpPr txBox="1"/>
      </xdr:nvSpPr>
      <xdr:spPr>
        <a:xfrm>
          <a:off x="13435965" y="5997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40640</xdr:rowOff>
    </xdr:from>
    <xdr:to>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31750</xdr:rowOff>
    </xdr:from>
    <xdr:to>
      <xdr:col>85</xdr:col>
      <xdr:colOff>177800</xdr:colOff>
      <xdr:row>36</xdr:row>
      <xdr:rowOff>133350</xdr:rowOff>
    </xdr:to>
    <xdr:sp macro="" textlink="">
      <xdr:nvSpPr>
        <xdr:cNvPr id="549" name="楕円 548"/>
        <xdr:cNvSpPr/>
      </xdr:nvSpPr>
      <xdr:spPr>
        <a:xfrm>
          <a:off x="16268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54610</xdr:rowOff>
    </xdr:from>
    <xdr:ext cx="534670" cy="258445"/>
    <xdr:sp macro="" textlink="">
      <xdr:nvSpPr>
        <xdr:cNvPr id="550" name="消防費該当値テキスト"/>
        <xdr:cNvSpPr txBox="1"/>
      </xdr:nvSpPr>
      <xdr:spPr>
        <a:xfrm>
          <a:off x="16370300" y="6055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551" name="楕円 550"/>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114935</xdr:rowOff>
    </xdr:from>
    <xdr:ext cx="534035" cy="259080"/>
    <xdr:sp macro="" textlink="">
      <xdr:nvSpPr>
        <xdr:cNvPr id="552" name="テキスト ボックス 551"/>
        <xdr:cNvSpPr txBox="1"/>
      </xdr:nvSpPr>
      <xdr:spPr>
        <a:xfrm>
          <a:off x="15213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31750</xdr:rowOff>
    </xdr:from>
    <xdr:to>
      <xdr:col>76</xdr:col>
      <xdr:colOff>165100</xdr:colOff>
      <xdr:row>36</xdr:row>
      <xdr:rowOff>133350</xdr:rowOff>
    </xdr:to>
    <xdr:sp macro="" textlink="">
      <xdr:nvSpPr>
        <xdr:cNvPr id="553" name="楕円 552"/>
        <xdr:cNvSpPr/>
      </xdr:nvSpPr>
      <xdr:spPr>
        <a:xfrm>
          <a:off x="1454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149860</xdr:rowOff>
    </xdr:from>
    <xdr:ext cx="534035" cy="259080"/>
    <xdr:sp macro="" textlink="">
      <xdr:nvSpPr>
        <xdr:cNvPr id="554" name="テキスト ボックス 553"/>
        <xdr:cNvSpPr txBox="1"/>
      </xdr:nvSpPr>
      <xdr:spPr>
        <a:xfrm>
          <a:off x="14324965" y="597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93345</xdr:rowOff>
    </xdr:from>
    <xdr:to>
      <xdr:col>72</xdr:col>
      <xdr:colOff>38100</xdr:colOff>
      <xdr:row>37</xdr:row>
      <xdr:rowOff>23495</xdr:rowOff>
    </xdr:to>
    <xdr:sp macro="" textlink="">
      <xdr:nvSpPr>
        <xdr:cNvPr id="555" name="楕円 554"/>
        <xdr:cNvSpPr/>
      </xdr:nvSpPr>
      <xdr:spPr>
        <a:xfrm>
          <a:off x="13652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14605</xdr:rowOff>
    </xdr:from>
    <xdr:ext cx="534035" cy="259080"/>
    <xdr:sp macro="" textlink="">
      <xdr:nvSpPr>
        <xdr:cNvPr id="556" name="テキスト ボックス 555"/>
        <xdr:cNvSpPr txBox="1"/>
      </xdr:nvSpPr>
      <xdr:spPr>
        <a:xfrm>
          <a:off x="13435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140335</xdr:rowOff>
    </xdr:from>
    <xdr:to>
      <xdr:col>67</xdr:col>
      <xdr:colOff>101600</xdr:colOff>
      <xdr:row>36</xdr:row>
      <xdr:rowOff>70485</xdr:rowOff>
    </xdr:to>
    <xdr:sp macro="" textlink="">
      <xdr:nvSpPr>
        <xdr:cNvPr id="557" name="楕円 556"/>
        <xdr:cNvSpPr/>
      </xdr:nvSpPr>
      <xdr:spPr>
        <a:xfrm>
          <a:off x="12763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86995</xdr:rowOff>
    </xdr:from>
    <xdr:ext cx="534035" cy="258445"/>
    <xdr:sp macro="" textlink="">
      <xdr:nvSpPr>
        <xdr:cNvPr id="558" name="テキスト ボックス 557"/>
        <xdr:cNvSpPr txBox="1"/>
      </xdr:nvSpPr>
      <xdr:spPr>
        <a:xfrm>
          <a:off x="12546965" y="591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20320</xdr:rowOff>
    </xdr:from>
    <xdr:to>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168275</xdr:rowOff>
    </xdr:from>
    <xdr:to>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20320</xdr:rowOff>
    </xdr:from>
    <xdr:to>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90805</xdr:rowOff>
    </xdr:from>
    <xdr:to>
      <xdr:col>85</xdr:col>
      <xdr:colOff>127000</xdr:colOff>
      <xdr:row>57</xdr:row>
      <xdr:rowOff>50800</xdr:rowOff>
    </xdr:to>
    <xdr:cxnSp macro="">
      <xdr:nvCxnSpPr>
        <xdr:cNvPr id="587" name="直線コネクタ 586"/>
        <xdr:cNvCxnSpPr/>
      </xdr:nvCxnSpPr>
      <xdr:spPr>
        <a:xfrm flipV="1">
          <a:off x="15481300" y="969200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113030</xdr:rowOff>
    </xdr:from>
    <xdr:to>
      <xdr:col>81</xdr:col>
      <xdr:colOff>50800</xdr:colOff>
      <xdr:row>57</xdr:row>
      <xdr:rowOff>50800</xdr:rowOff>
    </xdr:to>
    <xdr:cxnSp macro="">
      <xdr:nvCxnSpPr>
        <xdr:cNvPr id="590" name="直線コネクタ 589"/>
        <xdr:cNvCxnSpPr/>
      </xdr:nvCxnSpPr>
      <xdr:spPr>
        <a:xfrm>
          <a:off x="14592300" y="97142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52070</xdr:rowOff>
    </xdr:from>
    <xdr:to>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170180</xdr:rowOff>
    </xdr:from>
    <xdr:ext cx="534035" cy="259080"/>
    <xdr:sp macro="" textlink="">
      <xdr:nvSpPr>
        <xdr:cNvPr id="592" name="テキスト ボックス 591"/>
        <xdr:cNvSpPr txBox="1"/>
      </xdr:nvSpPr>
      <xdr:spPr>
        <a:xfrm>
          <a:off x="15213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113030</xdr:rowOff>
    </xdr:from>
    <xdr:to>
      <xdr:col>76</xdr:col>
      <xdr:colOff>114300</xdr:colOff>
      <xdr:row>57</xdr:row>
      <xdr:rowOff>71120</xdr:rowOff>
    </xdr:to>
    <xdr:cxnSp macro="">
      <xdr:nvCxnSpPr>
        <xdr:cNvPr id="593" name="直線コネクタ 592"/>
        <xdr:cNvCxnSpPr/>
      </xdr:nvCxnSpPr>
      <xdr:spPr>
        <a:xfrm flipV="1">
          <a:off x="13703300" y="971423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47625</xdr:rowOff>
    </xdr:from>
    <xdr:to>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4035" cy="258445"/>
    <xdr:sp macro="" textlink="">
      <xdr:nvSpPr>
        <xdr:cNvPr id="595" name="テキスト ボックス 594"/>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19050</xdr:rowOff>
    </xdr:from>
    <xdr:to>
      <xdr:col>71</xdr:col>
      <xdr:colOff>177800</xdr:colOff>
      <xdr:row>57</xdr:row>
      <xdr:rowOff>71120</xdr:rowOff>
    </xdr:to>
    <xdr:cxnSp macro="">
      <xdr:nvCxnSpPr>
        <xdr:cNvPr id="596" name="直線コネクタ 595"/>
        <xdr:cNvCxnSpPr/>
      </xdr:nvCxnSpPr>
      <xdr:spPr>
        <a:xfrm>
          <a:off x="12814300" y="962025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50800</xdr:rowOff>
    </xdr:from>
    <xdr:to>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168910</xdr:rowOff>
    </xdr:from>
    <xdr:ext cx="534035" cy="258445"/>
    <xdr:sp macro="" textlink="">
      <xdr:nvSpPr>
        <xdr:cNvPr id="598" name="テキスト ボックス 597"/>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49530</xdr:rowOff>
    </xdr:from>
    <xdr:to>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142240</xdr:rowOff>
    </xdr:from>
    <xdr:ext cx="534035" cy="259080"/>
    <xdr:sp macro="" textlink="">
      <xdr:nvSpPr>
        <xdr:cNvPr id="600" name="テキスト ボックス 599"/>
        <xdr:cNvSpPr txBox="1"/>
      </xdr:nvSpPr>
      <xdr:spPr>
        <a:xfrm>
          <a:off x="12546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40640</xdr:rowOff>
    </xdr:from>
    <xdr:to>
      <xdr:col>85</xdr:col>
      <xdr:colOff>177800</xdr:colOff>
      <xdr:row>56</xdr:row>
      <xdr:rowOff>141605</xdr:rowOff>
    </xdr:to>
    <xdr:sp macro="" textlink="">
      <xdr:nvSpPr>
        <xdr:cNvPr id="606" name="楕円 605"/>
        <xdr:cNvSpPr/>
      </xdr:nvSpPr>
      <xdr:spPr>
        <a:xfrm>
          <a:off x="162687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18415</xdr:rowOff>
    </xdr:from>
    <xdr:ext cx="534670" cy="258445"/>
    <xdr:sp macro="" textlink="">
      <xdr:nvSpPr>
        <xdr:cNvPr id="607" name="教育費該当値テキスト"/>
        <xdr:cNvSpPr txBox="1"/>
      </xdr:nvSpPr>
      <xdr:spPr>
        <a:xfrm>
          <a:off x="16370300" y="961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0</xdr:rowOff>
    </xdr:from>
    <xdr:to>
      <xdr:col>81</xdr:col>
      <xdr:colOff>101600</xdr:colOff>
      <xdr:row>57</xdr:row>
      <xdr:rowOff>101600</xdr:rowOff>
    </xdr:to>
    <xdr:sp macro="" textlink="">
      <xdr:nvSpPr>
        <xdr:cNvPr id="608" name="楕円 607"/>
        <xdr:cNvSpPr/>
      </xdr:nvSpPr>
      <xdr:spPr>
        <a:xfrm>
          <a:off x="15430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92710</xdr:rowOff>
    </xdr:from>
    <xdr:ext cx="534035" cy="259080"/>
    <xdr:sp macro="" textlink="">
      <xdr:nvSpPr>
        <xdr:cNvPr id="609" name="テキスト ボックス 608"/>
        <xdr:cNvSpPr txBox="1"/>
      </xdr:nvSpPr>
      <xdr:spPr>
        <a:xfrm>
          <a:off x="15213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62230</xdr:rowOff>
    </xdr:from>
    <xdr:to>
      <xdr:col>76</xdr:col>
      <xdr:colOff>165100</xdr:colOff>
      <xdr:row>56</xdr:row>
      <xdr:rowOff>163830</xdr:rowOff>
    </xdr:to>
    <xdr:sp macro="" textlink="">
      <xdr:nvSpPr>
        <xdr:cNvPr id="610" name="楕円 609"/>
        <xdr:cNvSpPr/>
      </xdr:nvSpPr>
      <xdr:spPr>
        <a:xfrm>
          <a:off x="14541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154940</xdr:rowOff>
    </xdr:from>
    <xdr:ext cx="534035" cy="258445"/>
    <xdr:sp macro="" textlink="">
      <xdr:nvSpPr>
        <xdr:cNvPr id="611" name="テキスト ボックス 610"/>
        <xdr:cNvSpPr txBox="1"/>
      </xdr:nvSpPr>
      <xdr:spPr>
        <a:xfrm>
          <a:off x="14324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20320</xdr:rowOff>
    </xdr:from>
    <xdr:to>
      <xdr:col>72</xdr:col>
      <xdr:colOff>38100</xdr:colOff>
      <xdr:row>57</xdr:row>
      <xdr:rowOff>121920</xdr:rowOff>
    </xdr:to>
    <xdr:sp macro="" textlink="">
      <xdr:nvSpPr>
        <xdr:cNvPr id="612" name="楕円 611"/>
        <xdr:cNvSpPr/>
      </xdr:nvSpPr>
      <xdr:spPr>
        <a:xfrm>
          <a:off x="13652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113030</xdr:rowOff>
    </xdr:from>
    <xdr:ext cx="534035" cy="259080"/>
    <xdr:sp macro="" textlink="">
      <xdr:nvSpPr>
        <xdr:cNvPr id="613" name="テキスト ボックス 612"/>
        <xdr:cNvSpPr txBox="1"/>
      </xdr:nvSpPr>
      <xdr:spPr>
        <a:xfrm>
          <a:off x="13435965" y="9885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139700</xdr:rowOff>
    </xdr:from>
    <xdr:to>
      <xdr:col>67</xdr:col>
      <xdr:colOff>101600</xdr:colOff>
      <xdr:row>56</xdr:row>
      <xdr:rowOff>69850</xdr:rowOff>
    </xdr:to>
    <xdr:sp macro="" textlink="">
      <xdr:nvSpPr>
        <xdr:cNvPr id="614" name="楕円 613"/>
        <xdr:cNvSpPr/>
      </xdr:nvSpPr>
      <xdr:spPr>
        <a:xfrm>
          <a:off x="12763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86360</xdr:rowOff>
    </xdr:from>
    <xdr:ext cx="534035" cy="258445"/>
    <xdr:sp macro="" textlink="">
      <xdr:nvSpPr>
        <xdr:cNvPr id="615" name="テキスト ボックス 614"/>
        <xdr:cNvSpPr txBox="1"/>
      </xdr:nvSpPr>
      <xdr:spPr>
        <a:xfrm>
          <a:off x="12546965" y="9344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31750</xdr:rowOff>
    </xdr:from>
    <xdr:to>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31750</xdr:rowOff>
    </xdr:from>
    <xdr:to>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46355</xdr:rowOff>
    </xdr:from>
    <xdr:to>
      <xdr:col>85</xdr:col>
      <xdr:colOff>127000</xdr:colOff>
      <xdr:row>79</xdr:row>
      <xdr:rowOff>55880</xdr:rowOff>
    </xdr:to>
    <xdr:cxnSp macro="">
      <xdr:nvCxnSpPr>
        <xdr:cNvPr id="646" name="直線コネクタ 645"/>
        <xdr:cNvCxnSpPr/>
      </xdr:nvCxnSpPr>
      <xdr:spPr>
        <a:xfrm>
          <a:off x="15481300" y="135909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77470</xdr:rowOff>
    </xdr:from>
    <xdr:ext cx="534670" cy="258445"/>
    <xdr:sp macro="" textlink="">
      <xdr:nvSpPr>
        <xdr:cNvPr id="647" name="災害復旧費平均値テキスト"/>
        <xdr:cNvSpPr txBox="1"/>
      </xdr:nvSpPr>
      <xdr:spPr>
        <a:xfrm>
          <a:off x="16370300" y="13279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54610</xdr:rowOff>
    </xdr:from>
    <xdr:to>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46355</xdr:rowOff>
    </xdr:from>
    <xdr:to>
      <xdr:col>81</xdr:col>
      <xdr:colOff>50800</xdr:colOff>
      <xdr:row>79</xdr:row>
      <xdr:rowOff>56515</xdr:rowOff>
    </xdr:to>
    <xdr:cxnSp macro="">
      <xdr:nvCxnSpPr>
        <xdr:cNvPr id="649" name="直線コネクタ 648"/>
        <xdr:cNvCxnSpPr/>
      </xdr:nvCxnSpPr>
      <xdr:spPr>
        <a:xfrm flipV="1">
          <a:off x="14592300" y="135909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70485</xdr:rowOff>
    </xdr:from>
    <xdr:to>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17780</xdr:rowOff>
    </xdr:from>
    <xdr:ext cx="469265" cy="258445"/>
    <xdr:sp macro="" textlink="">
      <xdr:nvSpPr>
        <xdr:cNvPr id="651" name="テキスト ボックス 650"/>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56515</xdr:rowOff>
    </xdr:to>
    <xdr:cxnSp macro="">
      <xdr:nvCxnSpPr>
        <xdr:cNvPr id="652" name="直線コネクタ 651"/>
        <xdr:cNvCxnSpPr/>
      </xdr:nvCxnSpPr>
      <xdr:spPr>
        <a:xfrm>
          <a:off x="13703300" y="135890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132715</xdr:rowOff>
    </xdr:from>
    <xdr:to>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79375</xdr:rowOff>
    </xdr:from>
    <xdr:ext cx="469265" cy="258445"/>
    <xdr:sp macro="" textlink="">
      <xdr:nvSpPr>
        <xdr:cNvPr id="654" name="テキスト ボックス 653"/>
        <xdr:cNvSpPr txBox="1"/>
      </xdr:nvSpPr>
      <xdr:spPr>
        <a:xfrm>
          <a:off x="14357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160655</xdr:rowOff>
    </xdr:from>
    <xdr:to>
      <xdr:col>71</xdr:col>
      <xdr:colOff>177800</xdr:colOff>
      <xdr:row>79</xdr:row>
      <xdr:rowOff>44450</xdr:rowOff>
    </xdr:to>
    <xdr:cxnSp macro="">
      <xdr:nvCxnSpPr>
        <xdr:cNvPr id="655" name="直線コネクタ 654"/>
        <xdr:cNvCxnSpPr/>
      </xdr:nvCxnSpPr>
      <xdr:spPr>
        <a:xfrm>
          <a:off x="12814300" y="135337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97790</xdr:rowOff>
    </xdr:from>
    <xdr:ext cx="469265" cy="258445"/>
    <xdr:sp macro="" textlink="">
      <xdr:nvSpPr>
        <xdr:cNvPr id="657" name="テキスト ボックス 656"/>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138430</xdr:rowOff>
    </xdr:from>
    <xdr:to>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59690</xdr:rowOff>
    </xdr:from>
    <xdr:ext cx="469265" cy="259080"/>
    <xdr:sp macro="" textlink="">
      <xdr:nvSpPr>
        <xdr:cNvPr id="659" name="テキスト ボックス 658"/>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5080</xdr:rowOff>
    </xdr:from>
    <xdr:to>
      <xdr:col>85</xdr:col>
      <xdr:colOff>177800</xdr:colOff>
      <xdr:row>79</xdr:row>
      <xdr:rowOff>106680</xdr:rowOff>
    </xdr:to>
    <xdr:sp macro="" textlink="">
      <xdr:nvSpPr>
        <xdr:cNvPr id="665" name="楕円 664"/>
        <xdr:cNvSpPr/>
      </xdr:nvSpPr>
      <xdr:spPr>
        <a:xfrm>
          <a:off x="162687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91440</xdr:rowOff>
    </xdr:from>
    <xdr:ext cx="469900" cy="259080"/>
    <xdr:sp macro="" textlink="">
      <xdr:nvSpPr>
        <xdr:cNvPr id="666" name="災害復旧費該当値テキスト"/>
        <xdr:cNvSpPr txBox="1"/>
      </xdr:nvSpPr>
      <xdr:spPr>
        <a:xfrm>
          <a:off x="16370300" y="1346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167005</xdr:rowOff>
    </xdr:from>
    <xdr:to>
      <xdr:col>81</xdr:col>
      <xdr:colOff>101600</xdr:colOff>
      <xdr:row>79</xdr:row>
      <xdr:rowOff>97790</xdr:rowOff>
    </xdr:to>
    <xdr:sp macro="" textlink="">
      <xdr:nvSpPr>
        <xdr:cNvPr id="667" name="楕円 666"/>
        <xdr:cNvSpPr/>
      </xdr:nvSpPr>
      <xdr:spPr>
        <a:xfrm>
          <a:off x="15430500" y="13540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88265</xdr:rowOff>
    </xdr:from>
    <xdr:ext cx="469265" cy="258445"/>
    <xdr:sp macro="" textlink="">
      <xdr:nvSpPr>
        <xdr:cNvPr id="668" name="テキスト ボックス 667"/>
        <xdr:cNvSpPr txBox="1"/>
      </xdr:nvSpPr>
      <xdr:spPr>
        <a:xfrm>
          <a:off x="15246350" y="13632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6350</xdr:rowOff>
    </xdr:from>
    <xdr:to>
      <xdr:col>76</xdr:col>
      <xdr:colOff>165100</xdr:colOff>
      <xdr:row>79</xdr:row>
      <xdr:rowOff>107315</xdr:rowOff>
    </xdr:to>
    <xdr:sp macro="" textlink="">
      <xdr:nvSpPr>
        <xdr:cNvPr id="669" name="楕円 668"/>
        <xdr:cNvSpPr/>
      </xdr:nvSpPr>
      <xdr:spPr>
        <a:xfrm>
          <a:off x="14541500" y="13550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98425</xdr:rowOff>
    </xdr:from>
    <xdr:ext cx="469265" cy="258445"/>
    <xdr:sp macro="" textlink="">
      <xdr:nvSpPr>
        <xdr:cNvPr id="670" name="テキスト ボックス 669"/>
        <xdr:cNvSpPr txBox="1"/>
      </xdr:nvSpPr>
      <xdr:spPr>
        <a:xfrm>
          <a:off x="14357350" y="13642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1" name="楕円 67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86360</xdr:rowOff>
    </xdr:from>
    <xdr:ext cx="469265" cy="258445"/>
    <xdr:sp macro="" textlink="">
      <xdr:nvSpPr>
        <xdr:cNvPr id="672" name="テキスト ボックス 671"/>
        <xdr:cNvSpPr txBox="1"/>
      </xdr:nvSpPr>
      <xdr:spPr>
        <a:xfrm>
          <a:off x="13468350" y="1363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109855</xdr:rowOff>
    </xdr:from>
    <xdr:to>
      <xdr:col>67</xdr:col>
      <xdr:colOff>101600</xdr:colOff>
      <xdr:row>79</xdr:row>
      <xdr:rowOff>40640</xdr:rowOff>
    </xdr:to>
    <xdr:sp macro="" textlink="">
      <xdr:nvSpPr>
        <xdr:cNvPr id="673" name="楕円 672"/>
        <xdr:cNvSpPr/>
      </xdr:nvSpPr>
      <xdr:spPr>
        <a:xfrm>
          <a:off x="12763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56515</xdr:rowOff>
    </xdr:from>
    <xdr:ext cx="469265" cy="258445"/>
    <xdr:sp macro="" textlink="">
      <xdr:nvSpPr>
        <xdr:cNvPr id="674" name="テキスト ボックス 673"/>
        <xdr:cNvSpPr txBox="1"/>
      </xdr:nvSpPr>
      <xdr:spPr>
        <a:xfrm>
          <a:off x="12579350" y="1325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55245</xdr:rowOff>
    </xdr:from>
    <xdr:to>
      <xdr:col>85</xdr:col>
      <xdr:colOff>127000</xdr:colOff>
      <xdr:row>98</xdr:row>
      <xdr:rowOff>60325</xdr:rowOff>
    </xdr:to>
    <xdr:cxnSp macro="">
      <xdr:nvCxnSpPr>
        <xdr:cNvPr id="705" name="直線コネクタ 704"/>
        <xdr:cNvCxnSpPr/>
      </xdr:nvCxnSpPr>
      <xdr:spPr>
        <a:xfrm flipV="1">
          <a:off x="15481300" y="16857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60325</xdr:rowOff>
    </xdr:from>
    <xdr:to>
      <xdr:col>81</xdr:col>
      <xdr:colOff>50800</xdr:colOff>
      <xdr:row>98</xdr:row>
      <xdr:rowOff>71120</xdr:rowOff>
    </xdr:to>
    <xdr:cxnSp macro="">
      <xdr:nvCxnSpPr>
        <xdr:cNvPr id="708" name="直線コネクタ 707"/>
        <xdr:cNvCxnSpPr/>
      </xdr:nvCxnSpPr>
      <xdr:spPr>
        <a:xfrm flipV="1">
          <a:off x="14592300" y="168624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109855</xdr:rowOff>
    </xdr:from>
    <xdr:ext cx="534035" cy="258445"/>
    <xdr:sp macro="" textlink="">
      <xdr:nvSpPr>
        <xdr:cNvPr id="710" name="テキスト ボックス 709"/>
        <xdr:cNvSpPr txBox="1"/>
      </xdr:nvSpPr>
      <xdr:spPr>
        <a:xfrm>
          <a:off x="15213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71120</xdr:rowOff>
    </xdr:from>
    <xdr:to>
      <xdr:col>76</xdr:col>
      <xdr:colOff>114300</xdr:colOff>
      <xdr:row>98</xdr:row>
      <xdr:rowOff>78740</xdr:rowOff>
    </xdr:to>
    <xdr:cxnSp macro="">
      <xdr:nvCxnSpPr>
        <xdr:cNvPr id="711" name="直線コネクタ 710"/>
        <xdr:cNvCxnSpPr/>
      </xdr:nvCxnSpPr>
      <xdr:spPr>
        <a:xfrm flipV="1">
          <a:off x="13703300" y="1687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109220</xdr:rowOff>
    </xdr:from>
    <xdr:ext cx="534035" cy="258445"/>
    <xdr:sp macro="" textlink="">
      <xdr:nvSpPr>
        <xdr:cNvPr id="713" name="テキスト ボックス 712"/>
        <xdr:cNvSpPr txBox="1"/>
      </xdr:nvSpPr>
      <xdr:spPr>
        <a:xfrm>
          <a:off x="14324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78740</xdr:rowOff>
    </xdr:from>
    <xdr:to>
      <xdr:col>71</xdr:col>
      <xdr:colOff>177800</xdr:colOff>
      <xdr:row>98</xdr:row>
      <xdr:rowOff>90805</xdr:rowOff>
    </xdr:to>
    <xdr:cxnSp macro="">
      <xdr:nvCxnSpPr>
        <xdr:cNvPr id="714" name="直線コネクタ 713"/>
        <xdr:cNvCxnSpPr/>
      </xdr:nvCxnSpPr>
      <xdr:spPr>
        <a:xfrm flipV="1">
          <a:off x="12814300" y="168808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106045</xdr:rowOff>
    </xdr:from>
    <xdr:ext cx="534035" cy="259080"/>
    <xdr:sp macro="" textlink="">
      <xdr:nvSpPr>
        <xdr:cNvPr id="716" name="テキスト ボックス 715"/>
        <xdr:cNvSpPr txBox="1"/>
      </xdr:nvSpPr>
      <xdr:spPr>
        <a:xfrm>
          <a:off x="13435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160020</xdr:rowOff>
    </xdr:from>
    <xdr:to>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106680</xdr:rowOff>
    </xdr:from>
    <xdr:ext cx="534035" cy="259080"/>
    <xdr:sp macro="" textlink="">
      <xdr:nvSpPr>
        <xdr:cNvPr id="718" name="テキスト ボックス 717"/>
        <xdr:cNvSpPr txBox="1"/>
      </xdr:nvSpPr>
      <xdr:spPr>
        <a:xfrm>
          <a:off x="12546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4445</xdr:rowOff>
    </xdr:from>
    <xdr:to>
      <xdr:col>85</xdr:col>
      <xdr:colOff>177800</xdr:colOff>
      <xdr:row>98</xdr:row>
      <xdr:rowOff>106045</xdr:rowOff>
    </xdr:to>
    <xdr:sp macro="" textlink="">
      <xdr:nvSpPr>
        <xdr:cNvPr id="724" name="楕円 723"/>
        <xdr:cNvSpPr/>
      </xdr:nvSpPr>
      <xdr:spPr>
        <a:xfrm>
          <a:off x="162687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143510</xdr:rowOff>
    </xdr:from>
    <xdr:ext cx="534670" cy="258445"/>
    <xdr:sp macro="" textlink="">
      <xdr:nvSpPr>
        <xdr:cNvPr id="725" name="公債費該当値テキスト"/>
        <xdr:cNvSpPr txBox="1"/>
      </xdr:nvSpPr>
      <xdr:spPr>
        <a:xfrm>
          <a:off x="16370300"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9525</xdr:rowOff>
    </xdr:from>
    <xdr:to>
      <xdr:col>81</xdr:col>
      <xdr:colOff>101600</xdr:colOff>
      <xdr:row>98</xdr:row>
      <xdr:rowOff>111125</xdr:rowOff>
    </xdr:to>
    <xdr:sp macro="" textlink="">
      <xdr:nvSpPr>
        <xdr:cNvPr id="726" name="楕円 725"/>
        <xdr:cNvSpPr/>
      </xdr:nvSpPr>
      <xdr:spPr>
        <a:xfrm>
          <a:off x="15430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102235</xdr:rowOff>
    </xdr:from>
    <xdr:ext cx="534035" cy="258445"/>
    <xdr:sp macro="" textlink="">
      <xdr:nvSpPr>
        <xdr:cNvPr id="727" name="テキスト ボックス 726"/>
        <xdr:cNvSpPr txBox="1"/>
      </xdr:nvSpPr>
      <xdr:spPr>
        <a:xfrm>
          <a:off x="15213965" y="1690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20320</xdr:rowOff>
    </xdr:from>
    <xdr:to>
      <xdr:col>76</xdr:col>
      <xdr:colOff>165100</xdr:colOff>
      <xdr:row>98</xdr:row>
      <xdr:rowOff>121920</xdr:rowOff>
    </xdr:to>
    <xdr:sp macro="" textlink="">
      <xdr:nvSpPr>
        <xdr:cNvPr id="728" name="楕円 727"/>
        <xdr:cNvSpPr/>
      </xdr:nvSpPr>
      <xdr:spPr>
        <a:xfrm>
          <a:off x="14541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113030</xdr:rowOff>
    </xdr:from>
    <xdr:ext cx="534035" cy="259080"/>
    <xdr:sp macro="" textlink="">
      <xdr:nvSpPr>
        <xdr:cNvPr id="729" name="テキスト ボックス 728"/>
        <xdr:cNvSpPr txBox="1"/>
      </xdr:nvSpPr>
      <xdr:spPr>
        <a:xfrm>
          <a:off x="14324965" y="1691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27940</xdr:rowOff>
    </xdr:from>
    <xdr:to>
      <xdr:col>72</xdr:col>
      <xdr:colOff>38100</xdr:colOff>
      <xdr:row>98</xdr:row>
      <xdr:rowOff>129540</xdr:rowOff>
    </xdr:to>
    <xdr:sp macro="" textlink="">
      <xdr:nvSpPr>
        <xdr:cNvPr id="730" name="楕円 729"/>
        <xdr:cNvSpPr/>
      </xdr:nvSpPr>
      <xdr:spPr>
        <a:xfrm>
          <a:off x="13652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120650</xdr:rowOff>
    </xdr:from>
    <xdr:ext cx="534035" cy="258445"/>
    <xdr:sp macro="" textlink="">
      <xdr:nvSpPr>
        <xdr:cNvPr id="731" name="テキスト ボックス 730"/>
        <xdr:cNvSpPr txBox="1"/>
      </xdr:nvSpPr>
      <xdr:spPr>
        <a:xfrm>
          <a:off x="13435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141605</xdr:rowOff>
    </xdr:to>
    <xdr:sp macro="" textlink="">
      <xdr:nvSpPr>
        <xdr:cNvPr id="732" name="楕円 731"/>
        <xdr:cNvSpPr/>
      </xdr:nvSpPr>
      <xdr:spPr>
        <a:xfrm>
          <a:off x="12763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132715</xdr:rowOff>
    </xdr:from>
    <xdr:ext cx="534035" cy="258445"/>
    <xdr:sp macro="" textlink="">
      <xdr:nvSpPr>
        <xdr:cNvPr id="733" name="テキスト ボックス 732"/>
        <xdr:cNvSpPr txBox="1"/>
      </xdr:nvSpPr>
      <xdr:spPr>
        <a:xfrm>
          <a:off x="1254696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134620</xdr:rowOff>
    </xdr:from>
    <xdr:to>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140970</xdr:rowOff>
    </xdr:from>
    <xdr:to>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157480</xdr:rowOff>
    </xdr:from>
    <xdr:to>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ea"/>
              <a:ea typeface="+mn-ea"/>
              <a:cs typeface="+mn-cs"/>
            </a:rPr>
            <a:t>民生費：</a:t>
          </a:r>
          <a:r>
            <a:rPr kumimoji="1" lang="ja-JP" altLang="en-US" sz="1100">
              <a:solidFill>
                <a:schemeClr val="dk1"/>
              </a:solidFill>
              <a:effectLst/>
              <a:latin typeface="+mn-ea"/>
              <a:ea typeface="+mn-ea"/>
              <a:cs typeface="+mn-cs"/>
            </a:rPr>
            <a:t>保育所整備（普通建設）に伴う保育所運営支援事業が</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4,600</a:t>
          </a:r>
          <a:r>
            <a:rPr kumimoji="1" lang="ja-JP" altLang="en-US" sz="1100">
              <a:solidFill>
                <a:schemeClr val="dk1"/>
              </a:solidFill>
              <a:effectLst/>
              <a:latin typeface="+mn-ea"/>
              <a:ea typeface="+mn-ea"/>
              <a:cs typeface="+mn-cs"/>
            </a:rPr>
            <a:t>万円の増や障害者介護給付が</a:t>
          </a:r>
          <a:r>
            <a:rPr kumimoji="1" lang="en-US" altLang="ja-JP" sz="1100">
              <a:solidFill>
                <a:schemeClr val="dk1"/>
              </a:solidFill>
              <a:effectLst/>
              <a:latin typeface="+mn-ea"/>
              <a:ea typeface="+mn-ea"/>
              <a:cs typeface="+mn-cs"/>
            </a:rPr>
            <a:t>6,400</a:t>
          </a:r>
          <a:r>
            <a:rPr kumimoji="1" lang="ja-JP" altLang="en-US" sz="1100">
              <a:solidFill>
                <a:schemeClr val="dk1"/>
              </a:solidFill>
              <a:effectLst/>
              <a:latin typeface="+mn-ea"/>
              <a:ea typeface="+mn-ea"/>
              <a:cs typeface="+mn-cs"/>
            </a:rPr>
            <a:t>万円の増と</a:t>
          </a:r>
          <a:r>
            <a:rPr kumimoji="1" lang="ja-JP" altLang="ja-JP" sz="1100">
              <a:solidFill>
                <a:schemeClr val="dk1"/>
              </a:solidFill>
              <a:effectLst/>
              <a:latin typeface="+mn-ea"/>
              <a:ea typeface="+mn-ea"/>
              <a:cs typeface="+mn-cs"/>
            </a:rPr>
            <a:t>なったことから、一人当たりコストは前年度比</a:t>
          </a:r>
          <a:r>
            <a:rPr kumimoji="1" lang="en-US" altLang="ja-JP" sz="1100">
              <a:solidFill>
                <a:schemeClr val="dk1"/>
              </a:solidFill>
              <a:effectLst/>
              <a:latin typeface="+mn-ea"/>
              <a:ea typeface="+mn-ea"/>
              <a:cs typeface="+mn-cs"/>
            </a:rPr>
            <a:t>+12,243</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なった。国保の法定外繰出の削減</a:t>
          </a:r>
          <a:r>
            <a:rPr kumimoji="1" lang="ja-JP" altLang="en-US" sz="1100">
              <a:solidFill>
                <a:schemeClr val="dk1"/>
              </a:solidFill>
              <a:effectLst/>
              <a:latin typeface="+mn-ea"/>
              <a:ea typeface="+mn-ea"/>
              <a:cs typeface="+mn-cs"/>
            </a:rPr>
            <a:t>も求められる。</a:t>
          </a:r>
          <a:endParaRPr lang="ja-JP" altLang="ja-JP" sz="1400">
            <a:effectLst/>
            <a:latin typeface="+mn-ea"/>
            <a:ea typeface="+mn-ea"/>
          </a:endParaRPr>
        </a:p>
        <a:p>
          <a:r>
            <a:rPr kumimoji="1" lang="ja-JP" altLang="en-US" sz="1100">
              <a:solidFill>
                <a:schemeClr val="dk1"/>
              </a:solidFill>
              <a:effectLst/>
              <a:latin typeface="+mn-ea"/>
              <a:ea typeface="+mn-ea"/>
              <a:cs typeface="+mn-cs"/>
            </a:rPr>
            <a:t>農林水産業</a:t>
          </a:r>
          <a:r>
            <a:rPr kumimoji="1" lang="ja-JP" altLang="ja-JP" sz="1100">
              <a:solidFill>
                <a:schemeClr val="dk1"/>
              </a:solidFill>
              <a:effectLst/>
              <a:latin typeface="+mn-ea"/>
              <a:ea typeface="+mn-ea"/>
              <a:cs typeface="+mn-cs"/>
            </a:rPr>
            <a:t>費：</a:t>
          </a:r>
          <a:r>
            <a:rPr kumimoji="1" lang="ja-JP" altLang="en-US" sz="1100">
              <a:solidFill>
                <a:schemeClr val="dk1"/>
              </a:solidFill>
              <a:effectLst/>
              <a:latin typeface="+mn-ea"/>
              <a:ea typeface="+mn-ea"/>
              <a:cs typeface="+mn-cs"/>
            </a:rPr>
            <a:t>本市は伊佐米をはじめとした農林水産業が主産業であるため、圃場整備（債務負担）や多面的支払交付金など多額の予算を配分していることから、</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人当たりコストも上がっている。</a:t>
          </a:r>
          <a:endParaRPr kumimoji="1" lang="en-US" altLang="ja-JP" sz="11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今年度は、歳入において地方</a:t>
          </a:r>
          <a:r>
            <a:rPr kumimoji="1" lang="ja-JP" altLang="en-US" sz="1100">
              <a:solidFill>
                <a:schemeClr val="dk1"/>
              </a:solidFill>
              <a:effectLst/>
              <a:latin typeface="+mn-ea"/>
              <a:ea typeface="+mn-ea"/>
              <a:cs typeface="+mn-cs"/>
            </a:rPr>
            <a:t>交付</a:t>
          </a:r>
          <a:r>
            <a:rPr kumimoji="1" lang="ja-JP" altLang="ja-JP" sz="1100">
              <a:solidFill>
                <a:schemeClr val="dk1"/>
              </a:solidFill>
              <a:effectLst/>
              <a:latin typeface="+mn-ea"/>
              <a:ea typeface="+mn-ea"/>
              <a:cs typeface="+mn-cs"/>
            </a:rPr>
            <a:t>税</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２億</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万、</a:t>
          </a:r>
          <a:r>
            <a:rPr kumimoji="1" lang="ja-JP" altLang="en-US" sz="1100">
              <a:solidFill>
                <a:schemeClr val="dk1"/>
              </a:solidFill>
              <a:effectLst/>
              <a:latin typeface="+mn-ea"/>
              <a:ea typeface="+mn-ea"/>
              <a:cs typeface="+mn-cs"/>
            </a:rPr>
            <a:t>臨時財政対策債▲</a:t>
          </a:r>
          <a:r>
            <a:rPr kumimoji="1" lang="en-US" altLang="ja-JP" sz="1100">
              <a:solidFill>
                <a:schemeClr val="dk1"/>
              </a:solidFill>
              <a:effectLst/>
              <a:latin typeface="+mn-ea"/>
              <a:ea typeface="+mn-ea"/>
              <a:cs typeface="+mn-cs"/>
            </a:rPr>
            <a:t>7,400</a:t>
          </a:r>
          <a:r>
            <a:rPr kumimoji="1" lang="ja-JP" altLang="en-US" sz="1100">
              <a:solidFill>
                <a:schemeClr val="dk1"/>
              </a:solidFill>
              <a:effectLst/>
              <a:latin typeface="+mn-ea"/>
              <a:ea typeface="+mn-ea"/>
              <a:cs typeface="+mn-cs"/>
            </a:rPr>
            <a:t>万円</a:t>
          </a:r>
          <a:r>
            <a:rPr kumimoji="1" lang="ja-JP" altLang="ja-JP" sz="1100">
              <a:solidFill>
                <a:schemeClr val="dk1"/>
              </a:solidFill>
              <a:effectLst/>
              <a:latin typeface="+mn-ea"/>
              <a:ea typeface="+mn-ea"/>
              <a:cs typeface="+mn-cs"/>
            </a:rPr>
            <a:t>などにより、一般財源が前年度比</a:t>
          </a:r>
          <a:r>
            <a:rPr kumimoji="1" lang="en-US" altLang="ja-JP" sz="1100">
              <a:solidFill>
                <a:schemeClr val="dk1"/>
              </a:solidFill>
              <a:effectLst/>
              <a:latin typeface="+mn-ea"/>
              <a:ea typeface="+mn-ea"/>
              <a:cs typeface="+mn-cs"/>
            </a:rPr>
            <a:t>+60,353</a:t>
          </a:r>
          <a:r>
            <a:rPr kumimoji="1" lang="ja-JP" altLang="ja-JP" sz="1100">
              <a:solidFill>
                <a:schemeClr val="dk1"/>
              </a:solidFill>
              <a:effectLst/>
              <a:latin typeface="+mn-ea"/>
              <a:ea typeface="+mn-ea"/>
              <a:cs typeface="+mn-cs"/>
            </a:rPr>
            <a:t>万円となった。歳出においては削減に</a:t>
          </a:r>
          <a:r>
            <a:rPr kumimoji="1" lang="ja-JP" altLang="en-US" sz="1100">
              <a:solidFill>
                <a:schemeClr val="dk1"/>
              </a:solidFill>
              <a:effectLst/>
              <a:latin typeface="+mn-ea"/>
              <a:ea typeface="+mn-ea"/>
              <a:cs typeface="+mn-cs"/>
            </a:rPr>
            <a:t>取り組み</a:t>
          </a:r>
          <a:r>
            <a:rPr kumimoji="1" lang="ja-JP" altLang="ja-JP" sz="1100">
              <a:solidFill>
                <a:schemeClr val="dk1"/>
              </a:solidFill>
              <a:effectLst/>
              <a:latin typeface="+mn-ea"/>
              <a:ea typeface="+mn-ea"/>
              <a:cs typeface="+mn-cs"/>
            </a:rPr>
            <a:t>、財政調整基金で補填する財源不足額が前年度比</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3,800</a:t>
          </a:r>
          <a:r>
            <a:rPr kumimoji="1" lang="ja-JP" altLang="ja-JP" sz="1100">
              <a:solidFill>
                <a:schemeClr val="dk1"/>
              </a:solidFill>
              <a:effectLst/>
              <a:latin typeface="+mn-ea"/>
              <a:ea typeface="+mn-ea"/>
              <a:cs typeface="+mn-cs"/>
            </a:rPr>
            <a:t>万円となった。その結果、標準財政規模に対する対前年比は財政調整基金残高▲</a:t>
          </a:r>
          <a:r>
            <a:rPr kumimoji="1" lang="en-US" altLang="ja-JP" sz="1100">
              <a:solidFill>
                <a:schemeClr val="dk1"/>
              </a:solidFill>
              <a:effectLst/>
              <a:latin typeface="+mn-ea"/>
              <a:ea typeface="+mn-ea"/>
              <a:cs typeface="+mn-cs"/>
            </a:rPr>
            <a:t>2.54</a:t>
          </a:r>
          <a:r>
            <a:rPr kumimoji="1" lang="ja-JP" altLang="ja-JP" sz="1100">
              <a:solidFill>
                <a:schemeClr val="dk1"/>
              </a:solidFill>
              <a:effectLst/>
              <a:latin typeface="+mn-ea"/>
              <a:ea typeface="+mn-ea"/>
              <a:cs typeface="+mn-cs"/>
            </a:rPr>
            <a:t>ポイント、実質収支</a:t>
          </a:r>
          <a:r>
            <a:rPr kumimoji="1" lang="en-US" altLang="ja-JP" sz="1100">
              <a:solidFill>
                <a:schemeClr val="dk1"/>
              </a:solidFill>
              <a:effectLst/>
              <a:latin typeface="+mn-ea"/>
              <a:ea typeface="+mn-ea"/>
              <a:cs typeface="+mn-cs"/>
            </a:rPr>
            <a:t>+1.34</a:t>
          </a:r>
          <a:r>
            <a:rPr kumimoji="1" lang="ja-JP" altLang="ja-JP" sz="1100">
              <a:solidFill>
                <a:schemeClr val="dk1"/>
              </a:solidFill>
              <a:effectLst/>
              <a:latin typeface="+mn-ea"/>
              <a:ea typeface="+mn-ea"/>
              <a:cs typeface="+mn-cs"/>
            </a:rPr>
            <a:t>ポイント、実質単年度収支</a:t>
          </a:r>
          <a:r>
            <a:rPr kumimoji="1" lang="en-US" altLang="ja-JP" sz="1100">
              <a:solidFill>
                <a:schemeClr val="dk1"/>
              </a:solidFill>
              <a:effectLst/>
              <a:latin typeface="+mn-ea"/>
              <a:ea typeface="+mn-ea"/>
              <a:cs typeface="+mn-cs"/>
            </a:rPr>
            <a:t>+3.43</a:t>
          </a:r>
          <a:r>
            <a:rPr kumimoji="1" lang="ja-JP" altLang="ja-JP" sz="1100">
              <a:solidFill>
                <a:schemeClr val="dk1"/>
              </a:solidFill>
              <a:effectLst/>
              <a:latin typeface="+mn-ea"/>
              <a:ea typeface="+mn-ea"/>
              <a:cs typeface="+mn-cs"/>
            </a:rPr>
            <a:t>ポイントとなった。今後も、社会保障費や公債費等の義務的経費が増加傾向にあるため、財政調整基金を取り崩しながら運営することが見込まれる。徹底した行財政改革を行い財政の健全化を図る。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鹿児島県伊佐市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水道事業会計については、前年度比▲</a:t>
          </a:r>
          <a:r>
            <a:rPr kumimoji="1" lang="en-US" altLang="ja-JP" sz="1100">
              <a:solidFill>
                <a:schemeClr val="dk1"/>
              </a:solidFill>
              <a:effectLst/>
              <a:latin typeface="+mn-ea"/>
              <a:ea typeface="+mn-ea"/>
              <a:cs typeface="+mn-cs"/>
            </a:rPr>
            <a:t>0.07</a:t>
          </a:r>
          <a:r>
            <a:rPr kumimoji="1" lang="ja-JP" altLang="ja-JP" sz="1100">
              <a:solidFill>
                <a:schemeClr val="dk1"/>
              </a:solidFill>
              <a:effectLst/>
              <a:latin typeface="+mn-ea"/>
              <a:ea typeface="+mn-ea"/>
              <a:cs typeface="+mn-cs"/>
            </a:rPr>
            <a:t>ポイントとなった</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今後も引き続き歳出の抑制を図り、健全な水道事業の運営に努める。</a:t>
          </a:r>
          <a:endParaRPr lang="ja-JP" altLang="ja-JP" sz="1400">
            <a:effectLst/>
            <a:latin typeface="+mn-ea"/>
            <a:ea typeface="+mn-ea"/>
          </a:endParaRPr>
        </a:p>
        <a:p>
          <a:r>
            <a:rPr kumimoji="1" lang="ja-JP" altLang="ja-JP" sz="1100">
              <a:solidFill>
                <a:schemeClr val="dk1"/>
              </a:solidFill>
              <a:effectLst/>
              <a:latin typeface="+mn-ea"/>
              <a:ea typeface="+mn-ea"/>
              <a:cs typeface="+mn-cs"/>
            </a:rPr>
            <a:t>一般会計については前年度比</a:t>
          </a:r>
          <a:r>
            <a:rPr kumimoji="1" lang="en-US" altLang="ja-JP" sz="1100">
              <a:solidFill>
                <a:schemeClr val="dk1"/>
              </a:solidFill>
              <a:effectLst/>
              <a:latin typeface="+mn-ea"/>
              <a:ea typeface="+mn-ea"/>
              <a:cs typeface="+mn-cs"/>
            </a:rPr>
            <a:t>+1.35</a:t>
          </a:r>
          <a:r>
            <a:rPr kumimoji="1" lang="ja-JP" altLang="ja-JP" sz="1100">
              <a:solidFill>
                <a:schemeClr val="dk1"/>
              </a:solidFill>
              <a:effectLst/>
              <a:latin typeface="+mn-ea"/>
              <a:ea typeface="+mn-ea"/>
              <a:cs typeface="+mn-cs"/>
            </a:rPr>
            <a:t>ポイントとなった。歳入において地方交付税</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２億</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万、臨時財政対策債▲</a:t>
          </a:r>
          <a:r>
            <a:rPr kumimoji="1" lang="en-US" altLang="ja-JP" sz="1100">
              <a:solidFill>
                <a:schemeClr val="dk1"/>
              </a:solidFill>
              <a:effectLst/>
              <a:latin typeface="+mn-ea"/>
              <a:ea typeface="+mn-ea"/>
              <a:cs typeface="+mn-cs"/>
            </a:rPr>
            <a:t>7,400</a:t>
          </a:r>
          <a:r>
            <a:rPr kumimoji="1" lang="ja-JP" altLang="ja-JP" sz="1100">
              <a:solidFill>
                <a:schemeClr val="dk1"/>
              </a:solidFill>
              <a:effectLst/>
              <a:latin typeface="+mn-ea"/>
              <a:ea typeface="+mn-ea"/>
              <a:cs typeface="+mn-cs"/>
            </a:rPr>
            <a:t>万円などにより、一般財源が前年度比</a:t>
          </a:r>
          <a:r>
            <a:rPr kumimoji="1" lang="en-US" altLang="ja-JP" sz="1100">
              <a:solidFill>
                <a:schemeClr val="dk1"/>
              </a:solidFill>
              <a:effectLst/>
              <a:latin typeface="+mn-ea"/>
              <a:ea typeface="+mn-ea"/>
              <a:cs typeface="+mn-cs"/>
            </a:rPr>
            <a:t>+60,353</a:t>
          </a:r>
          <a:r>
            <a:rPr kumimoji="1" lang="ja-JP" altLang="ja-JP" sz="1100">
              <a:solidFill>
                <a:schemeClr val="dk1"/>
              </a:solidFill>
              <a:effectLst/>
              <a:latin typeface="+mn-ea"/>
              <a:ea typeface="+mn-ea"/>
              <a:cs typeface="+mn-cs"/>
            </a:rPr>
            <a:t>万円となった。歳出においては削減に</a:t>
          </a:r>
          <a:r>
            <a:rPr kumimoji="1" lang="ja-JP" altLang="en-US" sz="1100">
              <a:solidFill>
                <a:schemeClr val="dk1"/>
              </a:solidFill>
              <a:effectLst/>
              <a:latin typeface="+mn-ea"/>
              <a:ea typeface="+mn-ea"/>
              <a:cs typeface="+mn-cs"/>
            </a:rPr>
            <a:t>取り組み</a:t>
          </a:r>
          <a:r>
            <a:rPr kumimoji="1" lang="ja-JP" altLang="ja-JP" sz="1100">
              <a:solidFill>
                <a:schemeClr val="dk1"/>
              </a:solidFill>
              <a:effectLst/>
              <a:latin typeface="+mn-ea"/>
              <a:ea typeface="+mn-ea"/>
              <a:cs typeface="+mn-cs"/>
            </a:rPr>
            <a:t>、財政調整基金で補填する財源不足額が前年度比▲</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3,800</a:t>
          </a:r>
          <a:r>
            <a:rPr kumimoji="1" lang="ja-JP" altLang="ja-JP" sz="1100">
              <a:solidFill>
                <a:schemeClr val="dk1"/>
              </a:solidFill>
              <a:effectLst/>
              <a:latin typeface="+mn-ea"/>
              <a:ea typeface="+mn-ea"/>
              <a:cs typeface="+mn-cs"/>
            </a:rPr>
            <a:t>万円となった。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国民健康保険事業特別会計については、今年度は一般会計から法定外繰入を</a:t>
          </a:r>
          <a:r>
            <a:rPr kumimoji="1" lang="ja-JP" altLang="en-US" sz="1100">
              <a:solidFill>
                <a:schemeClr val="dk1"/>
              </a:solidFill>
              <a:effectLst/>
              <a:latin typeface="+mn-ea"/>
              <a:ea typeface="+mn-ea"/>
              <a:cs typeface="+mn-cs"/>
            </a:rPr>
            <a:t>１億</a:t>
          </a:r>
          <a:r>
            <a:rPr kumimoji="1" lang="en-US" altLang="ja-JP" sz="1100">
              <a:solidFill>
                <a:schemeClr val="dk1"/>
              </a:solidFill>
              <a:effectLst/>
              <a:latin typeface="+mn-ea"/>
              <a:ea typeface="+mn-ea"/>
              <a:cs typeface="+mn-cs"/>
            </a:rPr>
            <a:t>8,000</a:t>
          </a:r>
          <a:r>
            <a:rPr kumimoji="1" lang="ja-JP" altLang="en-US" sz="1100">
              <a:solidFill>
                <a:schemeClr val="dk1"/>
              </a:solidFill>
              <a:effectLst/>
              <a:latin typeface="+mn-ea"/>
              <a:ea typeface="+mn-ea"/>
              <a:cs typeface="+mn-cs"/>
            </a:rPr>
            <a:t>万円繰入を行わなければ運営が出来ない状況となった。</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ポイントとなった。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できるだけ法定外繰入をしないよう段階的に税率改正等を行い、県とともに安定的な国保運営に努める。</a:t>
          </a:r>
          <a:endParaRPr lang="ja-JP" altLang="ja-JP" sz="1400">
            <a:effectLst/>
            <a:latin typeface="+mn-ea"/>
            <a:ea typeface="+mn-ea"/>
          </a:endParaRPr>
        </a:p>
        <a:p>
          <a:r>
            <a:rPr kumimoji="1" lang="ja-JP" altLang="ja-JP" sz="1100">
              <a:solidFill>
                <a:schemeClr val="dk1"/>
              </a:solidFill>
              <a:effectLst/>
              <a:latin typeface="+mn-ea"/>
              <a:ea typeface="+mn-ea"/>
              <a:cs typeface="+mn-cs"/>
            </a:rPr>
            <a:t>介護保険事業特別会計については、保険料と給付のバランスがうまくとれ、</a:t>
          </a:r>
          <a:r>
            <a:rPr kumimoji="1" lang="en-US" altLang="ja-JP" sz="1100">
              <a:solidFill>
                <a:schemeClr val="dk1"/>
              </a:solidFill>
              <a:effectLst/>
              <a:latin typeface="+mn-ea"/>
              <a:ea typeface="+mn-ea"/>
              <a:cs typeface="+mn-cs"/>
            </a:rPr>
            <a:t>0.47</a:t>
          </a:r>
          <a:r>
            <a:rPr kumimoji="1" lang="ja-JP" altLang="en-US" sz="1100">
              <a:solidFill>
                <a:schemeClr val="dk1"/>
              </a:solidFill>
              <a:effectLst/>
              <a:latin typeface="+mn-ea"/>
              <a:ea typeface="+mn-ea"/>
              <a:cs typeface="+mn-cs"/>
            </a:rPr>
            <a:t>ポイントだったが、</a:t>
          </a:r>
          <a:r>
            <a:rPr kumimoji="1" lang="ja-JP" altLang="ja-JP" sz="1100">
              <a:solidFill>
                <a:schemeClr val="dk1"/>
              </a:solidFill>
              <a:effectLst/>
              <a:latin typeface="+mn-ea"/>
              <a:ea typeface="+mn-ea"/>
              <a:cs typeface="+mn-cs"/>
            </a:rPr>
            <a:t>前年度比</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0.13</a:t>
          </a:r>
          <a:r>
            <a:rPr kumimoji="1" lang="ja-JP" altLang="ja-JP" sz="1100">
              <a:solidFill>
                <a:schemeClr val="dk1"/>
              </a:solidFill>
              <a:effectLst/>
              <a:latin typeface="+mn-ea"/>
              <a:ea typeface="+mn-ea"/>
              <a:cs typeface="+mn-cs"/>
            </a:rPr>
            <a:t>ポイントとなった。今後も安定した介護保険事業を運営していく。</a:t>
          </a:r>
          <a:endParaRPr lang="ja-JP" altLang="ja-JP" sz="1400">
            <a:effectLst/>
            <a:latin typeface="+mn-ea"/>
            <a:ea typeface="+mn-ea"/>
          </a:endParaRPr>
        </a:p>
        <a:p>
          <a:r>
            <a:rPr kumimoji="1" lang="ja-JP" altLang="ja-JP" sz="1100">
              <a:solidFill>
                <a:schemeClr val="dk1"/>
              </a:solidFill>
              <a:effectLst/>
              <a:latin typeface="+mn-ea"/>
              <a:ea typeface="+mn-ea"/>
              <a:cs typeface="+mn-cs"/>
            </a:rPr>
            <a:t>市の特性や実情をよく分析しながら、安定した財政運営が行えるよう、なお一層努力したい。</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1" t="s">
        <v>131</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4" x14ac:dyDescent="0.15">
      <c r="B2" s="3" t="s">
        <v>133</v>
      </c>
      <c r="C2" s="3"/>
      <c r="D2" s="12"/>
    </row>
    <row r="3" spans="1:119" ht="18.75" customHeight="1" x14ac:dyDescent="0.15">
      <c r="A3" s="2"/>
      <c r="B3" s="512" t="s">
        <v>134</v>
      </c>
      <c r="C3" s="513"/>
      <c r="D3" s="513"/>
      <c r="E3" s="514"/>
      <c r="F3" s="514"/>
      <c r="G3" s="514"/>
      <c r="H3" s="514"/>
      <c r="I3" s="514"/>
      <c r="J3" s="514"/>
      <c r="K3" s="514"/>
      <c r="L3" s="514" t="s">
        <v>20</v>
      </c>
      <c r="M3" s="514"/>
      <c r="N3" s="514"/>
      <c r="O3" s="514"/>
      <c r="P3" s="514"/>
      <c r="Q3" s="514"/>
      <c r="R3" s="521"/>
      <c r="S3" s="521"/>
      <c r="T3" s="521"/>
      <c r="U3" s="521"/>
      <c r="V3" s="522"/>
      <c r="W3" s="365" t="s">
        <v>139</v>
      </c>
      <c r="X3" s="366"/>
      <c r="Y3" s="366"/>
      <c r="Z3" s="366"/>
      <c r="AA3" s="366"/>
      <c r="AB3" s="513"/>
      <c r="AC3" s="521" t="s">
        <v>140</v>
      </c>
      <c r="AD3" s="366"/>
      <c r="AE3" s="366"/>
      <c r="AF3" s="366"/>
      <c r="AG3" s="366"/>
      <c r="AH3" s="366"/>
      <c r="AI3" s="366"/>
      <c r="AJ3" s="366"/>
      <c r="AK3" s="366"/>
      <c r="AL3" s="367"/>
      <c r="AM3" s="365" t="s">
        <v>141</v>
      </c>
      <c r="AN3" s="366"/>
      <c r="AO3" s="366"/>
      <c r="AP3" s="366"/>
      <c r="AQ3" s="366"/>
      <c r="AR3" s="366"/>
      <c r="AS3" s="366"/>
      <c r="AT3" s="366"/>
      <c r="AU3" s="366"/>
      <c r="AV3" s="366"/>
      <c r="AW3" s="366"/>
      <c r="AX3" s="367"/>
      <c r="AY3" s="362" t="s">
        <v>10</v>
      </c>
      <c r="AZ3" s="363"/>
      <c r="BA3" s="363"/>
      <c r="BB3" s="363"/>
      <c r="BC3" s="363"/>
      <c r="BD3" s="363"/>
      <c r="BE3" s="363"/>
      <c r="BF3" s="363"/>
      <c r="BG3" s="363"/>
      <c r="BH3" s="363"/>
      <c r="BI3" s="363"/>
      <c r="BJ3" s="363"/>
      <c r="BK3" s="363"/>
      <c r="BL3" s="363"/>
      <c r="BM3" s="364"/>
      <c r="BN3" s="365" t="s">
        <v>146</v>
      </c>
      <c r="BO3" s="366"/>
      <c r="BP3" s="366"/>
      <c r="BQ3" s="366"/>
      <c r="BR3" s="366"/>
      <c r="BS3" s="366"/>
      <c r="BT3" s="366"/>
      <c r="BU3" s="367"/>
      <c r="BV3" s="365" t="s">
        <v>147</v>
      </c>
      <c r="BW3" s="366"/>
      <c r="BX3" s="366"/>
      <c r="BY3" s="366"/>
      <c r="BZ3" s="366"/>
      <c r="CA3" s="366"/>
      <c r="CB3" s="366"/>
      <c r="CC3" s="367"/>
      <c r="CD3" s="362" t="s">
        <v>10</v>
      </c>
      <c r="CE3" s="363"/>
      <c r="CF3" s="363"/>
      <c r="CG3" s="363"/>
      <c r="CH3" s="363"/>
      <c r="CI3" s="363"/>
      <c r="CJ3" s="363"/>
      <c r="CK3" s="363"/>
      <c r="CL3" s="363"/>
      <c r="CM3" s="363"/>
      <c r="CN3" s="363"/>
      <c r="CO3" s="363"/>
      <c r="CP3" s="363"/>
      <c r="CQ3" s="363"/>
      <c r="CR3" s="363"/>
      <c r="CS3" s="364"/>
      <c r="CT3" s="365" t="s">
        <v>149</v>
      </c>
      <c r="CU3" s="366"/>
      <c r="CV3" s="366"/>
      <c r="CW3" s="366"/>
      <c r="CX3" s="366"/>
      <c r="CY3" s="366"/>
      <c r="CZ3" s="366"/>
      <c r="DA3" s="367"/>
      <c r="DB3" s="365" t="s">
        <v>151</v>
      </c>
      <c r="DC3" s="366"/>
      <c r="DD3" s="366"/>
      <c r="DE3" s="366"/>
      <c r="DF3" s="366"/>
      <c r="DG3" s="366"/>
      <c r="DH3" s="366"/>
      <c r="DI3" s="367"/>
    </row>
    <row r="4" spans="1:119" ht="18.75" customHeight="1" x14ac:dyDescent="0.15">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152</v>
      </c>
      <c r="AZ4" s="369"/>
      <c r="BA4" s="369"/>
      <c r="BB4" s="369"/>
      <c r="BC4" s="369"/>
      <c r="BD4" s="369"/>
      <c r="BE4" s="369"/>
      <c r="BF4" s="369"/>
      <c r="BG4" s="369"/>
      <c r="BH4" s="369"/>
      <c r="BI4" s="369"/>
      <c r="BJ4" s="369"/>
      <c r="BK4" s="369"/>
      <c r="BL4" s="369"/>
      <c r="BM4" s="370"/>
      <c r="BN4" s="371">
        <v>16928510</v>
      </c>
      <c r="BO4" s="372"/>
      <c r="BP4" s="372"/>
      <c r="BQ4" s="372"/>
      <c r="BR4" s="372"/>
      <c r="BS4" s="372"/>
      <c r="BT4" s="372"/>
      <c r="BU4" s="373"/>
      <c r="BV4" s="371">
        <v>16096920</v>
      </c>
      <c r="BW4" s="372"/>
      <c r="BX4" s="372"/>
      <c r="BY4" s="372"/>
      <c r="BZ4" s="372"/>
      <c r="CA4" s="372"/>
      <c r="CB4" s="372"/>
      <c r="CC4" s="373"/>
      <c r="CD4" s="374" t="s">
        <v>154</v>
      </c>
      <c r="CE4" s="375"/>
      <c r="CF4" s="375"/>
      <c r="CG4" s="375"/>
      <c r="CH4" s="375"/>
      <c r="CI4" s="375"/>
      <c r="CJ4" s="375"/>
      <c r="CK4" s="375"/>
      <c r="CL4" s="375"/>
      <c r="CM4" s="375"/>
      <c r="CN4" s="375"/>
      <c r="CO4" s="375"/>
      <c r="CP4" s="375"/>
      <c r="CQ4" s="375"/>
      <c r="CR4" s="375"/>
      <c r="CS4" s="376"/>
      <c r="CT4" s="377">
        <v>5.5</v>
      </c>
      <c r="CU4" s="378"/>
      <c r="CV4" s="378"/>
      <c r="CW4" s="378"/>
      <c r="CX4" s="378"/>
      <c r="CY4" s="378"/>
      <c r="CZ4" s="378"/>
      <c r="DA4" s="379"/>
      <c r="DB4" s="377">
        <v>4.0999999999999996</v>
      </c>
      <c r="DC4" s="378"/>
      <c r="DD4" s="378"/>
      <c r="DE4" s="378"/>
      <c r="DF4" s="378"/>
      <c r="DG4" s="378"/>
      <c r="DH4" s="378"/>
      <c r="DI4" s="379"/>
    </row>
    <row r="5" spans="1:119" ht="18.75" customHeight="1" x14ac:dyDescent="0.15">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155</v>
      </c>
      <c r="AN5" s="381"/>
      <c r="AO5" s="381"/>
      <c r="AP5" s="381"/>
      <c r="AQ5" s="381"/>
      <c r="AR5" s="381"/>
      <c r="AS5" s="381"/>
      <c r="AT5" s="382"/>
      <c r="AU5" s="383" t="s">
        <v>66</v>
      </c>
      <c r="AV5" s="384"/>
      <c r="AW5" s="384"/>
      <c r="AX5" s="384"/>
      <c r="AY5" s="385" t="s">
        <v>142</v>
      </c>
      <c r="AZ5" s="386"/>
      <c r="BA5" s="386"/>
      <c r="BB5" s="386"/>
      <c r="BC5" s="386"/>
      <c r="BD5" s="386"/>
      <c r="BE5" s="386"/>
      <c r="BF5" s="386"/>
      <c r="BG5" s="386"/>
      <c r="BH5" s="386"/>
      <c r="BI5" s="386"/>
      <c r="BJ5" s="386"/>
      <c r="BK5" s="386"/>
      <c r="BL5" s="386"/>
      <c r="BM5" s="387"/>
      <c r="BN5" s="388">
        <v>16023980</v>
      </c>
      <c r="BO5" s="389"/>
      <c r="BP5" s="389"/>
      <c r="BQ5" s="389"/>
      <c r="BR5" s="389"/>
      <c r="BS5" s="389"/>
      <c r="BT5" s="389"/>
      <c r="BU5" s="390"/>
      <c r="BV5" s="388">
        <v>15388421</v>
      </c>
      <c r="BW5" s="389"/>
      <c r="BX5" s="389"/>
      <c r="BY5" s="389"/>
      <c r="BZ5" s="389"/>
      <c r="CA5" s="389"/>
      <c r="CB5" s="389"/>
      <c r="CC5" s="390"/>
      <c r="CD5" s="391" t="s">
        <v>157</v>
      </c>
      <c r="CE5" s="392"/>
      <c r="CF5" s="392"/>
      <c r="CG5" s="392"/>
      <c r="CH5" s="392"/>
      <c r="CI5" s="392"/>
      <c r="CJ5" s="392"/>
      <c r="CK5" s="392"/>
      <c r="CL5" s="392"/>
      <c r="CM5" s="392"/>
      <c r="CN5" s="392"/>
      <c r="CO5" s="392"/>
      <c r="CP5" s="392"/>
      <c r="CQ5" s="392"/>
      <c r="CR5" s="392"/>
      <c r="CS5" s="393"/>
      <c r="CT5" s="394">
        <v>92.5</v>
      </c>
      <c r="CU5" s="395"/>
      <c r="CV5" s="395"/>
      <c r="CW5" s="395"/>
      <c r="CX5" s="395"/>
      <c r="CY5" s="395"/>
      <c r="CZ5" s="395"/>
      <c r="DA5" s="396"/>
      <c r="DB5" s="394">
        <v>91.4</v>
      </c>
      <c r="DC5" s="395"/>
      <c r="DD5" s="395"/>
      <c r="DE5" s="395"/>
      <c r="DF5" s="395"/>
      <c r="DG5" s="395"/>
      <c r="DH5" s="395"/>
      <c r="DI5" s="396"/>
    </row>
    <row r="6" spans="1:119" ht="18.75" customHeight="1" x14ac:dyDescent="0.15">
      <c r="A6" s="2"/>
      <c r="B6" s="532" t="s">
        <v>159</v>
      </c>
      <c r="C6" s="533"/>
      <c r="D6" s="533"/>
      <c r="E6" s="534"/>
      <c r="F6" s="534"/>
      <c r="G6" s="534"/>
      <c r="H6" s="534"/>
      <c r="I6" s="534"/>
      <c r="J6" s="534"/>
      <c r="K6" s="534"/>
      <c r="L6" s="534" t="s">
        <v>162</v>
      </c>
      <c r="M6" s="534"/>
      <c r="N6" s="534"/>
      <c r="O6" s="534"/>
      <c r="P6" s="534"/>
      <c r="Q6" s="534"/>
      <c r="R6" s="538"/>
      <c r="S6" s="538"/>
      <c r="T6" s="538"/>
      <c r="U6" s="538"/>
      <c r="V6" s="539"/>
      <c r="W6" s="542" t="s">
        <v>164</v>
      </c>
      <c r="X6" s="543"/>
      <c r="Y6" s="543"/>
      <c r="Z6" s="543"/>
      <c r="AA6" s="543"/>
      <c r="AB6" s="533"/>
      <c r="AC6" s="546" t="s">
        <v>165</v>
      </c>
      <c r="AD6" s="547"/>
      <c r="AE6" s="547"/>
      <c r="AF6" s="547"/>
      <c r="AG6" s="547"/>
      <c r="AH6" s="547"/>
      <c r="AI6" s="547"/>
      <c r="AJ6" s="547"/>
      <c r="AK6" s="547"/>
      <c r="AL6" s="548"/>
      <c r="AM6" s="380" t="s">
        <v>70</v>
      </c>
      <c r="AN6" s="381"/>
      <c r="AO6" s="381"/>
      <c r="AP6" s="381"/>
      <c r="AQ6" s="381"/>
      <c r="AR6" s="381"/>
      <c r="AS6" s="381"/>
      <c r="AT6" s="382"/>
      <c r="AU6" s="383" t="s">
        <v>66</v>
      </c>
      <c r="AV6" s="384"/>
      <c r="AW6" s="384"/>
      <c r="AX6" s="384"/>
      <c r="AY6" s="385" t="s">
        <v>169</v>
      </c>
      <c r="AZ6" s="386"/>
      <c r="BA6" s="386"/>
      <c r="BB6" s="386"/>
      <c r="BC6" s="386"/>
      <c r="BD6" s="386"/>
      <c r="BE6" s="386"/>
      <c r="BF6" s="386"/>
      <c r="BG6" s="386"/>
      <c r="BH6" s="386"/>
      <c r="BI6" s="386"/>
      <c r="BJ6" s="386"/>
      <c r="BK6" s="386"/>
      <c r="BL6" s="386"/>
      <c r="BM6" s="387"/>
      <c r="BN6" s="388">
        <v>904530</v>
      </c>
      <c r="BO6" s="389"/>
      <c r="BP6" s="389"/>
      <c r="BQ6" s="389"/>
      <c r="BR6" s="389"/>
      <c r="BS6" s="389"/>
      <c r="BT6" s="389"/>
      <c r="BU6" s="390"/>
      <c r="BV6" s="388">
        <v>708499</v>
      </c>
      <c r="BW6" s="389"/>
      <c r="BX6" s="389"/>
      <c r="BY6" s="389"/>
      <c r="BZ6" s="389"/>
      <c r="CA6" s="389"/>
      <c r="CB6" s="389"/>
      <c r="CC6" s="390"/>
      <c r="CD6" s="391" t="s">
        <v>171</v>
      </c>
      <c r="CE6" s="392"/>
      <c r="CF6" s="392"/>
      <c r="CG6" s="392"/>
      <c r="CH6" s="392"/>
      <c r="CI6" s="392"/>
      <c r="CJ6" s="392"/>
      <c r="CK6" s="392"/>
      <c r="CL6" s="392"/>
      <c r="CM6" s="392"/>
      <c r="CN6" s="392"/>
      <c r="CO6" s="392"/>
      <c r="CP6" s="392"/>
      <c r="CQ6" s="392"/>
      <c r="CR6" s="392"/>
      <c r="CS6" s="393"/>
      <c r="CT6" s="397">
        <v>96.1</v>
      </c>
      <c r="CU6" s="398"/>
      <c r="CV6" s="398"/>
      <c r="CW6" s="398"/>
      <c r="CX6" s="398"/>
      <c r="CY6" s="398"/>
      <c r="CZ6" s="398"/>
      <c r="DA6" s="399"/>
      <c r="DB6" s="397">
        <v>95.8</v>
      </c>
      <c r="DC6" s="398"/>
      <c r="DD6" s="398"/>
      <c r="DE6" s="398"/>
      <c r="DF6" s="398"/>
      <c r="DG6" s="398"/>
      <c r="DH6" s="398"/>
      <c r="DI6" s="399"/>
    </row>
    <row r="7" spans="1:119" ht="18.75" customHeight="1" x14ac:dyDescent="0.15">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172</v>
      </c>
      <c r="AN7" s="381"/>
      <c r="AO7" s="381"/>
      <c r="AP7" s="381"/>
      <c r="AQ7" s="381"/>
      <c r="AR7" s="381"/>
      <c r="AS7" s="381"/>
      <c r="AT7" s="382"/>
      <c r="AU7" s="383" t="s">
        <v>66</v>
      </c>
      <c r="AV7" s="384"/>
      <c r="AW7" s="384"/>
      <c r="AX7" s="384"/>
      <c r="AY7" s="385" t="s">
        <v>173</v>
      </c>
      <c r="AZ7" s="386"/>
      <c r="BA7" s="386"/>
      <c r="BB7" s="386"/>
      <c r="BC7" s="386"/>
      <c r="BD7" s="386"/>
      <c r="BE7" s="386"/>
      <c r="BF7" s="386"/>
      <c r="BG7" s="386"/>
      <c r="BH7" s="386"/>
      <c r="BI7" s="386"/>
      <c r="BJ7" s="386"/>
      <c r="BK7" s="386"/>
      <c r="BL7" s="386"/>
      <c r="BM7" s="387"/>
      <c r="BN7" s="388">
        <v>406998</v>
      </c>
      <c r="BO7" s="389"/>
      <c r="BP7" s="389"/>
      <c r="BQ7" s="389"/>
      <c r="BR7" s="389"/>
      <c r="BS7" s="389"/>
      <c r="BT7" s="389"/>
      <c r="BU7" s="390"/>
      <c r="BV7" s="388">
        <v>329371</v>
      </c>
      <c r="BW7" s="389"/>
      <c r="BX7" s="389"/>
      <c r="BY7" s="389"/>
      <c r="BZ7" s="389"/>
      <c r="CA7" s="389"/>
      <c r="CB7" s="389"/>
      <c r="CC7" s="390"/>
      <c r="CD7" s="391" t="s">
        <v>174</v>
      </c>
      <c r="CE7" s="392"/>
      <c r="CF7" s="392"/>
      <c r="CG7" s="392"/>
      <c r="CH7" s="392"/>
      <c r="CI7" s="392"/>
      <c r="CJ7" s="392"/>
      <c r="CK7" s="392"/>
      <c r="CL7" s="392"/>
      <c r="CM7" s="392"/>
      <c r="CN7" s="392"/>
      <c r="CO7" s="392"/>
      <c r="CP7" s="392"/>
      <c r="CQ7" s="392"/>
      <c r="CR7" s="392"/>
      <c r="CS7" s="393"/>
      <c r="CT7" s="388">
        <v>9058514</v>
      </c>
      <c r="CU7" s="389"/>
      <c r="CV7" s="389"/>
      <c r="CW7" s="389"/>
      <c r="CX7" s="389"/>
      <c r="CY7" s="389"/>
      <c r="CZ7" s="389"/>
      <c r="DA7" s="390"/>
      <c r="DB7" s="388">
        <v>9143073</v>
      </c>
      <c r="DC7" s="389"/>
      <c r="DD7" s="389"/>
      <c r="DE7" s="389"/>
      <c r="DF7" s="389"/>
      <c r="DG7" s="389"/>
      <c r="DH7" s="389"/>
      <c r="DI7" s="390"/>
    </row>
    <row r="8" spans="1:119" ht="18.75" customHeight="1" x14ac:dyDescent="0.15">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177</v>
      </c>
      <c r="AN8" s="381"/>
      <c r="AO8" s="381"/>
      <c r="AP8" s="381"/>
      <c r="AQ8" s="381"/>
      <c r="AR8" s="381"/>
      <c r="AS8" s="381"/>
      <c r="AT8" s="382"/>
      <c r="AU8" s="383" t="s">
        <v>66</v>
      </c>
      <c r="AV8" s="384"/>
      <c r="AW8" s="384"/>
      <c r="AX8" s="384"/>
      <c r="AY8" s="385" t="s">
        <v>179</v>
      </c>
      <c r="AZ8" s="386"/>
      <c r="BA8" s="386"/>
      <c r="BB8" s="386"/>
      <c r="BC8" s="386"/>
      <c r="BD8" s="386"/>
      <c r="BE8" s="386"/>
      <c r="BF8" s="386"/>
      <c r="BG8" s="386"/>
      <c r="BH8" s="386"/>
      <c r="BI8" s="386"/>
      <c r="BJ8" s="386"/>
      <c r="BK8" s="386"/>
      <c r="BL8" s="386"/>
      <c r="BM8" s="387"/>
      <c r="BN8" s="388">
        <v>497532</v>
      </c>
      <c r="BO8" s="389"/>
      <c r="BP8" s="389"/>
      <c r="BQ8" s="389"/>
      <c r="BR8" s="389"/>
      <c r="BS8" s="389"/>
      <c r="BT8" s="389"/>
      <c r="BU8" s="390"/>
      <c r="BV8" s="388">
        <v>379128</v>
      </c>
      <c r="BW8" s="389"/>
      <c r="BX8" s="389"/>
      <c r="BY8" s="389"/>
      <c r="BZ8" s="389"/>
      <c r="CA8" s="389"/>
      <c r="CB8" s="389"/>
      <c r="CC8" s="390"/>
      <c r="CD8" s="391" t="s">
        <v>181</v>
      </c>
      <c r="CE8" s="392"/>
      <c r="CF8" s="392"/>
      <c r="CG8" s="392"/>
      <c r="CH8" s="392"/>
      <c r="CI8" s="392"/>
      <c r="CJ8" s="392"/>
      <c r="CK8" s="392"/>
      <c r="CL8" s="392"/>
      <c r="CM8" s="392"/>
      <c r="CN8" s="392"/>
      <c r="CO8" s="392"/>
      <c r="CP8" s="392"/>
      <c r="CQ8" s="392"/>
      <c r="CR8" s="392"/>
      <c r="CS8" s="393"/>
      <c r="CT8" s="400">
        <v>0.39</v>
      </c>
      <c r="CU8" s="401"/>
      <c r="CV8" s="401"/>
      <c r="CW8" s="401"/>
      <c r="CX8" s="401"/>
      <c r="CY8" s="401"/>
      <c r="CZ8" s="401"/>
      <c r="DA8" s="402"/>
      <c r="DB8" s="400">
        <v>0.39</v>
      </c>
      <c r="DC8" s="401"/>
      <c r="DD8" s="401"/>
      <c r="DE8" s="401"/>
      <c r="DF8" s="401"/>
      <c r="DG8" s="401"/>
      <c r="DH8" s="401"/>
      <c r="DI8" s="402"/>
    </row>
    <row r="9" spans="1:119" ht="18.75" customHeight="1" x14ac:dyDescent="0.15">
      <c r="A9" s="2"/>
      <c r="B9" s="362" t="s">
        <v>21</v>
      </c>
      <c r="C9" s="363"/>
      <c r="D9" s="363"/>
      <c r="E9" s="363"/>
      <c r="F9" s="363"/>
      <c r="G9" s="363"/>
      <c r="H9" s="363"/>
      <c r="I9" s="363"/>
      <c r="J9" s="363"/>
      <c r="K9" s="460"/>
      <c r="L9" s="413" t="s">
        <v>182</v>
      </c>
      <c r="M9" s="414"/>
      <c r="N9" s="414"/>
      <c r="O9" s="414"/>
      <c r="P9" s="414"/>
      <c r="Q9" s="415"/>
      <c r="R9" s="416">
        <v>26810</v>
      </c>
      <c r="S9" s="417"/>
      <c r="T9" s="417"/>
      <c r="U9" s="417"/>
      <c r="V9" s="418"/>
      <c r="W9" s="365" t="s">
        <v>185</v>
      </c>
      <c r="X9" s="366"/>
      <c r="Y9" s="366"/>
      <c r="Z9" s="366"/>
      <c r="AA9" s="366"/>
      <c r="AB9" s="366"/>
      <c r="AC9" s="366"/>
      <c r="AD9" s="366"/>
      <c r="AE9" s="366"/>
      <c r="AF9" s="366"/>
      <c r="AG9" s="366"/>
      <c r="AH9" s="366"/>
      <c r="AI9" s="366"/>
      <c r="AJ9" s="366"/>
      <c r="AK9" s="366"/>
      <c r="AL9" s="367"/>
      <c r="AM9" s="380" t="s">
        <v>186</v>
      </c>
      <c r="AN9" s="381"/>
      <c r="AO9" s="381"/>
      <c r="AP9" s="381"/>
      <c r="AQ9" s="381"/>
      <c r="AR9" s="381"/>
      <c r="AS9" s="381"/>
      <c r="AT9" s="382"/>
      <c r="AU9" s="383" t="s">
        <v>66</v>
      </c>
      <c r="AV9" s="384"/>
      <c r="AW9" s="384"/>
      <c r="AX9" s="384"/>
      <c r="AY9" s="385" t="s">
        <v>67</v>
      </c>
      <c r="AZ9" s="386"/>
      <c r="BA9" s="386"/>
      <c r="BB9" s="386"/>
      <c r="BC9" s="386"/>
      <c r="BD9" s="386"/>
      <c r="BE9" s="386"/>
      <c r="BF9" s="386"/>
      <c r="BG9" s="386"/>
      <c r="BH9" s="386"/>
      <c r="BI9" s="386"/>
      <c r="BJ9" s="386"/>
      <c r="BK9" s="386"/>
      <c r="BL9" s="386"/>
      <c r="BM9" s="387"/>
      <c r="BN9" s="388">
        <v>118404</v>
      </c>
      <c r="BO9" s="389"/>
      <c r="BP9" s="389"/>
      <c r="BQ9" s="389"/>
      <c r="BR9" s="389"/>
      <c r="BS9" s="389"/>
      <c r="BT9" s="389"/>
      <c r="BU9" s="390"/>
      <c r="BV9" s="388">
        <v>-87969</v>
      </c>
      <c r="BW9" s="389"/>
      <c r="BX9" s="389"/>
      <c r="BY9" s="389"/>
      <c r="BZ9" s="389"/>
      <c r="CA9" s="389"/>
      <c r="CB9" s="389"/>
      <c r="CC9" s="390"/>
      <c r="CD9" s="391" t="s">
        <v>64</v>
      </c>
      <c r="CE9" s="392"/>
      <c r="CF9" s="392"/>
      <c r="CG9" s="392"/>
      <c r="CH9" s="392"/>
      <c r="CI9" s="392"/>
      <c r="CJ9" s="392"/>
      <c r="CK9" s="392"/>
      <c r="CL9" s="392"/>
      <c r="CM9" s="392"/>
      <c r="CN9" s="392"/>
      <c r="CO9" s="392"/>
      <c r="CP9" s="392"/>
      <c r="CQ9" s="392"/>
      <c r="CR9" s="392"/>
      <c r="CS9" s="393"/>
      <c r="CT9" s="394">
        <v>14.8</v>
      </c>
      <c r="CU9" s="395"/>
      <c r="CV9" s="395"/>
      <c r="CW9" s="395"/>
      <c r="CX9" s="395"/>
      <c r="CY9" s="395"/>
      <c r="CZ9" s="395"/>
      <c r="DA9" s="396"/>
      <c r="DB9" s="394">
        <v>14.7</v>
      </c>
      <c r="DC9" s="395"/>
      <c r="DD9" s="395"/>
      <c r="DE9" s="395"/>
      <c r="DF9" s="395"/>
      <c r="DG9" s="395"/>
      <c r="DH9" s="395"/>
      <c r="DI9" s="396"/>
    </row>
    <row r="10" spans="1:119" ht="18.75" customHeight="1" x14ac:dyDescent="0.15">
      <c r="A10" s="2"/>
      <c r="B10" s="362"/>
      <c r="C10" s="363"/>
      <c r="D10" s="363"/>
      <c r="E10" s="363"/>
      <c r="F10" s="363"/>
      <c r="G10" s="363"/>
      <c r="H10" s="363"/>
      <c r="I10" s="363"/>
      <c r="J10" s="363"/>
      <c r="K10" s="460"/>
      <c r="L10" s="403" t="s">
        <v>180</v>
      </c>
      <c r="M10" s="381"/>
      <c r="N10" s="381"/>
      <c r="O10" s="381"/>
      <c r="P10" s="381"/>
      <c r="Q10" s="382"/>
      <c r="R10" s="404">
        <v>29304</v>
      </c>
      <c r="S10" s="405"/>
      <c r="T10" s="405"/>
      <c r="U10" s="405"/>
      <c r="V10" s="406"/>
      <c r="W10" s="527"/>
      <c r="X10" s="498"/>
      <c r="Y10" s="498"/>
      <c r="Z10" s="498"/>
      <c r="AA10" s="498"/>
      <c r="AB10" s="498"/>
      <c r="AC10" s="498"/>
      <c r="AD10" s="498"/>
      <c r="AE10" s="498"/>
      <c r="AF10" s="498"/>
      <c r="AG10" s="498"/>
      <c r="AH10" s="498"/>
      <c r="AI10" s="498"/>
      <c r="AJ10" s="498"/>
      <c r="AK10" s="498"/>
      <c r="AL10" s="530"/>
      <c r="AM10" s="380" t="s">
        <v>188</v>
      </c>
      <c r="AN10" s="381"/>
      <c r="AO10" s="381"/>
      <c r="AP10" s="381"/>
      <c r="AQ10" s="381"/>
      <c r="AR10" s="381"/>
      <c r="AS10" s="381"/>
      <c r="AT10" s="382"/>
      <c r="AU10" s="383" t="s">
        <v>191</v>
      </c>
      <c r="AV10" s="384"/>
      <c r="AW10" s="384"/>
      <c r="AX10" s="384"/>
      <c r="AY10" s="385" t="s">
        <v>192</v>
      </c>
      <c r="AZ10" s="386"/>
      <c r="BA10" s="386"/>
      <c r="BB10" s="386"/>
      <c r="BC10" s="386"/>
      <c r="BD10" s="386"/>
      <c r="BE10" s="386"/>
      <c r="BF10" s="386"/>
      <c r="BG10" s="386"/>
      <c r="BH10" s="386"/>
      <c r="BI10" s="386"/>
      <c r="BJ10" s="386"/>
      <c r="BK10" s="386"/>
      <c r="BL10" s="386"/>
      <c r="BM10" s="387"/>
      <c r="BN10" s="388">
        <v>220000</v>
      </c>
      <c r="BO10" s="389"/>
      <c r="BP10" s="389"/>
      <c r="BQ10" s="389"/>
      <c r="BR10" s="389"/>
      <c r="BS10" s="389"/>
      <c r="BT10" s="389"/>
      <c r="BU10" s="390"/>
      <c r="BV10" s="388">
        <v>250000</v>
      </c>
      <c r="BW10" s="389"/>
      <c r="BX10" s="389"/>
      <c r="BY10" s="389"/>
      <c r="BZ10" s="389"/>
      <c r="CA10" s="389"/>
      <c r="CB10" s="389"/>
      <c r="CC10" s="390"/>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2"/>
      <c r="C11" s="363"/>
      <c r="D11" s="363"/>
      <c r="E11" s="363"/>
      <c r="F11" s="363"/>
      <c r="G11" s="363"/>
      <c r="H11" s="363"/>
      <c r="I11" s="363"/>
      <c r="J11" s="363"/>
      <c r="K11" s="460"/>
      <c r="L11" s="407" t="s">
        <v>196</v>
      </c>
      <c r="M11" s="408"/>
      <c r="N11" s="408"/>
      <c r="O11" s="408"/>
      <c r="P11" s="408"/>
      <c r="Q11" s="409"/>
      <c r="R11" s="410" t="s">
        <v>198</v>
      </c>
      <c r="S11" s="411"/>
      <c r="T11" s="411"/>
      <c r="U11" s="411"/>
      <c r="V11" s="412"/>
      <c r="W11" s="527"/>
      <c r="X11" s="498"/>
      <c r="Y11" s="498"/>
      <c r="Z11" s="498"/>
      <c r="AA11" s="498"/>
      <c r="AB11" s="498"/>
      <c r="AC11" s="498"/>
      <c r="AD11" s="498"/>
      <c r="AE11" s="498"/>
      <c r="AF11" s="498"/>
      <c r="AG11" s="498"/>
      <c r="AH11" s="498"/>
      <c r="AI11" s="498"/>
      <c r="AJ11" s="498"/>
      <c r="AK11" s="498"/>
      <c r="AL11" s="530"/>
      <c r="AM11" s="380" t="s">
        <v>199</v>
      </c>
      <c r="AN11" s="381"/>
      <c r="AO11" s="381"/>
      <c r="AP11" s="381"/>
      <c r="AQ11" s="381"/>
      <c r="AR11" s="381"/>
      <c r="AS11" s="381"/>
      <c r="AT11" s="382"/>
      <c r="AU11" s="383" t="s">
        <v>191</v>
      </c>
      <c r="AV11" s="384"/>
      <c r="AW11" s="384"/>
      <c r="AX11" s="384"/>
      <c r="AY11" s="385" t="s">
        <v>200</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203</v>
      </c>
      <c r="CE11" s="392"/>
      <c r="CF11" s="392"/>
      <c r="CG11" s="392"/>
      <c r="CH11" s="392"/>
      <c r="CI11" s="392"/>
      <c r="CJ11" s="392"/>
      <c r="CK11" s="392"/>
      <c r="CL11" s="392"/>
      <c r="CM11" s="392"/>
      <c r="CN11" s="392"/>
      <c r="CO11" s="392"/>
      <c r="CP11" s="392"/>
      <c r="CQ11" s="392"/>
      <c r="CR11" s="392"/>
      <c r="CS11" s="393"/>
      <c r="CT11" s="400" t="s">
        <v>204</v>
      </c>
      <c r="CU11" s="401"/>
      <c r="CV11" s="401"/>
      <c r="CW11" s="401"/>
      <c r="CX11" s="401"/>
      <c r="CY11" s="401"/>
      <c r="CZ11" s="401"/>
      <c r="DA11" s="402"/>
      <c r="DB11" s="400" t="s">
        <v>204</v>
      </c>
      <c r="DC11" s="401"/>
      <c r="DD11" s="401"/>
      <c r="DE11" s="401"/>
      <c r="DF11" s="401"/>
      <c r="DG11" s="401"/>
      <c r="DH11" s="401"/>
      <c r="DI11" s="402"/>
    </row>
    <row r="12" spans="1:119" ht="18.75" customHeight="1" x14ac:dyDescent="0.15">
      <c r="A12" s="2"/>
      <c r="B12" s="554" t="s">
        <v>206</v>
      </c>
      <c r="C12" s="555"/>
      <c r="D12" s="555"/>
      <c r="E12" s="555"/>
      <c r="F12" s="555"/>
      <c r="G12" s="555"/>
      <c r="H12" s="555"/>
      <c r="I12" s="555"/>
      <c r="J12" s="555"/>
      <c r="K12" s="556"/>
      <c r="L12" s="426" t="s">
        <v>207</v>
      </c>
      <c r="M12" s="427"/>
      <c r="N12" s="427"/>
      <c r="O12" s="427"/>
      <c r="P12" s="427"/>
      <c r="Q12" s="428"/>
      <c r="R12" s="429">
        <v>25605</v>
      </c>
      <c r="S12" s="430"/>
      <c r="T12" s="430"/>
      <c r="U12" s="430"/>
      <c r="V12" s="431"/>
      <c r="W12" s="432" t="s">
        <v>10</v>
      </c>
      <c r="X12" s="384"/>
      <c r="Y12" s="384"/>
      <c r="Z12" s="384"/>
      <c r="AA12" s="384"/>
      <c r="AB12" s="433"/>
      <c r="AC12" s="434" t="s">
        <v>209</v>
      </c>
      <c r="AD12" s="435"/>
      <c r="AE12" s="435"/>
      <c r="AF12" s="435"/>
      <c r="AG12" s="436"/>
      <c r="AH12" s="434" t="s">
        <v>211</v>
      </c>
      <c r="AI12" s="435"/>
      <c r="AJ12" s="435"/>
      <c r="AK12" s="435"/>
      <c r="AL12" s="437"/>
      <c r="AM12" s="380" t="s">
        <v>213</v>
      </c>
      <c r="AN12" s="381"/>
      <c r="AO12" s="381"/>
      <c r="AP12" s="381"/>
      <c r="AQ12" s="381"/>
      <c r="AR12" s="381"/>
      <c r="AS12" s="381"/>
      <c r="AT12" s="382"/>
      <c r="AU12" s="383" t="s">
        <v>66</v>
      </c>
      <c r="AV12" s="384"/>
      <c r="AW12" s="384"/>
      <c r="AX12" s="384"/>
      <c r="AY12" s="385" t="s">
        <v>216</v>
      </c>
      <c r="AZ12" s="386"/>
      <c r="BA12" s="386"/>
      <c r="BB12" s="386"/>
      <c r="BC12" s="386"/>
      <c r="BD12" s="386"/>
      <c r="BE12" s="386"/>
      <c r="BF12" s="386"/>
      <c r="BG12" s="386"/>
      <c r="BH12" s="386"/>
      <c r="BI12" s="386"/>
      <c r="BJ12" s="386"/>
      <c r="BK12" s="386"/>
      <c r="BL12" s="386"/>
      <c r="BM12" s="387"/>
      <c r="BN12" s="388">
        <v>500000</v>
      </c>
      <c r="BO12" s="389"/>
      <c r="BP12" s="389"/>
      <c r="BQ12" s="389"/>
      <c r="BR12" s="389"/>
      <c r="BS12" s="389"/>
      <c r="BT12" s="389"/>
      <c r="BU12" s="390"/>
      <c r="BV12" s="388">
        <v>638000</v>
      </c>
      <c r="BW12" s="389"/>
      <c r="BX12" s="389"/>
      <c r="BY12" s="389"/>
      <c r="BZ12" s="389"/>
      <c r="CA12" s="389"/>
      <c r="CB12" s="389"/>
      <c r="CC12" s="390"/>
      <c r="CD12" s="391" t="s">
        <v>217</v>
      </c>
      <c r="CE12" s="392"/>
      <c r="CF12" s="392"/>
      <c r="CG12" s="392"/>
      <c r="CH12" s="392"/>
      <c r="CI12" s="392"/>
      <c r="CJ12" s="392"/>
      <c r="CK12" s="392"/>
      <c r="CL12" s="392"/>
      <c r="CM12" s="392"/>
      <c r="CN12" s="392"/>
      <c r="CO12" s="392"/>
      <c r="CP12" s="392"/>
      <c r="CQ12" s="392"/>
      <c r="CR12" s="392"/>
      <c r="CS12" s="393"/>
      <c r="CT12" s="400" t="s">
        <v>204</v>
      </c>
      <c r="CU12" s="401"/>
      <c r="CV12" s="401"/>
      <c r="CW12" s="401"/>
      <c r="CX12" s="401"/>
      <c r="CY12" s="401"/>
      <c r="CZ12" s="401"/>
      <c r="DA12" s="402"/>
      <c r="DB12" s="400" t="s">
        <v>204</v>
      </c>
      <c r="DC12" s="401"/>
      <c r="DD12" s="401"/>
      <c r="DE12" s="401"/>
      <c r="DF12" s="401"/>
      <c r="DG12" s="401"/>
      <c r="DH12" s="401"/>
      <c r="DI12" s="402"/>
    </row>
    <row r="13" spans="1:119" ht="18.75" customHeight="1" x14ac:dyDescent="0.15">
      <c r="A13" s="2"/>
      <c r="B13" s="557"/>
      <c r="C13" s="558"/>
      <c r="D13" s="558"/>
      <c r="E13" s="558"/>
      <c r="F13" s="558"/>
      <c r="G13" s="558"/>
      <c r="H13" s="558"/>
      <c r="I13" s="558"/>
      <c r="J13" s="558"/>
      <c r="K13" s="559"/>
      <c r="L13" s="16"/>
      <c r="M13" s="419" t="s">
        <v>219</v>
      </c>
      <c r="N13" s="420"/>
      <c r="O13" s="420"/>
      <c r="P13" s="420"/>
      <c r="Q13" s="421"/>
      <c r="R13" s="422">
        <v>25442</v>
      </c>
      <c r="S13" s="423"/>
      <c r="T13" s="423"/>
      <c r="U13" s="423"/>
      <c r="V13" s="424"/>
      <c r="W13" s="542" t="s">
        <v>220</v>
      </c>
      <c r="X13" s="543"/>
      <c r="Y13" s="543"/>
      <c r="Z13" s="543"/>
      <c r="AA13" s="543"/>
      <c r="AB13" s="533"/>
      <c r="AC13" s="404">
        <v>2231</v>
      </c>
      <c r="AD13" s="405"/>
      <c r="AE13" s="405"/>
      <c r="AF13" s="405"/>
      <c r="AG13" s="425"/>
      <c r="AH13" s="404">
        <v>2536</v>
      </c>
      <c r="AI13" s="405"/>
      <c r="AJ13" s="405"/>
      <c r="AK13" s="405"/>
      <c r="AL13" s="406"/>
      <c r="AM13" s="380" t="s">
        <v>222</v>
      </c>
      <c r="AN13" s="381"/>
      <c r="AO13" s="381"/>
      <c r="AP13" s="381"/>
      <c r="AQ13" s="381"/>
      <c r="AR13" s="381"/>
      <c r="AS13" s="381"/>
      <c r="AT13" s="382"/>
      <c r="AU13" s="383" t="s">
        <v>191</v>
      </c>
      <c r="AV13" s="384"/>
      <c r="AW13" s="384"/>
      <c r="AX13" s="384"/>
      <c r="AY13" s="385" t="s">
        <v>224</v>
      </c>
      <c r="AZ13" s="386"/>
      <c r="BA13" s="386"/>
      <c r="BB13" s="386"/>
      <c r="BC13" s="386"/>
      <c r="BD13" s="386"/>
      <c r="BE13" s="386"/>
      <c r="BF13" s="386"/>
      <c r="BG13" s="386"/>
      <c r="BH13" s="386"/>
      <c r="BI13" s="386"/>
      <c r="BJ13" s="386"/>
      <c r="BK13" s="386"/>
      <c r="BL13" s="386"/>
      <c r="BM13" s="387"/>
      <c r="BN13" s="388">
        <v>-161596</v>
      </c>
      <c r="BO13" s="389"/>
      <c r="BP13" s="389"/>
      <c r="BQ13" s="389"/>
      <c r="BR13" s="389"/>
      <c r="BS13" s="389"/>
      <c r="BT13" s="389"/>
      <c r="BU13" s="390"/>
      <c r="BV13" s="388">
        <v>-475969</v>
      </c>
      <c r="BW13" s="389"/>
      <c r="BX13" s="389"/>
      <c r="BY13" s="389"/>
      <c r="BZ13" s="389"/>
      <c r="CA13" s="389"/>
      <c r="CB13" s="389"/>
      <c r="CC13" s="390"/>
      <c r="CD13" s="391" t="s">
        <v>225</v>
      </c>
      <c r="CE13" s="392"/>
      <c r="CF13" s="392"/>
      <c r="CG13" s="392"/>
      <c r="CH13" s="392"/>
      <c r="CI13" s="392"/>
      <c r="CJ13" s="392"/>
      <c r="CK13" s="392"/>
      <c r="CL13" s="392"/>
      <c r="CM13" s="392"/>
      <c r="CN13" s="392"/>
      <c r="CO13" s="392"/>
      <c r="CP13" s="392"/>
      <c r="CQ13" s="392"/>
      <c r="CR13" s="392"/>
      <c r="CS13" s="393"/>
      <c r="CT13" s="394">
        <v>8.4</v>
      </c>
      <c r="CU13" s="395"/>
      <c r="CV13" s="395"/>
      <c r="CW13" s="395"/>
      <c r="CX13" s="395"/>
      <c r="CY13" s="395"/>
      <c r="CZ13" s="395"/>
      <c r="DA13" s="396"/>
      <c r="DB13" s="394">
        <v>8.6</v>
      </c>
      <c r="DC13" s="395"/>
      <c r="DD13" s="395"/>
      <c r="DE13" s="395"/>
      <c r="DF13" s="395"/>
      <c r="DG13" s="395"/>
      <c r="DH13" s="395"/>
      <c r="DI13" s="396"/>
    </row>
    <row r="14" spans="1:119" ht="18.75" customHeight="1" x14ac:dyDescent="0.15">
      <c r="A14" s="2"/>
      <c r="B14" s="557"/>
      <c r="C14" s="558"/>
      <c r="D14" s="558"/>
      <c r="E14" s="558"/>
      <c r="F14" s="558"/>
      <c r="G14" s="558"/>
      <c r="H14" s="558"/>
      <c r="I14" s="558"/>
      <c r="J14" s="558"/>
      <c r="K14" s="559"/>
      <c r="L14" s="444" t="s">
        <v>227</v>
      </c>
      <c r="M14" s="445"/>
      <c r="N14" s="445"/>
      <c r="O14" s="445"/>
      <c r="P14" s="445"/>
      <c r="Q14" s="446"/>
      <c r="R14" s="422">
        <v>26147</v>
      </c>
      <c r="S14" s="423"/>
      <c r="T14" s="423"/>
      <c r="U14" s="423"/>
      <c r="V14" s="424"/>
      <c r="W14" s="528"/>
      <c r="X14" s="529"/>
      <c r="Y14" s="529"/>
      <c r="Z14" s="529"/>
      <c r="AA14" s="529"/>
      <c r="AB14" s="519"/>
      <c r="AC14" s="447">
        <v>18.100000000000001</v>
      </c>
      <c r="AD14" s="448"/>
      <c r="AE14" s="448"/>
      <c r="AF14" s="448"/>
      <c r="AG14" s="449"/>
      <c r="AH14" s="447">
        <v>19.2</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230</v>
      </c>
      <c r="CE14" s="439"/>
      <c r="CF14" s="439"/>
      <c r="CG14" s="439"/>
      <c r="CH14" s="439"/>
      <c r="CI14" s="439"/>
      <c r="CJ14" s="439"/>
      <c r="CK14" s="439"/>
      <c r="CL14" s="439"/>
      <c r="CM14" s="439"/>
      <c r="CN14" s="439"/>
      <c r="CO14" s="439"/>
      <c r="CP14" s="439"/>
      <c r="CQ14" s="439"/>
      <c r="CR14" s="439"/>
      <c r="CS14" s="440"/>
      <c r="CT14" s="441" t="s">
        <v>204</v>
      </c>
      <c r="CU14" s="442"/>
      <c r="CV14" s="442"/>
      <c r="CW14" s="442"/>
      <c r="CX14" s="442"/>
      <c r="CY14" s="442"/>
      <c r="CZ14" s="442"/>
      <c r="DA14" s="443"/>
      <c r="DB14" s="441" t="s">
        <v>204</v>
      </c>
      <c r="DC14" s="442"/>
      <c r="DD14" s="442"/>
      <c r="DE14" s="442"/>
      <c r="DF14" s="442"/>
      <c r="DG14" s="442"/>
      <c r="DH14" s="442"/>
      <c r="DI14" s="443"/>
    </row>
    <row r="15" spans="1:119" ht="18.75" customHeight="1" x14ac:dyDescent="0.15">
      <c r="A15" s="2"/>
      <c r="B15" s="557"/>
      <c r="C15" s="558"/>
      <c r="D15" s="558"/>
      <c r="E15" s="558"/>
      <c r="F15" s="558"/>
      <c r="G15" s="558"/>
      <c r="H15" s="558"/>
      <c r="I15" s="558"/>
      <c r="J15" s="558"/>
      <c r="K15" s="559"/>
      <c r="L15" s="16"/>
      <c r="M15" s="419" t="s">
        <v>219</v>
      </c>
      <c r="N15" s="420"/>
      <c r="O15" s="420"/>
      <c r="P15" s="420"/>
      <c r="Q15" s="421"/>
      <c r="R15" s="422">
        <v>26010</v>
      </c>
      <c r="S15" s="423"/>
      <c r="T15" s="423"/>
      <c r="U15" s="423"/>
      <c r="V15" s="424"/>
      <c r="W15" s="542" t="s">
        <v>8</v>
      </c>
      <c r="X15" s="543"/>
      <c r="Y15" s="543"/>
      <c r="Z15" s="543"/>
      <c r="AA15" s="543"/>
      <c r="AB15" s="533"/>
      <c r="AC15" s="404">
        <v>2981</v>
      </c>
      <c r="AD15" s="405"/>
      <c r="AE15" s="405"/>
      <c r="AF15" s="405"/>
      <c r="AG15" s="425"/>
      <c r="AH15" s="404">
        <v>3156</v>
      </c>
      <c r="AI15" s="405"/>
      <c r="AJ15" s="405"/>
      <c r="AK15" s="405"/>
      <c r="AL15" s="406"/>
      <c r="AM15" s="380"/>
      <c r="AN15" s="381"/>
      <c r="AO15" s="381"/>
      <c r="AP15" s="381"/>
      <c r="AQ15" s="381"/>
      <c r="AR15" s="381"/>
      <c r="AS15" s="381"/>
      <c r="AT15" s="382"/>
      <c r="AU15" s="383"/>
      <c r="AV15" s="384"/>
      <c r="AW15" s="384"/>
      <c r="AX15" s="384"/>
      <c r="AY15" s="368" t="s">
        <v>232</v>
      </c>
      <c r="AZ15" s="369"/>
      <c r="BA15" s="369"/>
      <c r="BB15" s="369"/>
      <c r="BC15" s="369"/>
      <c r="BD15" s="369"/>
      <c r="BE15" s="369"/>
      <c r="BF15" s="369"/>
      <c r="BG15" s="369"/>
      <c r="BH15" s="369"/>
      <c r="BI15" s="369"/>
      <c r="BJ15" s="369"/>
      <c r="BK15" s="369"/>
      <c r="BL15" s="369"/>
      <c r="BM15" s="370"/>
      <c r="BN15" s="371">
        <v>2959222</v>
      </c>
      <c r="BO15" s="372"/>
      <c r="BP15" s="372"/>
      <c r="BQ15" s="372"/>
      <c r="BR15" s="372"/>
      <c r="BS15" s="372"/>
      <c r="BT15" s="372"/>
      <c r="BU15" s="373"/>
      <c r="BV15" s="371">
        <v>3110621</v>
      </c>
      <c r="BW15" s="372"/>
      <c r="BX15" s="372"/>
      <c r="BY15" s="372"/>
      <c r="BZ15" s="372"/>
      <c r="CA15" s="372"/>
      <c r="CB15" s="372"/>
      <c r="CC15" s="373"/>
      <c r="CD15" s="374" t="s">
        <v>218</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15">
      <c r="A16" s="2"/>
      <c r="B16" s="557"/>
      <c r="C16" s="558"/>
      <c r="D16" s="558"/>
      <c r="E16" s="558"/>
      <c r="F16" s="558"/>
      <c r="G16" s="558"/>
      <c r="H16" s="558"/>
      <c r="I16" s="558"/>
      <c r="J16" s="558"/>
      <c r="K16" s="559"/>
      <c r="L16" s="444" t="s">
        <v>50</v>
      </c>
      <c r="M16" s="451"/>
      <c r="N16" s="451"/>
      <c r="O16" s="451"/>
      <c r="P16" s="451"/>
      <c r="Q16" s="452"/>
      <c r="R16" s="453" t="s">
        <v>233</v>
      </c>
      <c r="S16" s="454"/>
      <c r="T16" s="454"/>
      <c r="U16" s="454"/>
      <c r="V16" s="455"/>
      <c r="W16" s="528"/>
      <c r="X16" s="529"/>
      <c r="Y16" s="529"/>
      <c r="Z16" s="529"/>
      <c r="AA16" s="529"/>
      <c r="AB16" s="519"/>
      <c r="AC16" s="447">
        <v>24.2</v>
      </c>
      <c r="AD16" s="448"/>
      <c r="AE16" s="448"/>
      <c r="AF16" s="448"/>
      <c r="AG16" s="449"/>
      <c r="AH16" s="447">
        <v>23.9</v>
      </c>
      <c r="AI16" s="448"/>
      <c r="AJ16" s="448"/>
      <c r="AK16" s="448"/>
      <c r="AL16" s="450"/>
      <c r="AM16" s="380"/>
      <c r="AN16" s="381"/>
      <c r="AO16" s="381"/>
      <c r="AP16" s="381"/>
      <c r="AQ16" s="381"/>
      <c r="AR16" s="381"/>
      <c r="AS16" s="381"/>
      <c r="AT16" s="382"/>
      <c r="AU16" s="383"/>
      <c r="AV16" s="384"/>
      <c r="AW16" s="384"/>
      <c r="AX16" s="384"/>
      <c r="AY16" s="385" t="s">
        <v>109</v>
      </c>
      <c r="AZ16" s="386"/>
      <c r="BA16" s="386"/>
      <c r="BB16" s="386"/>
      <c r="BC16" s="386"/>
      <c r="BD16" s="386"/>
      <c r="BE16" s="386"/>
      <c r="BF16" s="386"/>
      <c r="BG16" s="386"/>
      <c r="BH16" s="386"/>
      <c r="BI16" s="386"/>
      <c r="BJ16" s="386"/>
      <c r="BK16" s="386"/>
      <c r="BL16" s="386"/>
      <c r="BM16" s="387"/>
      <c r="BN16" s="388">
        <v>7838001</v>
      </c>
      <c r="BO16" s="389"/>
      <c r="BP16" s="389"/>
      <c r="BQ16" s="389"/>
      <c r="BR16" s="389"/>
      <c r="BS16" s="389"/>
      <c r="BT16" s="389"/>
      <c r="BU16" s="390"/>
      <c r="BV16" s="388">
        <v>7731697</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15">
      <c r="A17" s="2"/>
      <c r="B17" s="560"/>
      <c r="C17" s="561"/>
      <c r="D17" s="561"/>
      <c r="E17" s="561"/>
      <c r="F17" s="561"/>
      <c r="G17" s="561"/>
      <c r="H17" s="561"/>
      <c r="I17" s="561"/>
      <c r="J17" s="561"/>
      <c r="K17" s="562"/>
      <c r="L17" s="17"/>
      <c r="M17" s="456" t="s">
        <v>100</v>
      </c>
      <c r="N17" s="457"/>
      <c r="O17" s="457"/>
      <c r="P17" s="457"/>
      <c r="Q17" s="458"/>
      <c r="R17" s="453" t="s">
        <v>236</v>
      </c>
      <c r="S17" s="454"/>
      <c r="T17" s="454"/>
      <c r="U17" s="454"/>
      <c r="V17" s="455"/>
      <c r="W17" s="542" t="s">
        <v>94</v>
      </c>
      <c r="X17" s="543"/>
      <c r="Y17" s="543"/>
      <c r="Z17" s="543"/>
      <c r="AA17" s="543"/>
      <c r="AB17" s="533"/>
      <c r="AC17" s="404">
        <v>7124</v>
      </c>
      <c r="AD17" s="405"/>
      <c r="AE17" s="405"/>
      <c r="AF17" s="405"/>
      <c r="AG17" s="425"/>
      <c r="AH17" s="404">
        <v>7503</v>
      </c>
      <c r="AI17" s="405"/>
      <c r="AJ17" s="405"/>
      <c r="AK17" s="405"/>
      <c r="AL17" s="406"/>
      <c r="AM17" s="380"/>
      <c r="AN17" s="381"/>
      <c r="AO17" s="381"/>
      <c r="AP17" s="381"/>
      <c r="AQ17" s="381"/>
      <c r="AR17" s="381"/>
      <c r="AS17" s="381"/>
      <c r="AT17" s="382"/>
      <c r="AU17" s="383"/>
      <c r="AV17" s="384"/>
      <c r="AW17" s="384"/>
      <c r="AX17" s="384"/>
      <c r="AY17" s="385" t="s">
        <v>237</v>
      </c>
      <c r="AZ17" s="386"/>
      <c r="BA17" s="386"/>
      <c r="BB17" s="386"/>
      <c r="BC17" s="386"/>
      <c r="BD17" s="386"/>
      <c r="BE17" s="386"/>
      <c r="BF17" s="386"/>
      <c r="BG17" s="386"/>
      <c r="BH17" s="386"/>
      <c r="BI17" s="386"/>
      <c r="BJ17" s="386"/>
      <c r="BK17" s="386"/>
      <c r="BL17" s="386"/>
      <c r="BM17" s="387"/>
      <c r="BN17" s="388">
        <v>3755965</v>
      </c>
      <c r="BO17" s="389"/>
      <c r="BP17" s="389"/>
      <c r="BQ17" s="389"/>
      <c r="BR17" s="389"/>
      <c r="BS17" s="389"/>
      <c r="BT17" s="389"/>
      <c r="BU17" s="390"/>
      <c r="BV17" s="388">
        <v>3970728</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15">
      <c r="A18" s="2"/>
      <c r="B18" s="459" t="s">
        <v>238</v>
      </c>
      <c r="C18" s="460"/>
      <c r="D18" s="460"/>
      <c r="E18" s="461"/>
      <c r="F18" s="461"/>
      <c r="G18" s="461"/>
      <c r="H18" s="461"/>
      <c r="I18" s="461"/>
      <c r="J18" s="461"/>
      <c r="K18" s="461"/>
      <c r="L18" s="462">
        <v>392.56</v>
      </c>
      <c r="M18" s="462"/>
      <c r="N18" s="462"/>
      <c r="O18" s="462"/>
      <c r="P18" s="462"/>
      <c r="Q18" s="462"/>
      <c r="R18" s="463"/>
      <c r="S18" s="463"/>
      <c r="T18" s="463"/>
      <c r="U18" s="463"/>
      <c r="V18" s="464"/>
      <c r="W18" s="544"/>
      <c r="X18" s="545"/>
      <c r="Y18" s="545"/>
      <c r="Z18" s="545"/>
      <c r="AA18" s="545"/>
      <c r="AB18" s="536"/>
      <c r="AC18" s="465">
        <v>57.7</v>
      </c>
      <c r="AD18" s="466"/>
      <c r="AE18" s="466"/>
      <c r="AF18" s="466"/>
      <c r="AG18" s="467"/>
      <c r="AH18" s="465">
        <v>56.9</v>
      </c>
      <c r="AI18" s="466"/>
      <c r="AJ18" s="466"/>
      <c r="AK18" s="466"/>
      <c r="AL18" s="468"/>
      <c r="AM18" s="380"/>
      <c r="AN18" s="381"/>
      <c r="AO18" s="381"/>
      <c r="AP18" s="381"/>
      <c r="AQ18" s="381"/>
      <c r="AR18" s="381"/>
      <c r="AS18" s="381"/>
      <c r="AT18" s="382"/>
      <c r="AU18" s="383"/>
      <c r="AV18" s="384"/>
      <c r="AW18" s="384"/>
      <c r="AX18" s="384"/>
      <c r="AY18" s="385" t="s">
        <v>240</v>
      </c>
      <c r="AZ18" s="386"/>
      <c r="BA18" s="386"/>
      <c r="BB18" s="386"/>
      <c r="BC18" s="386"/>
      <c r="BD18" s="386"/>
      <c r="BE18" s="386"/>
      <c r="BF18" s="386"/>
      <c r="BG18" s="386"/>
      <c r="BH18" s="386"/>
      <c r="BI18" s="386"/>
      <c r="BJ18" s="386"/>
      <c r="BK18" s="386"/>
      <c r="BL18" s="386"/>
      <c r="BM18" s="387"/>
      <c r="BN18" s="388">
        <v>8505547</v>
      </c>
      <c r="BO18" s="389"/>
      <c r="BP18" s="389"/>
      <c r="BQ18" s="389"/>
      <c r="BR18" s="389"/>
      <c r="BS18" s="389"/>
      <c r="BT18" s="389"/>
      <c r="BU18" s="390"/>
      <c r="BV18" s="388">
        <v>8259943</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15">
      <c r="A19" s="2"/>
      <c r="B19" s="459" t="s">
        <v>62</v>
      </c>
      <c r="C19" s="460"/>
      <c r="D19" s="460"/>
      <c r="E19" s="461"/>
      <c r="F19" s="461"/>
      <c r="G19" s="461"/>
      <c r="H19" s="461"/>
      <c r="I19" s="461"/>
      <c r="J19" s="461"/>
      <c r="K19" s="461"/>
      <c r="L19" s="469">
        <v>68</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242</v>
      </c>
      <c r="AZ19" s="386"/>
      <c r="BA19" s="386"/>
      <c r="BB19" s="386"/>
      <c r="BC19" s="386"/>
      <c r="BD19" s="386"/>
      <c r="BE19" s="386"/>
      <c r="BF19" s="386"/>
      <c r="BG19" s="386"/>
      <c r="BH19" s="386"/>
      <c r="BI19" s="386"/>
      <c r="BJ19" s="386"/>
      <c r="BK19" s="386"/>
      <c r="BL19" s="386"/>
      <c r="BM19" s="387"/>
      <c r="BN19" s="388">
        <v>11085911</v>
      </c>
      <c r="BO19" s="389"/>
      <c r="BP19" s="389"/>
      <c r="BQ19" s="389"/>
      <c r="BR19" s="389"/>
      <c r="BS19" s="389"/>
      <c r="BT19" s="389"/>
      <c r="BU19" s="390"/>
      <c r="BV19" s="388">
        <v>11025558</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15">
      <c r="A20" s="2"/>
      <c r="B20" s="459" t="s">
        <v>246</v>
      </c>
      <c r="C20" s="460"/>
      <c r="D20" s="460"/>
      <c r="E20" s="461"/>
      <c r="F20" s="461"/>
      <c r="G20" s="461"/>
      <c r="H20" s="461"/>
      <c r="I20" s="461"/>
      <c r="J20" s="461"/>
      <c r="K20" s="461"/>
      <c r="L20" s="469">
        <v>12110</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15">
      <c r="A21" s="2"/>
      <c r="B21" s="480" t="s">
        <v>247</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15">
      <c r="A22" s="2"/>
      <c r="B22" s="499" t="s">
        <v>248</v>
      </c>
      <c r="C22" s="500"/>
      <c r="D22" s="501"/>
      <c r="E22" s="538" t="s">
        <v>10</v>
      </c>
      <c r="F22" s="543"/>
      <c r="G22" s="543"/>
      <c r="H22" s="543"/>
      <c r="I22" s="543"/>
      <c r="J22" s="543"/>
      <c r="K22" s="533"/>
      <c r="L22" s="538" t="s">
        <v>250</v>
      </c>
      <c r="M22" s="543"/>
      <c r="N22" s="543"/>
      <c r="O22" s="543"/>
      <c r="P22" s="533"/>
      <c r="Q22" s="565" t="s">
        <v>252</v>
      </c>
      <c r="R22" s="566"/>
      <c r="S22" s="566"/>
      <c r="T22" s="566"/>
      <c r="U22" s="566"/>
      <c r="V22" s="567"/>
      <c r="W22" s="579" t="s">
        <v>253</v>
      </c>
      <c r="X22" s="500"/>
      <c r="Y22" s="501"/>
      <c r="Z22" s="538" t="s">
        <v>10</v>
      </c>
      <c r="AA22" s="543"/>
      <c r="AB22" s="543"/>
      <c r="AC22" s="543"/>
      <c r="AD22" s="543"/>
      <c r="AE22" s="543"/>
      <c r="AF22" s="543"/>
      <c r="AG22" s="533"/>
      <c r="AH22" s="571" t="s">
        <v>187</v>
      </c>
      <c r="AI22" s="543"/>
      <c r="AJ22" s="543"/>
      <c r="AK22" s="543"/>
      <c r="AL22" s="533"/>
      <c r="AM22" s="571" t="s">
        <v>254</v>
      </c>
      <c r="AN22" s="572"/>
      <c r="AO22" s="572"/>
      <c r="AP22" s="572"/>
      <c r="AQ22" s="572"/>
      <c r="AR22" s="573"/>
      <c r="AS22" s="565" t="s">
        <v>252</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15">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256</v>
      </c>
      <c r="AZ23" s="369"/>
      <c r="BA23" s="369"/>
      <c r="BB23" s="369"/>
      <c r="BC23" s="369"/>
      <c r="BD23" s="369"/>
      <c r="BE23" s="369"/>
      <c r="BF23" s="369"/>
      <c r="BG23" s="369"/>
      <c r="BH23" s="369"/>
      <c r="BI23" s="369"/>
      <c r="BJ23" s="369"/>
      <c r="BK23" s="369"/>
      <c r="BL23" s="369"/>
      <c r="BM23" s="370"/>
      <c r="BN23" s="388">
        <v>16115606</v>
      </c>
      <c r="BO23" s="389"/>
      <c r="BP23" s="389"/>
      <c r="BQ23" s="389"/>
      <c r="BR23" s="389"/>
      <c r="BS23" s="389"/>
      <c r="BT23" s="389"/>
      <c r="BU23" s="390"/>
      <c r="BV23" s="388">
        <v>16199093</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15">
      <c r="A24" s="2"/>
      <c r="B24" s="502"/>
      <c r="C24" s="503"/>
      <c r="D24" s="504"/>
      <c r="E24" s="403" t="s">
        <v>259</v>
      </c>
      <c r="F24" s="381"/>
      <c r="G24" s="381"/>
      <c r="H24" s="381"/>
      <c r="I24" s="381"/>
      <c r="J24" s="381"/>
      <c r="K24" s="382"/>
      <c r="L24" s="404">
        <v>1</v>
      </c>
      <c r="M24" s="405"/>
      <c r="N24" s="405"/>
      <c r="O24" s="405"/>
      <c r="P24" s="425"/>
      <c r="Q24" s="404">
        <v>7940</v>
      </c>
      <c r="R24" s="405"/>
      <c r="S24" s="405"/>
      <c r="T24" s="405"/>
      <c r="U24" s="405"/>
      <c r="V24" s="425"/>
      <c r="W24" s="580"/>
      <c r="X24" s="503"/>
      <c r="Y24" s="504"/>
      <c r="Z24" s="403" t="s">
        <v>166</v>
      </c>
      <c r="AA24" s="381"/>
      <c r="AB24" s="381"/>
      <c r="AC24" s="381"/>
      <c r="AD24" s="381"/>
      <c r="AE24" s="381"/>
      <c r="AF24" s="381"/>
      <c r="AG24" s="382"/>
      <c r="AH24" s="404">
        <v>224</v>
      </c>
      <c r="AI24" s="405"/>
      <c r="AJ24" s="405"/>
      <c r="AK24" s="405"/>
      <c r="AL24" s="425"/>
      <c r="AM24" s="404">
        <v>740992</v>
      </c>
      <c r="AN24" s="405"/>
      <c r="AO24" s="405"/>
      <c r="AP24" s="405"/>
      <c r="AQ24" s="405"/>
      <c r="AR24" s="425"/>
      <c r="AS24" s="404">
        <v>3308</v>
      </c>
      <c r="AT24" s="405"/>
      <c r="AU24" s="405"/>
      <c r="AV24" s="405"/>
      <c r="AW24" s="405"/>
      <c r="AX24" s="406"/>
      <c r="AY24" s="483" t="s">
        <v>260</v>
      </c>
      <c r="AZ24" s="484"/>
      <c r="BA24" s="484"/>
      <c r="BB24" s="484"/>
      <c r="BC24" s="484"/>
      <c r="BD24" s="484"/>
      <c r="BE24" s="484"/>
      <c r="BF24" s="484"/>
      <c r="BG24" s="484"/>
      <c r="BH24" s="484"/>
      <c r="BI24" s="484"/>
      <c r="BJ24" s="484"/>
      <c r="BK24" s="484"/>
      <c r="BL24" s="484"/>
      <c r="BM24" s="485"/>
      <c r="BN24" s="388">
        <v>15282701</v>
      </c>
      <c r="BO24" s="389"/>
      <c r="BP24" s="389"/>
      <c r="BQ24" s="389"/>
      <c r="BR24" s="389"/>
      <c r="BS24" s="389"/>
      <c r="BT24" s="389"/>
      <c r="BU24" s="390"/>
      <c r="BV24" s="388">
        <v>15667381</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15">
      <c r="A25" s="2"/>
      <c r="B25" s="502"/>
      <c r="C25" s="503"/>
      <c r="D25" s="504"/>
      <c r="E25" s="403" t="s">
        <v>263</v>
      </c>
      <c r="F25" s="381"/>
      <c r="G25" s="381"/>
      <c r="H25" s="381"/>
      <c r="I25" s="381"/>
      <c r="J25" s="381"/>
      <c r="K25" s="382"/>
      <c r="L25" s="404">
        <v>1</v>
      </c>
      <c r="M25" s="405"/>
      <c r="N25" s="405"/>
      <c r="O25" s="405"/>
      <c r="P25" s="425"/>
      <c r="Q25" s="404">
        <v>6280</v>
      </c>
      <c r="R25" s="405"/>
      <c r="S25" s="405"/>
      <c r="T25" s="405"/>
      <c r="U25" s="405"/>
      <c r="V25" s="425"/>
      <c r="W25" s="580"/>
      <c r="X25" s="503"/>
      <c r="Y25" s="504"/>
      <c r="Z25" s="403" t="s">
        <v>264</v>
      </c>
      <c r="AA25" s="381"/>
      <c r="AB25" s="381"/>
      <c r="AC25" s="381"/>
      <c r="AD25" s="381"/>
      <c r="AE25" s="381"/>
      <c r="AF25" s="381"/>
      <c r="AG25" s="382"/>
      <c r="AH25" s="404" t="s">
        <v>204</v>
      </c>
      <c r="AI25" s="405"/>
      <c r="AJ25" s="405"/>
      <c r="AK25" s="405"/>
      <c r="AL25" s="425"/>
      <c r="AM25" s="404" t="s">
        <v>204</v>
      </c>
      <c r="AN25" s="405"/>
      <c r="AO25" s="405"/>
      <c r="AP25" s="405"/>
      <c r="AQ25" s="405"/>
      <c r="AR25" s="425"/>
      <c r="AS25" s="404" t="s">
        <v>204</v>
      </c>
      <c r="AT25" s="405"/>
      <c r="AU25" s="405"/>
      <c r="AV25" s="405"/>
      <c r="AW25" s="405"/>
      <c r="AX25" s="406"/>
      <c r="AY25" s="368" t="s">
        <v>39</v>
      </c>
      <c r="AZ25" s="369"/>
      <c r="BA25" s="369"/>
      <c r="BB25" s="369"/>
      <c r="BC25" s="369"/>
      <c r="BD25" s="369"/>
      <c r="BE25" s="369"/>
      <c r="BF25" s="369"/>
      <c r="BG25" s="369"/>
      <c r="BH25" s="369"/>
      <c r="BI25" s="369"/>
      <c r="BJ25" s="369"/>
      <c r="BK25" s="369"/>
      <c r="BL25" s="369"/>
      <c r="BM25" s="370"/>
      <c r="BN25" s="371">
        <v>1156861</v>
      </c>
      <c r="BO25" s="372"/>
      <c r="BP25" s="372"/>
      <c r="BQ25" s="372"/>
      <c r="BR25" s="372"/>
      <c r="BS25" s="372"/>
      <c r="BT25" s="372"/>
      <c r="BU25" s="373"/>
      <c r="BV25" s="371">
        <v>661482</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15">
      <c r="A26" s="2"/>
      <c r="B26" s="502"/>
      <c r="C26" s="503"/>
      <c r="D26" s="504"/>
      <c r="E26" s="403" t="s">
        <v>265</v>
      </c>
      <c r="F26" s="381"/>
      <c r="G26" s="381"/>
      <c r="H26" s="381"/>
      <c r="I26" s="381"/>
      <c r="J26" s="381"/>
      <c r="K26" s="382"/>
      <c r="L26" s="404">
        <v>1</v>
      </c>
      <c r="M26" s="405"/>
      <c r="N26" s="405"/>
      <c r="O26" s="405"/>
      <c r="P26" s="425"/>
      <c r="Q26" s="404">
        <v>5820</v>
      </c>
      <c r="R26" s="405"/>
      <c r="S26" s="405"/>
      <c r="T26" s="405"/>
      <c r="U26" s="405"/>
      <c r="V26" s="425"/>
      <c r="W26" s="580"/>
      <c r="X26" s="503"/>
      <c r="Y26" s="504"/>
      <c r="Z26" s="403" t="s">
        <v>266</v>
      </c>
      <c r="AA26" s="489"/>
      <c r="AB26" s="489"/>
      <c r="AC26" s="489"/>
      <c r="AD26" s="489"/>
      <c r="AE26" s="489"/>
      <c r="AF26" s="489"/>
      <c r="AG26" s="490"/>
      <c r="AH26" s="404">
        <v>1</v>
      </c>
      <c r="AI26" s="405"/>
      <c r="AJ26" s="405"/>
      <c r="AK26" s="405"/>
      <c r="AL26" s="425"/>
      <c r="AM26" s="404" t="s">
        <v>270</v>
      </c>
      <c r="AN26" s="405"/>
      <c r="AO26" s="405"/>
      <c r="AP26" s="405"/>
      <c r="AQ26" s="405"/>
      <c r="AR26" s="425"/>
      <c r="AS26" s="404" t="s">
        <v>270</v>
      </c>
      <c r="AT26" s="405"/>
      <c r="AU26" s="405"/>
      <c r="AV26" s="405"/>
      <c r="AW26" s="405"/>
      <c r="AX26" s="406"/>
      <c r="AY26" s="391" t="s">
        <v>271</v>
      </c>
      <c r="AZ26" s="392"/>
      <c r="BA26" s="392"/>
      <c r="BB26" s="392"/>
      <c r="BC26" s="392"/>
      <c r="BD26" s="392"/>
      <c r="BE26" s="392"/>
      <c r="BF26" s="392"/>
      <c r="BG26" s="392"/>
      <c r="BH26" s="392"/>
      <c r="BI26" s="392"/>
      <c r="BJ26" s="392"/>
      <c r="BK26" s="392"/>
      <c r="BL26" s="392"/>
      <c r="BM26" s="393"/>
      <c r="BN26" s="388" t="s">
        <v>204</v>
      </c>
      <c r="BO26" s="389"/>
      <c r="BP26" s="389"/>
      <c r="BQ26" s="389"/>
      <c r="BR26" s="389"/>
      <c r="BS26" s="389"/>
      <c r="BT26" s="389"/>
      <c r="BU26" s="390"/>
      <c r="BV26" s="388" t="s">
        <v>204</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15">
      <c r="A27" s="2"/>
      <c r="B27" s="502"/>
      <c r="C27" s="503"/>
      <c r="D27" s="504"/>
      <c r="E27" s="403" t="s">
        <v>272</v>
      </c>
      <c r="F27" s="381"/>
      <c r="G27" s="381"/>
      <c r="H27" s="381"/>
      <c r="I27" s="381"/>
      <c r="J27" s="381"/>
      <c r="K27" s="382"/>
      <c r="L27" s="404">
        <v>1</v>
      </c>
      <c r="M27" s="405"/>
      <c r="N27" s="405"/>
      <c r="O27" s="405"/>
      <c r="P27" s="425"/>
      <c r="Q27" s="404">
        <v>3680</v>
      </c>
      <c r="R27" s="405"/>
      <c r="S27" s="405"/>
      <c r="T27" s="405"/>
      <c r="U27" s="405"/>
      <c r="V27" s="425"/>
      <c r="W27" s="580"/>
      <c r="X27" s="503"/>
      <c r="Y27" s="504"/>
      <c r="Z27" s="403" t="s">
        <v>274</v>
      </c>
      <c r="AA27" s="381"/>
      <c r="AB27" s="381"/>
      <c r="AC27" s="381"/>
      <c r="AD27" s="381"/>
      <c r="AE27" s="381"/>
      <c r="AF27" s="381"/>
      <c r="AG27" s="382"/>
      <c r="AH27" s="404">
        <v>6</v>
      </c>
      <c r="AI27" s="405"/>
      <c r="AJ27" s="405"/>
      <c r="AK27" s="405"/>
      <c r="AL27" s="425"/>
      <c r="AM27" s="404">
        <v>22796</v>
      </c>
      <c r="AN27" s="405"/>
      <c r="AO27" s="405"/>
      <c r="AP27" s="405"/>
      <c r="AQ27" s="405"/>
      <c r="AR27" s="425"/>
      <c r="AS27" s="404">
        <v>3799</v>
      </c>
      <c r="AT27" s="405"/>
      <c r="AU27" s="405"/>
      <c r="AV27" s="405"/>
      <c r="AW27" s="405"/>
      <c r="AX27" s="406"/>
      <c r="AY27" s="438" t="s">
        <v>276</v>
      </c>
      <c r="AZ27" s="439"/>
      <c r="BA27" s="439"/>
      <c r="BB27" s="439"/>
      <c r="BC27" s="439"/>
      <c r="BD27" s="439"/>
      <c r="BE27" s="439"/>
      <c r="BF27" s="439"/>
      <c r="BG27" s="439"/>
      <c r="BH27" s="439"/>
      <c r="BI27" s="439"/>
      <c r="BJ27" s="439"/>
      <c r="BK27" s="439"/>
      <c r="BL27" s="439"/>
      <c r="BM27" s="440"/>
      <c r="BN27" s="486">
        <v>593245</v>
      </c>
      <c r="BO27" s="487"/>
      <c r="BP27" s="487"/>
      <c r="BQ27" s="487"/>
      <c r="BR27" s="487"/>
      <c r="BS27" s="487"/>
      <c r="BT27" s="487"/>
      <c r="BU27" s="488"/>
      <c r="BV27" s="486">
        <v>593245</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15">
      <c r="A28" s="2"/>
      <c r="B28" s="502"/>
      <c r="C28" s="503"/>
      <c r="D28" s="504"/>
      <c r="E28" s="403" t="s">
        <v>277</v>
      </c>
      <c r="F28" s="381"/>
      <c r="G28" s="381"/>
      <c r="H28" s="381"/>
      <c r="I28" s="381"/>
      <c r="J28" s="381"/>
      <c r="K28" s="382"/>
      <c r="L28" s="404">
        <v>1</v>
      </c>
      <c r="M28" s="405"/>
      <c r="N28" s="405"/>
      <c r="O28" s="405"/>
      <c r="P28" s="425"/>
      <c r="Q28" s="404">
        <v>2830</v>
      </c>
      <c r="R28" s="405"/>
      <c r="S28" s="405"/>
      <c r="T28" s="405"/>
      <c r="U28" s="405"/>
      <c r="V28" s="425"/>
      <c r="W28" s="580"/>
      <c r="X28" s="503"/>
      <c r="Y28" s="504"/>
      <c r="Z28" s="403" t="s">
        <v>40</v>
      </c>
      <c r="AA28" s="381"/>
      <c r="AB28" s="381"/>
      <c r="AC28" s="381"/>
      <c r="AD28" s="381"/>
      <c r="AE28" s="381"/>
      <c r="AF28" s="381"/>
      <c r="AG28" s="382"/>
      <c r="AH28" s="404" t="s">
        <v>204</v>
      </c>
      <c r="AI28" s="405"/>
      <c r="AJ28" s="405"/>
      <c r="AK28" s="405"/>
      <c r="AL28" s="425"/>
      <c r="AM28" s="404" t="s">
        <v>204</v>
      </c>
      <c r="AN28" s="405"/>
      <c r="AO28" s="405"/>
      <c r="AP28" s="405"/>
      <c r="AQ28" s="405"/>
      <c r="AR28" s="425"/>
      <c r="AS28" s="404" t="s">
        <v>204</v>
      </c>
      <c r="AT28" s="405"/>
      <c r="AU28" s="405"/>
      <c r="AV28" s="405"/>
      <c r="AW28" s="405"/>
      <c r="AX28" s="406"/>
      <c r="AY28" s="584" t="s">
        <v>280</v>
      </c>
      <c r="AZ28" s="585"/>
      <c r="BA28" s="585"/>
      <c r="BB28" s="586"/>
      <c r="BC28" s="368" t="s">
        <v>99</v>
      </c>
      <c r="BD28" s="369"/>
      <c r="BE28" s="369"/>
      <c r="BF28" s="369"/>
      <c r="BG28" s="369"/>
      <c r="BH28" s="369"/>
      <c r="BI28" s="369"/>
      <c r="BJ28" s="369"/>
      <c r="BK28" s="369"/>
      <c r="BL28" s="369"/>
      <c r="BM28" s="370"/>
      <c r="BN28" s="371">
        <v>5200000</v>
      </c>
      <c r="BO28" s="372"/>
      <c r="BP28" s="372"/>
      <c r="BQ28" s="372"/>
      <c r="BR28" s="372"/>
      <c r="BS28" s="372"/>
      <c r="BT28" s="372"/>
      <c r="BU28" s="373"/>
      <c r="BV28" s="371">
        <v>5480000</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15">
      <c r="A29" s="2"/>
      <c r="B29" s="502"/>
      <c r="C29" s="503"/>
      <c r="D29" s="504"/>
      <c r="E29" s="403" t="s">
        <v>281</v>
      </c>
      <c r="F29" s="381"/>
      <c r="G29" s="381"/>
      <c r="H29" s="381"/>
      <c r="I29" s="381"/>
      <c r="J29" s="381"/>
      <c r="K29" s="382"/>
      <c r="L29" s="404">
        <v>14</v>
      </c>
      <c r="M29" s="405"/>
      <c r="N29" s="405"/>
      <c r="O29" s="405"/>
      <c r="P29" s="425"/>
      <c r="Q29" s="404">
        <v>2660</v>
      </c>
      <c r="R29" s="405"/>
      <c r="S29" s="405"/>
      <c r="T29" s="405"/>
      <c r="U29" s="405"/>
      <c r="V29" s="425"/>
      <c r="W29" s="581"/>
      <c r="X29" s="582"/>
      <c r="Y29" s="583"/>
      <c r="Z29" s="403" t="s">
        <v>283</v>
      </c>
      <c r="AA29" s="381"/>
      <c r="AB29" s="381"/>
      <c r="AC29" s="381"/>
      <c r="AD29" s="381"/>
      <c r="AE29" s="381"/>
      <c r="AF29" s="381"/>
      <c r="AG29" s="382"/>
      <c r="AH29" s="404">
        <v>230</v>
      </c>
      <c r="AI29" s="405"/>
      <c r="AJ29" s="405"/>
      <c r="AK29" s="405"/>
      <c r="AL29" s="425"/>
      <c r="AM29" s="404">
        <v>763788</v>
      </c>
      <c r="AN29" s="405"/>
      <c r="AO29" s="405"/>
      <c r="AP29" s="405"/>
      <c r="AQ29" s="405"/>
      <c r="AR29" s="425"/>
      <c r="AS29" s="404">
        <v>3321</v>
      </c>
      <c r="AT29" s="405"/>
      <c r="AU29" s="405"/>
      <c r="AV29" s="405"/>
      <c r="AW29" s="405"/>
      <c r="AX29" s="406"/>
      <c r="AY29" s="587"/>
      <c r="AZ29" s="588"/>
      <c r="BA29" s="588"/>
      <c r="BB29" s="589"/>
      <c r="BC29" s="385" t="s">
        <v>284</v>
      </c>
      <c r="BD29" s="386"/>
      <c r="BE29" s="386"/>
      <c r="BF29" s="386"/>
      <c r="BG29" s="386"/>
      <c r="BH29" s="386"/>
      <c r="BI29" s="386"/>
      <c r="BJ29" s="386"/>
      <c r="BK29" s="386"/>
      <c r="BL29" s="386"/>
      <c r="BM29" s="387"/>
      <c r="BN29" s="388">
        <v>1014962</v>
      </c>
      <c r="BO29" s="389"/>
      <c r="BP29" s="389"/>
      <c r="BQ29" s="389"/>
      <c r="BR29" s="389"/>
      <c r="BS29" s="389"/>
      <c r="BT29" s="389"/>
      <c r="BU29" s="390"/>
      <c r="BV29" s="388">
        <v>943862</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15">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286</v>
      </c>
      <c r="X30" s="495"/>
      <c r="Y30" s="495"/>
      <c r="Z30" s="495"/>
      <c r="AA30" s="495"/>
      <c r="AB30" s="495"/>
      <c r="AC30" s="495"/>
      <c r="AD30" s="495"/>
      <c r="AE30" s="495"/>
      <c r="AF30" s="495"/>
      <c r="AG30" s="496"/>
      <c r="AH30" s="465">
        <v>99.2</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65</v>
      </c>
      <c r="BD30" s="484"/>
      <c r="BE30" s="484"/>
      <c r="BF30" s="484"/>
      <c r="BG30" s="484"/>
      <c r="BH30" s="484"/>
      <c r="BI30" s="484"/>
      <c r="BJ30" s="484"/>
      <c r="BK30" s="484"/>
      <c r="BL30" s="484"/>
      <c r="BM30" s="485"/>
      <c r="BN30" s="486">
        <v>1949171</v>
      </c>
      <c r="BO30" s="487"/>
      <c r="BP30" s="487"/>
      <c r="BQ30" s="487"/>
      <c r="BR30" s="487"/>
      <c r="BS30" s="487"/>
      <c r="BT30" s="487"/>
      <c r="BU30" s="488"/>
      <c r="BV30" s="486">
        <v>1789785</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291</v>
      </c>
      <c r="BX32" s="8"/>
      <c r="BY32" s="8"/>
      <c r="BZ32" s="8"/>
      <c r="CA32" s="8"/>
      <c r="CB32" s="22"/>
      <c r="CC32" s="22"/>
      <c r="CD32" s="22"/>
      <c r="CE32" s="22"/>
      <c r="CF32" s="22"/>
      <c r="CG32" s="22"/>
      <c r="CH32" s="22"/>
      <c r="CI32" s="22"/>
      <c r="CJ32" s="22"/>
      <c r="CK32" s="22"/>
      <c r="CL32" s="22"/>
      <c r="CM32" s="22"/>
      <c r="CN32" s="22"/>
      <c r="CO32" s="22" t="s">
        <v>235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7" t="s">
        <v>120</v>
      </c>
      <c r="D33" s="497"/>
      <c r="E33" s="498" t="s">
        <v>292</v>
      </c>
      <c r="F33" s="498"/>
      <c r="G33" s="498"/>
      <c r="H33" s="498"/>
      <c r="I33" s="498"/>
      <c r="J33" s="498"/>
      <c r="K33" s="498"/>
      <c r="L33" s="498"/>
      <c r="M33" s="498"/>
      <c r="N33" s="498"/>
      <c r="O33" s="498"/>
      <c r="P33" s="498"/>
      <c r="Q33" s="498"/>
      <c r="R33" s="498"/>
      <c r="S33" s="498"/>
      <c r="T33" s="14"/>
      <c r="U33" s="497" t="s">
        <v>120</v>
      </c>
      <c r="V33" s="497"/>
      <c r="W33" s="498" t="s">
        <v>292</v>
      </c>
      <c r="X33" s="498"/>
      <c r="Y33" s="498"/>
      <c r="Z33" s="498"/>
      <c r="AA33" s="498"/>
      <c r="AB33" s="498"/>
      <c r="AC33" s="498"/>
      <c r="AD33" s="498"/>
      <c r="AE33" s="498"/>
      <c r="AF33" s="498"/>
      <c r="AG33" s="498"/>
      <c r="AH33" s="498"/>
      <c r="AI33" s="498"/>
      <c r="AJ33" s="498"/>
      <c r="AK33" s="498"/>
      <c r="AL33" s="14"/>
      <c r="AM33" s="497" t="s">
        <v>120</v>
      </c>
      <c r="AN33" s="497"/>
      <c r="AO33" s="498" t="s">
        <v>292</v>
      </c>
      <c r="AP33" s="498"/>
      <c r="AQ33" s="498"/>
      <c r="AR33" s="498"/>
      <c r="AS33" s="498"/>
      <c r="AT33" s="498"/>
      <c r="AU33" s="498"/>
      <c r="AV33" s="498"/>
      <c r="AW33" s="498"/>
      <c r="AX33" s="498"/>
      <c r="AY33" s="498"/>
      <c r="AZ33" s="498"/>
      <c r="BA33" s="498"/>
      <c r="BB33" s="498"/>
      <c r="BC33" s="498"/>
      <c r="BD33" s="10"/>
      <c r="BE33" s="498" t="s">
        <v>294</v>
      </c>
      <c r="BF33" s="498"/>
      <c r="BG33" s="498" t="s">
        <v>167</v>
      </c>
      <c r="BH33" s="498"/>
      <c r="BI33" s="498"/>
      <c r="BJ33" s="498"/>
      <c r="BK33" s="498"/>
      <c r="BL33" s="498"/>
      <c r="BM33" s="498"/>
      <c r="BN33" s="498"/>
      <c r="BO33" s="498"/>
      <c r="BP33" s="498"/>
      <c r="BQ33" s="498"/>
      <c r="BR33" s="498"/>
      <c r="BS33" s="498"/>
      <c r="BT33" s="498"/>
      <c r="BU33" s="498"/>
      <c r="BV33" s="10"/>
      <c r="BW33" s="497" t="s">
        <v>294</v>
      </c>
      <c r="BX33" s="497"/>
      <c r="BY33" s="498" t="s">
        <v>110</v>
      </c>
      <c r="BZ33" s="498"/>
      <c r="CA33" s="498"/>
      <c r="CB33" s="498"/>
      <c r="CC33" s="498"/>
      <c r="CD33" s="498"/>
      <c r="CE33" s="498"/>
      <c r="CF33" s="498"/>
      <c r="CG33" s="498"/>
      <c r="CH33" s="498"/>
      <c r="CI33" s="498"/>
      <c r="CJ33" s="498"/>
      <c r="CK33" s="498"/>
      <c r="CL33" s="498"/>
      <c r="CM33" s="498"/>
      <c r="CN33" s="14"/>
      <c r="CO33" s="497" t="s">
        <v>120</v>
      </c>
      <c r="CP33" s="497"/>
      <c r="CQ33" s="498" t="s">
        <v>295</v>
      </c>
      <c r="CR33" s="498"/>
      <c r="CS33" s="498"/>
      <c r="CT33" s="498"/>
      <c r="CU33" s="498"/>
      <c r="CV33" s="498"/>
      <c r="CW33" s="498"/>
      <c r="CX33" s="498"/>
      <c r="CY33" s="498"/>
      <c r="CZ33" s="498"/>
      <c r="DA33" s="498"/>
      <c r="DB33" s="498"/>
      <c r="DC33" s="498"/>
      <c r="DD33" s="498"/>
      <c r="DE33" s="498"/>
      <c r="DF33" s="14"/>
      <c r="DG33" s="508" t="s">
        <v>77</v>
      </c>
      <c r="DH33" s="508"/>
      <c r="DI33" s="21"/>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伊佐市国民健康保険事業特別会計</v>
      </c>
      <c r="X34" s="510"/>
      <c r="Y34" s="510"/>
      <c r="Z34" s="510"/>
      <c r="AA34" s="510"/>
      <c r="AB34" s="510"/>
      <c r="AC34" s="510"/>
      <c r="AD34" s="510"/>
      <c r="AE34" s="510"/>
      <c r="AF34" s="510"/>
      <c r="AG34" s="510"/>
      <c r="AH34" s="510"/>
      <c r="AI34" s="510"/>
      <c r="AJ34" s="510"/>
      <c r="AK34" s="510"/>
      <c r="AL34" s="9"/>
      <c r="AM34" s="509">
        <f>IF(AO34="","",MAX(C34:D43,U34:V43)+1)</f>
        <v>6</v>
      </c>
      <c r="AN34" s="509"/>
      <c r="AO34" s="510" t="str">
        <f>IF('各会計、関係団体の財政状況及び健全化判断比率'!B32="","",'各会計、関係団体の財政状況及び健全化判断比率'!B32)</f>
        <v>伊佐市水道事業会計</v>
      </c>
      <c r="AP34" s="510"/>
      <c r="AQ34" s="510"/>
      <c r="AR34" s="510"/>
      <c r="AS34" s="510"/>
      <c r="AT34" s="510"/>
      <c r="AU34" s="510"/>
      <c r="AV34" s="510"/>
      <c r="AW34" s="510"/>
      <c r="AX34" s="510"/>
      <c r="AY34" s="510"/>
      <c r="AZ34" s="510"/>
      <c r="BA34" s="510"/>
      <c r="BB34" s="510"/>
      <c r="BC34" s="510"/>
      <c r="BD34" s="9"/>
      <c r="BE34" s="509">
        <f>IF(BG34="","",MAX(C34:D43,U34:V43,AM34:AN43)+1)</f>
        <v>7</v>
      </c>
      <c r="BF34" s="509"/>
      <c r="BG34" s="510" t="str">
        <f>IF('各会計、関係団体の財政状況及び健全化判断比率'!B33="","",'各会計、関係団体の財政状況及び健全化判断比率'!B33)</f>
        <v>伊佐市農業集落排水事業特別会計</v>
      </c>
      <c r="BH34" s="510"/>
      <c r="BI34" s="510"/>
      <c r="BJ34" s="510"/>
      <c r="BK34" s="510"/>
      <c r="BL34" s="510"/>
      <c r="BM34" s="510"/>
      <c r="BN34" s="510"/>
      <c r="BO34" s="510"/>
      <c r="BP34" s="510"/>
      <c r="BQ34" s="510"/>
      <c r="BR34" s="510"/>
      <c r="BS34" s="510"/>
      <c r="BT34" s="510"/>
      <c r="BU34" s="510"/>
      <c r="BV34" s="9"/>
      <c r="BW34" s="509">
        <f>IF(BY34="","",MAX(C34:D43,U34:V43,AM34:AN43,BE34:BF43)+1)</f>
        <v>8</v>
      </c>
      <c r="BX34" s="509"/>
      <c r="BY34" s="510" t="str">
        <f>IF('各会計、関係団体の財政状況及び健全化判断比率'!B68="","",'各会計、関係団体の財政状況及び健全化判断比率'!B68)</f>
        <v>伊佐湧水消防組合</v>
      </c>
      <c r="BZ34" s="510"/>
      <c r="CA34" s="510"/>
      <c r="CB34" s="510"/>
      <c r="CC34" s="510"/>
      <c r="CD34" s="510"/>
      <c r="CE34" s="510"/>
      <c r="CF34" s="510"/>
      <c r="CG34" s="510"/>
      <c r="CH34" s="510"/>
      <c r="CI34" s="510"/>
      <c r="CJ34" s="510"/>
      <c r="CK34" s="510"/>
      <c r="CL34" s="510"/>
      <c r="CM34" s="510"/>
      <c r="CN34" s="9"/>
      <c r="CO34" s="509">
        <f>IF(CQ34="","",MAX(C34:D43,U34:V43,AM34:AN43,BE34:BF43,BW34:BX43)+1)</f>
        <v>16</v>
      </c>
      <c r="CP34" s="509"/>
      <c r="CQ34" s="510" t="str">
        <f>IF('各会計、関係団体の財政状況及び健全化判断比率'!BS7="","",'各会計、関係団体の財政状況及び健全化判断比率'!BS7)</f>
        <v>菱刈泉熱開発</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15">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IF('各会計、関係団体の財政状況及び健全化判断比率'!B29="","",'各会計、関係団体の財政状況及び健全化判断比率'!B29)</f>
        <v>伊佐市介護保険事業特別会計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t="str">
        <f t="shared" ref="BE35:BE43" si="3">IF(BG35="","",BE34+1)</f>
        <v/>
      </c>
      <c r="BF35" s="509"/>
      <c r="BG35" s="510"/>
      <c r="BH35" s="510"/>
      <c r="BI35" s="510"/>
      <c r="BJ35" s="510"/>
      <c r="BK35" s="510"/>
      <c r="BL35" s="510"/>
      <c r="BM35" s="510"/>
      <c r="BN35" s="510"/>
      <c r="BO35" s="510"/>
      <c r="BP35" s="510"/>
      <c r="BQ35" s="510"/>
      <c r="BR35" s="510"/>
      <c r="BS35" s="510"/>
      <c r="BT35" s="510"/>
      <c r="BU35" s="510"/>
      <c r="BV35" s="9"/>
      <c r="BW35" s="509">
        <f t="shared" ref="BW35:BW43" si="4">IF(BY35="","",BW34+1)</f>
        <v>9</v>
      </c>
      <c r="BX35" s="509"/>
      <c r="BY35" s="510" t="str">
        <f>IF('各会計、関係団体の財政状況及び健全化判断比率'!B69="","",'各会計、関係団体の財政状況及び健全化判断比率'!B69)</f>
        <v>伊佐北姶良環境管理組合</v>
      </c>
      <c r="BZ35" s="510"/>
      <c r="CA35" s="510"/>
      <c r="CB35" s="510"/>
      <c r="CC35" s="510"/>
      <c r="CD35" s="510"/>
      <c r="CE35" s="510"/>
      <c r="CF35" s="510"/>
      <c r="CG35" s="510"/>
      <c r="CH35" s="510"/>
      <c r="CI35" s="510"/>
      <c r="CJ35" s="510"/>
      <c r="CK35" s="510"/>
      <c r="CL35" s="510"/>
      <c r="CM35" s="510"/>
      <c r="CN35" s="9"/>
      <c r="CO35" s="509" t="str">
        <f t="shared" ref="CO35:CO43" si="5">IF(CQ35="","",CO34+1)</f>
        <v/>
      </c>
      <c r="CP35" s="509"/>
      <c r="CQ35" s="510" t="str">
        <f>IF('各会計、関係団体の財政状況及び健全化判断比率'!BS8="","",'各会計、関係団体の財政状況及び健全化判断比率'!BS8)</f>
        <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15">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IF('各会計、関係団体の財政状況及び健全化判断比率'!B30="","",'各会計、関係団体の財政状況及び健全化判断比率'!B30)</f>
        <v>伊佐市後期高齢者医療特別会計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10</v>
      </c>
      <c r="BX36" s="509"/>
      <c r="BY36" s="510" t="str">
        <f>IF('各会計、関係団体の財政状況及び健全化判断比率'!B70="","",'各会計、関係団体の財政状況及び健全化判断比率'!B70)</f>
        <v>伊佐北姶良火葬場管理組合</v>
      </c>
      <c r="BZ36" s="510"/>
      <c r="CA36" s="510"/>
      <c r="CB36" s="510"/>
      <c r="CC36" s="510"/>
      <c r="CD36" s="510"/>
      <c r="CE36" s="510"/>
      <c r="CF36" s="510"/>
      <c r="CG36" s="510"/>
      <c r="CH36" s="510"/>
      <c r="CI36" s="510"/>
      <c r="CJ36" s="510"/>
      <c r="CK36" s="510"/>
      <c r="CL36" s="510"/>
      <c r="CM36" s="510"/>
      <c r="CN36" s="9"/>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f t="shared" si="1"/>
        <v>5</v>
      </c>
      <c r="V37" s="509"/>
      <c r="W37" s="510" t="str">
        <f>IF('各会計、関係団体の財政状況及び健全化判断比率'!B31="","",'各会計、関係団体の財政状況及び健全化判断比率'!B31)</f>
        <v>伊佐市介護サービス事業特別会計</v>
      </c>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11</v>
      </c>
      <c r="BX37" s="509"/>
      <c r="BY37" s="510" t="str">
        <f>IF('各会計、関係団体の財政状況及び健全化判断比率'!B71="","",'各会計、関係団体の財政状況及び健全化判断比率'!B71)</f>
        <v>大口地方卸売市場管理組合</v>
      </c>
      <c r="BZ37" s="510"/>
      <c r="CA37" s="510"/>
      <c r="CB37" s="510"/>
      <c r="CC37" s="510"/>
      <c r="CD37" s="510"/>
      <c r="CE37" s="510"/>
      <c r="CF37" s="510"/>
      <c r="CG37" s="510"/>
      <c r="CH37" s="510"/>
      <c r="CI37" s="510"/>
      <c r="CJ37" s="510"/>
      <c r="CK37" s="510"/>
      <c r="CL37" s="510"/>
      <c r="CM37" s="510"/>
      <c r="CN37" s="9"/>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12</v>
      </c>
      <c r="BX38" s="509"/>
      <c r="BY38" s="510" t="str">
        <f>IF('各会計、関係団体の財政状況及び健全化判断比率'!B72="","",'各会計、関係団体の財政状況及び健全化判断比率'!B72)</f>
        <v>姶良・伊佐地区介護保険組合</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13</v>
      </c>
      <c r="BX39" s="509"/>
      <c r="BY39" s="510" t="str">
        <f>IF('各会計、関係団体の財政状況及び健全化判断比率'!B73="","",'各会計、関係団体の財政状況及び健全化判断比率'!B73)</f>
        <v>鹿児島県市町村総合事務組合</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14</v>
      </c>
      <c r="BX40" s="509"/>
      <c r="BY40" s="510" t="str">
        <f>IF('各会計、関係団体の財政状況及び健全化判断比率'!B74="","",'各会計、関係団体の財政状況及び健全化判断比率'!B74)</f>
        <v>鹿児島県後期高齢者医療広域連合（一般会計）</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f t="shared" si="4"/>
        <v>15</v>
      </c>
      <c r="BX41" s="509"/>
      <c r="BY41" s="510" t="str">
        <f>IF('各会計、関係団体の財政状況及び健全化判断比率'!B75="","",'各会計、関係団体の財政状況及び健全化判断比率'!B75)</f>
        <v>鹿児島県後期高齢者医療広域連合（後期高齢者医療特別会計）</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297</v>
      </c>
    </row>
    <row r="47" spans="1:113" x14ac:dyDescent="0.15">
      <c r="E47" s="1" t="s">
        <v>300</v>
      </c>
    </row>
    <row r="48" spans="1:113" x14ac:dyDescent="0.15">
      <c r="E48" s="1" t="s">
        <v>302</v>
      </c>
    </row>
    <row r="49" spans="5:5" x14ac:dyDescent="0.15">
      <c r="E49" s="1" t="s">
        <v>303</v>
      </c>
    </row>
    <row r="50" spans="5:5" x14ac:dyDescent="0.15">
      <c r="E50" s="1" t="s">
        <v>201</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mQyZ8jYfofX9r/ZOsqhkN2h+59/Mu0cgbWNwHSiUHksatj+COGHAAkMptSkedk5jLlrjgf8fmR5mavne0NkCkg==" saltValue="ONASGiyzwos3/E2RwBVKL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3</v>
      </c>
      <c r="K32" s="203"/>
      <c r="L32" s="203"/>
      <c r="M32" s="203"/>
      <c r="N32" s="203"/>
      <c r="O32" s="203"/>
      <c r="P32" s="203"/>
    </row>
    <row r="33" spans="1:16" ht="39" customHeight="1" x14ac:dyDescent="0.2">
      <c r="A33" s="203"/>
      <c r="B33" s="204" t="s">
        <v>13</v>
      </c>
      <c r="C33" s="210"/>
      <c r="D33" s="210"/>
      <c r="E33" s="212" t="s">
        <v>15</v>
      </c>
      <c r="F33" s="213" t="s">
        <v>523</v>
      </c>
      <c r="G33" s="218" t="s">
        <v>524</v>
      </c>
      <c r="H33" s="218" t="s">
        <v>442</v>
      </c>
      <c r="I33" s="218" t="s">
        <v>525</v>
      </c>
      <c r="J33" s="222" t="s">
        <v>526</v>
      </c>
      <c r="K33" s="203"/>
      <c r="L33" s="203"/>
      <c r="M33" s="203"/>
      <c r="N33" s="203"/>
      <c r="O33" s="203"/>
      <c r="P33" s="203"/>
    </row>
    <row r="34" spans="1:16" ht="39" customHeight="1" x14ac:dyDescent="0.15">
      <c r="A34" s="203"/>
      <c r="B34" s="205"/>
      <c r="C34" s="1074" t="s">
        <v>461</v>
      </c>
      <c r="D34" s="1074"/>
      <c r="E34" s="1075"/>
      <c r="F34" s="214">
        <v>4.3600000000000003</v>
      </c>
      <c r="G34" s="219">
        <v>5.15</v>
      </c>
      <c r="H34" s="219">
        <v>5.23</v>
      </c>
      <c r="I34" s="219">
        <v>5.88</v>
      </c>
      <c r="J34" s="223">
        <v>5.81</v>
      </c>
      <c r="K34" s="203"/>
      <c r="L34" s="203"/>
      <c r="M34" s="203"/>
      <c r="N34" s="203"/>
      <c r="O34" s="203"/>
      <c r="P34" s="203"/>
    </row>
    <row r="35" spans="1:16" ht="39" customHeight="1" x14ac:dyDescent="0.15">
      <c r="A35" s="203"/>
      <c r="B35" s="206"/>
      <c r="C35" s="1076" t="s">
        <v>268</v>
      </c>
      <c r="D35" s="1076"/>
      <c r="E35" s="1077"/>
      <c r="F35" s="215">
        <v>4.25</v>
      </c>
      <c r="G35" s="220">
        <v>3.22</v>
      </c>
      <c r="H35" s="220">
        <v>5.0199999999999996</v>
      </c>
      <c r="I35" s="220">
        <v>4.1399999999999997</v>
      </c>
      <c r="J35" s="224">
        <v>5.49</v>
      </c>
      <c r="K35" s="203"/>
      <c r="L35" s="203"/>
      <c r="M35" s="203"/>
      <c r="N35" s="203"/>
      <c r="O35" s="203"/>
      <c r="P35" s="203"/>
    </row>
    <row r="36" spans="1:16" ht="39" customHeight="1" x14ac:dyDescent="0.15">
      <c r="A36" s="203"/>
      <c r="B36" s="206"/>
      <c r="C36" s="1076" t="s">
        <v>456</v>
      </c>
      <c r="D36" s="1076"/>
      <c r="E36" s="1077"/>
      <c r="F36" s="215">
        <v>0.83</v>
      </c>
      <c r="G36" s="220">
        <v>0.76</v>
      </c>
      <c r="H36" s="220">
        <v>0.41</v>
      </c>
      <c r="I36" s="220">
        <v>0.6</v>
      </c>
      <c r="J36" s="224">
        <v>0.47</v>
      </c>
      <c r="K36" s="203"/>
      <c r="L36" s="203"/>
      <c r="M36" s="203"/>
      <c r="N36" s="203"/>
      <c r="O36" s="203"/>
      <c r="P36" s="203"/>
    </row>
    <row r="37" spans="1:16" ht="39" customHeight="1" x14ac:dyDescent="0.15">
      <c r="A37" s="203"/>
      <c r="B37" s="206"/>
      <c r="C37" s="1076" t="s">
        <v>463</v>
      </c>
      <c r="D37" s="1076"/>
      <c r="E37" s="1077"/>
      <c r="F37" s="215">
        <v>0</v>
      </c>
      <c r="G37" s="220">
        <v>0</v>
      </c>
      <c r="H37" s="220">
        <v>0</v>
      </c>
      <c r="I37" s="220">
        <v>0</v>
      </c>
      <c r="J37" s="224">
        <v>0.03</v>
      </c>
      <c r="K37" s="203"/>
      <c r="L37" s="203"/>
      <c r="M37" s="203"/>
      <c r="N37" s="203"/>
      <c r="O37" s="203"/>
      <c r="P37" s="203"/>
    </row>
    <row r="38" spans="1:16" ht="39" customHeight="1" x14ac:dyDescent="0.15">
      <c r="A38" s="203"/>
      <c r="B38" s="206"/>
      <c r="C38" s="1076" t="s">
        <v>459</v>
      </c>
      <c r="D38" s="1076"/>
      <c r="E38" s="1077"/>
      <c r="F38" s="215">
        <v>0.11</v>
      </c>
      <c r="G38" s="220">
        <v>0.04</v>
      </c>
      <c r="H38" s="220">
        <v>0.01</v>
      </c>
      <c r="I38" s="220">
        <v>0.02</v>
      </c>
      <c r="J38" s="224">
        <v>0.02</v>
      </c>
      <c r="K38" s="203"/>
      <c r="L38" s="203"/>
      <c r="M38" s="203"/>
      <c r="N38" s="203"/>
      <c r="O38" s="203"/>
      <c r="P38" s="203"/>
    </row>
    <row r="39" spans="1:16" ht="39" customHeight="1" x14ac:dyDescent="0.15">
      <c r="A39" s="203"/>
      <c r="B39" s="206"/>
      <c r="C39" s="1076" t="s">
        <v>267</v>
      </c>
      <c r="D39" s="1076"/>
      <c r="E39" s="1077"/>
      <c r="F39" s="215">
        <v>0.01</v>
      </c>
      <c r="G39" s="220">
        <v>0.01</v>
      </c>
      <c r="H39" s="220">
        <v>1.51</v>
      </c>
      <c r="I39" s="220">
        <v>0.11</v>
      </c>
      <c r="J39" s="224">
        <v>0.01</v>
      </c>
      <c r="K39" s="203"/>
      <c r="L39" s="203"/>
      <c r="M39" s="203"/>
      <c r="N39" s="203"/>
      <c r="O39" s="203"/>
      <c r="P39" s="203"/>
    </row>
    <row r="40" spans="1:16" ht="39" customHeight="1" x14ac:dyDescent="0.15">
      <c r="A40" s="203"/>
      <c r="B40" s="206"/>
      <c r="C40" s="1076" t="s">
        <v>458</v>
      </c>
      <c r="D40" s="1076"/>
      <c r="E40" s="1077"/>
      <c r="F40" s="215">
        <v>0</v>
      </c>
      <c r="G40" s="220">
        <v>0</v>
      </c>
      <c r="H40" s="220">
        <v>0.01</v>
      </c>
      <c r="I40" s="220">
        <v>0.01</v>
      </c>
      <c r="J40" s="224">
        <v>0.01</v>
      </c>
      <c r="K40" s="203"/>
      <c r="L40" s="203"/>
      <c r="M40" s="203"/>
      <c r="N40" s="203"/>
      <c r="O40" s="203"/>
      <c r="P40" s="203"/>
    </row>
    <row r="41" spans="1:16" ht="39" customHeight="1" x14ac:dyDescent="0.15">
      <c r="A41" s="203"/>
      <c r="B41" s="206"/>
      <c r="C41" s="1076"/>
      <c r="D41" s="1076"/>
      <c r="E41" s="1077"/>
      <c r="F41" s="215"/>
      <c r="G41" s="220"/>
      <c r="H41" s="220"/>
      <c r="I41" s="220"/>
      <c r="J41" s="224"/>
      <c r="K41" s="203"/>
      <c r="L41" s="203"/>
      <c r="M41" s="203"/>
      <c r="N41" s="203"/>
      <c r="O41" s="203"/>
      <c r="P41" s="203"/>
    </row>
    <row r="42" spans="1:16" ht="39" customHeight="1" x14ac:dyDescent="0.15">
      <c r="A42" s="203"/>
      <c r="B42" s="207"/>
      <c r="C42" s="1076" t="s">
        <v>530</v>
      </c>
      <c r="D42" s="1076"/>
      <c r="E42" s="1077"/>
      <c r="F42" s="215" t="s">
        <v>204</v>
      </c>
      <c r="G42" s="220" t="s">
        <v>204</v>
      </c>
      <c r="H42" s="220" t="s">
        <v>204</v>
      </c>
      <c r="I42" s="220" t="s">
        <v>204</v>
      </c>
      <c r="J42" s="224" t="s">
        <v>204</v>
      </c>
      <c r="K42" s="203"/>
      <c r="L42" s="203"/>
      <c r="M42" s="203"/>
      <c r="N42" s="203"/>
      <c r="O42" s="203"/>
      <c r="P42" s="203"/>
    </row>
    <row r="43" spans="1:16" ht="39" customHeight="1" x14ac:dyDescent="0.15">
      <c r="A43" s="203"/>
      <c r="B43" s="208"/>
      <c r="C43" s="1078" t="s">
        <v>489</v>
      </c>
      <c r="D43" s="1078"/>
      <c r="E43" s="1079"/>
      <c r="F43" s="216">
        <v>0</v>
      </c>
      <c r="G43" s="221">
        <v>0</v>
      </c>
      <c r="H43" s="221">
        <v>0</v>
      </c>
      <c r="I43" s="221">
        <v>0</v>
      </c>
      <c r="J43" s="225" t="s">
        <v>204</v>
      </c>
      <c r="K43" s="203"/>
      <c r="L43" s="203"/>
      <c r="M43" s="203"/>
      <c r="N43" s="203"/>
      <c r="O43" s="203"/>
      <c r="P43" s="203"/>
    </row>
    <row r="44" spans="1:16" ht="39" customHeight="1" x14ac:dyDescent="0.15">
      <c r="A44" s="203"/>
      <c r="B44" s="209" t="s">
        <v>19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XFHCqYUrxEmko7i75lOMZT4/n1MAvyjJqgcaHENaBv7UIhP3Xi3MGbeVRtpoTHq/KOGkzpfetDW8NuKyAmB09Q==" saltValue="QbPupHBhgz+dd8LOzojs4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x14ac:dyDescent="0.15">
      <c r="A44" s="103"/>
      <c r="B44" s="226" t="s">
        <v>27</v>
      </c>
      <c r="C44" s="232"/>
      <c r="D44" s="232"/>
      <c r="E44" s="240"/>
      <c r="F44" s="240"/>
      <c r="G44" s="240"/>
      <c r="H44" s="240"/>
      <c r="I44" s="240"/>
      <c r="J44" s="243" t="s">
        <v>15</v>
      </c>
      <c r="K44" s="245" t="s">
        <v>523</v>
      </c>
      <c r="L44" s="253" t="s">
        <v>524</v>
      </c>
      <c r="M44" s="253" t="s">
        <v>442</v>
      </c>
      <c r="N44" s="253" t="s">
        <v>525</v>
      </c>
      <c r="O44" s="261" t="s">
        <v>526</v>
      </c>
      <c r="P44" s="103"/>
      <c r="Q44" s="103"/>
      <c r="R44" s="103"/>
      <c r="S44" s="103"/>
      <c r="T44" s="103"/>
      <c r="U44" s="103"/>
    </row>
    <row r="45" spans="1:21" ht="30.75" customHeight="1" x14ac:dyDescent="0.15">
      <c r="A45" s="103"/>
      <c r="B45" s="1090" t="s">
        <v>28</v>
      </c>
      <c r="C45" s="1091"/>
      <c r="D45" s="235"/>
      <c r="E45" s="1104" t="s">
        <v>26</v>
      </c>
      <c r="F45" s="1104"/>
      <c r="G45" s="1104"/>
      <c r="H45" s="1104"/>
      <c r="I45" s="1104"/>
      <c r="J45" s="1105"/>
      <c r="K45" s="246">
        <v>1518</v>
      </c>
      <c r="L45" s="254">
        <v>1565</v>
      </c>
      <c r="M45" s="254">
        <v>1619</v>
      </c>
      <c r="N45" s="254">
        <v>1680</v>
      </c>
      <c r="O45" s="262">
        <v>1684</v>
      </c>
      <c r="P45" s="103"/>
      <c r="Q45" s="103"/>
      <c r="R45" s="103"/>
      <c r="S45" s="103"/>
      <c r="T45" s="103"/>
      <c r="U45" s="103"/>
    </row>
    <row r="46" spans="1:21" ht="30.75" customHeight="1" x14ac:dyDescent="0.15">
      <c r="A46" s="103"/>
      <c r="B46" s="1092"/>
      <c r="C46" s="1093"/>
      <c r="D46" s="236"/>
      <c r="E46" s="1096" t="s">
        <v>31</v>
      </c>
      <c r="F46" s="1096"/>
      <c r="G46" s="1096"/>
      <c r="H46" s="1096"/>
      <c r="I46" s="1096"/>
      <c r="J46" s="1097"/>
      <c r="K46" s="247" t="s">
        <v>204</v>
      </c>
      <c r="L46" s="255" t="s">
        <v>204</v>
      </c>
      <c r="M46" s="255" t="s">
        <v>204</v>
      </c>
      <c r="N46" s="255" t="s">
        <v>204</v>
      </c>
      <c r="O46" s="263" t="s">
        <v>204</v>
      </c>
      <c r="P46" s="103"/>
      <c r="Q46" s="103"/>
      <c r="R46" s="103"/>
      <c r="S46" s="103"/>
      <c r="T46" s="103"/>
      <c r="U46" s="103"/>
    </row>
    <row r="47" spans="1:21" ht="30.75" customHeight="1" x14ac:dyDescent="0.15">
      <c r="A47" s="103"/>
      <c r="B47" s="1092"/>
      <c r="C47" s="1093"/>
      <c r="D47" s="236"/>
      <c r="E47" s="1096" t="s">
        <v>36</v>
      </c>
      <c r="F47" s="1096"/>
      <c r="G47" s="1096"/>
      <c r="H47" s="1096"/>
      <c r="I47" s="1096"/>
      <c r="J47" s="1097"/>
      <c r="K47" s="247" t="s">
        <v>204</v>
      </c>
      <c r="L47" s="255" t="s">
        <v>204</v>
      </c>
      <c r="M47" s="255" t="s">
        <v>204</v>
      </c>
      <c r="N47" s="255" t="s">
        <v>204</v>
      </c>
      <c r="O47" s="263" t="s">
        <v>204</v>
      </c>
      <c r="P47" s="103"/>
      <c r="Q47" s="103"/>
      <c r="R47" s="103"/>
      <c r="S47" s="103"/>
      <c r="T47" s="103"/>
      <c r="U47" s="103"/>
    </row>
    <row r="48" spans="1:21" ht="30.75" customHeight="1" x14ac:dyDescent="0.15">
      <c r="A48" s="103"/>
      <c r="B48" s="1092"/>
      <c r="C48" s="1093"/>
      <c r="D48" s="236"/>
      <c r="E48" s="1096" t="s">
        <v>42</v>
      </c>
      <c r="F48" s="1096"/>
      <c r="G48" s="1096"/>
      <c r="H48" s="1096"/>
      <c r="I48" s="1096"/>
      <c r="J48" s="1097"/>
      <c r="K48" s="247">
        <v>161</v>
      </c>
      <c r="L48" s="255">
        <v>140</v>
      </c>
      <c r="M48" s="255">
        <v>138</v>
      </c>
      <c r="N48" s="255">
        <v>139</v>
      </c>
      <c r="O48" s="263">
        <v>146</v>
      </c>
      <c r="P48" s="103"/>
      <c r="Q48" s="103"/>
      <c r="R48" s="103"/>
      <c r="S48" s="103"/>
      <c r="T48" s="103"/>
      <c r="U48" s="103"/>
    </row>
    <row r="49" spans="1:21" ht="30.75" customHeight="1" x14ac:dyDescent="0.15">
      <c r="A49" s="103"/>
      <c r="B49" s="1092"/>
      <c r="C49" s="1093"/>
      <c r="D49" s="236"/>
      <c r="E49" s="1096" t="s">
        <v>1</v>
      </c>
      <c r="F49" s="1096"/>
      <c r="G49" s="1096"/>
      <c r="H49" s="1096"/>
      <c r="I49" s="1096"/>
      <c r="J49" s="1097"/>
      <c r="K49" s="247">
        <v>260</v>
      </c>
      <c r="L49" s="255">
        <v>254</v>
      </c>
      <c r="M49" s="255">
        <v>116</v>
      </c>
      <c r="N49" s="255" t="s">
        <v>204</v>
      </c>
      <c r="O49" s="263">
        <v>7</v>
      </c>
      <c r="P49" s="103"/>
      <c r="Q49" s="103"/>
      <c r="R49" s="103"/>
      <c r="S49" s="103"/>
      <c r="T49" s="103"/>
      <c r="U49" s="103"/>
    </row>
    <row r="50" spans="1:21" ht="30.75" customHeight="1" x14ac:dyDescent="0.15">
      <c r="A50" s="103"/>
      <c r="B50" s="1092"/>
      <c r="C50" s="1093"/>
      <c r="D50" s="236"/>
      <c r="E50" s="1096" t="s">
        <v>44</v>
      </c>
      <c r="F50" s="1096"/>
      <c r="G50" s="1096"/>
      <c r="H50" s="1096"/>
      <c r="I50" s="1096"/>
      <c r="J50" s="1097"/>
      <c r="K50" s="247">
        <v>174</v>
      </c>
      <c r="L50" s="255">
        <v>144</v>
      </c>
      <c r="M50" s="255">
        <v>117</v>
      </c>
      <c r="N50" s="255">
        <v>95</v>
      </c>
      <c r="O50" s="263">
        <v>68</v>
      </c>
      <c r="P50" s="103"/>
      <c r="Q50" s="103"/>
      <c r="R50" s="103"/>
      <c r="S50" s="103"/>
      <c r="T50" s="103"/>
      <c r="U50" s="103"/>
    </row>
    <row r="51" spans="1:21" ht="30.75" customHeight="1" x14ac:dyDescent="0.15">
      <c r="A51" s="103"/>
      <c r="B51" s="1094"/>
      <c r="C51" s="1095"/>
      <c r="D51" s="237"/>
      <c r="E51" s="1096" t="s">
        <v>51</v>
      </c>
      <c r="F51" s="1096"/>
      <c r="G51" s="1096"/>
      <c r="H51" s="1096"/>
      <c r="I51" s="1096"/>
      <c r="J51" s="1097"/>
      <c r="K51" s="247">
        <v>0</v>
      </c>
      <c r="L51" s="255">
        <v>0</v>
      </c>
      <c r="M51" s="255">
        <v>0</v>
      </c>
      <c r="N51" s="255">
        <v>0</v>
      </c>
      <c r="O51" s="263">
        <v>0</v>
      </c>
      <c r="P51" s="103"/>
      <c r="Q51" s="103"/>
      <c r="R51" s="103"/>
      <c r="S51" s="103"/>
      <c r="T51" s="103"/>
      <c r="U51" s="103"/>
    </row>
    <row r="52" spans="1:21" ht="30.75" customHeight="1" x14ac:dyDescent="0.15">
      <c r="A52" s="103"/>
      <c r="B52" s="1098" t="s">
        <v>53</v>
      </c>
      <c r="C52" s="1099"/>
      <c r="D52" s="237"/>
      <c r="E52" s="1096" t="s">
        <v>54</v>
      </c>
      <c r="F52" s="1096"/>
      <c r="G52" s="1096"/>
      <c r="H52" s="1096"/>
      <c r="I52" s="1096"/>
      <c r="J52" s="1097"/>
      <c r="K52" s="247">
        <v>1371</v>
      </c>
      <c r="L52" s="255">
        <v>1355</v>
      </c>
      <c r="M52" s="255">
        <v>1292</v>
      </c>
      <c r="N52" s="255">
        <v>1248</v>
      </c>
      <c r="O52" s="263">
        <v>1260</v>
      </c>
      <c r="P52" s="103"/>
      <c r="Q52" s="103"/>
      <c r="R52" s="103"/>
      <c r="S52" s="103"/>
      <c r="T52" s="103"/>
      <c r="U52" s="103"/>
    </row>
    <row r="53" spans="1:21" ht="30.75" customHeight="1" x14ac:dyDescent="0.15">
      <c r="A53" s="103"/>
      <c r="B53" s="1100" t="s">
        <v>16</v>
      </c>
      <c r="C53" s="1101"/>
      <c r="D53" s="238"/>
      <c r="E53" s="1102" t="s">
        <v>56</v>
      </c>
      <c r="F53" s="1102"/>
      <c r="G53" s="1102"/>
      <c r="H53" s="1102"/>
      <c r="I53" s="1102"/>
      <c r="J53" s="1103"/>
      <c r="K53" s="248">
        <v>742</v>
      </c>
      <c r="L53" s="256">
        <v>748</v>
      </c>
      <c r="M53" s="256">
        <v>698</v>
      </c>
      <c r="N53" s="256">
        <v>666</v>
      </c>
      <c r="O53" s="264">
        <v>645</v>
      </c>
      <c r="P53" s="103"/>
      <c r="Q53" s="103"/>
      <c r="R53" s="103"/>
      <c r="S53" s="103"/>
      <c r="T53" s="103"/>
      <c r="U53" s="103"/>
    </row>
    <row r="54" spans="1:21" ht="24" customHeight="1" x14ac:dyDescent="0.15">
      <c r="A54" s="103"/>
      <c r="B54" s="227" t="s">
        <v>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7</v>
      </c>
      <c r="C55" s="233"/>
      <c r="D55" s="233"/>
      <c r="E55" s="233"/>
      <c r="F55" s="233"/>
      <c r="G55" s="233"/>
      <c r="H55" s="233"/>
      <c r="I55" s="233"/>
      <c r="J55" s="233"/>
      <c r="K55" s="249"/>
      <c r="L55" s="249"/>
      <c r="M55" s="249"/>
      <c r="N55" s="249"/>
      <c r="O55" s="265" t="s">
        <v>531</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533</v>
      </c>
      <c r="L56" s="257" t="s">
        <v>532</v>
      </c>
      <c r="M56" s="257" t="s">
        <v>534</v>
      </c>
      <c r="N56" s="257" t="s">
        <v>535</v>
      </c>
      <c r="O56" s="266" t="s">
        <v>536</v>
      </c>
      <c r="P56" s="103"/>
      <c r="Q56" s="103"/>
      <c r="R56" s="103"/>
      <c r="S56" s="103"/>
      <c r="T56" s="103"/>
      <c r="U56" s="103"/>
    </row>
    <row r="57" spans="1:21" ht="31.5" customHeight="1" x14ac:dyDescent="0.15">
      <c r="B57" s="1086" t="s">
        <v>52</v>
      </c>
      <c r="C57" s="1087"/>
      <c r="D57" s="1080" t="s">
        <v>58</v>
      </c>
      <c r="E57" s="1081"/>
      <c r="F57" s="1081"/>
      <c r="G57" s="1081"/>
      <c r="H57" s="1081"/>
      <c r="I57" s="1081"/>
      <c r="J57" s="1082"/>
      <c r="K57" s="251" t="s">
        <v>204</v>
      </c>
      <c r="L57" s="258" t="s">
        <v>204</v>
      </c>
      <c r="M57" s="258" t="s">
        <v>204</v>
      </c>
      <c r="N57" s="258" t="s">
        <v>204</v>
      </c>
      <c r="O57" s="267" t="s">
        <v>204</v>
      </c>
    </row>
    <row r="58" spans="1:21" ht="31.5" customHeight="1" x14ac:dyDescent="0.15">
      <c r="B58" s="1088"/>
      <c r="C58" s="1089"/>
      <c r="D58" s="1083" t="s">
        <v>60</v>
      </c>
      <c r="E58" s="1084"/>
      <c r="F58" s="1084"/>
      <c r="G58" s="1084"/>
      <c r="H58" s="1084"/>
      <c r="I58" s="1084"/>
      <c r="J58" s="1085"/>
      <c r="K58" s="252" t="s">
        <v>204</v>
      </c>
      <c r="L58" s="259" t="s">
        <v>204</v>
      </c>
      <c r="M58" s="259" t="s">
        <v>204</v>
      </c>
      <c r="N58" s="259" t="s">
        <v>204</v>
      </c>
      <c r="O58" s="268" t="s">
        <v>204</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M43rfH1MoybHPAbdCxBXsVqtd4Y8aQwnyi7bmSi/nmd3xw/wBkf6DveFucSrKrFBpG5OA4ON1vwYe5/fWHptKQ==" saltValue="LKHEQjNddkTq5UwvPNYrV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23</v>
      </c>
    </row>
    <row r="40" spans="2:13" ht="27.75" customHeight="1" x14ac:dyDescent="0.15">
      <c r="B40" s="226" t="s">
        <v>27</v>
      </c>
      <c r="C40" s="232"/>
      <c r="D40" s="232"/>
      <c r="E40" s="240"/>
      <c r="F40" s="240"/>
      <c r="G40" s="240"/>
      <c r="H40" s="243" t="s">
        <v>15</v>
      </c>
      <c r="I40" s="245" t="s">
        <v>523</v>
      </c>
      <c r="J40" s="253" t="s">
        <v>524</v>
      </c>
      <c r="K40" s="253" t="s">
        <v>442</v>
      </c>
      <c r="L40" s="253" t="s">
        <v>525</v>
      </c>
      <c r="M40" s="274" t="s">
        <v>526</v>
      </c>
    </row>
    <row r="41" spans="2:13" ht="27.75" customHeight="1" x14ac:dyDescent="0.15">
      <c r="B41" s="1090" t="s">
        <v>38</v>
      </c>
      <c r="C41" s="1091"/>
      <c r="D41" s="235"/>
      <c r="E41" s="1115" t="s">
        <v>61</v>
      </c>
      <c r="F41" s="1115"/>
      <c r="G41" s="1115"/>
      <c r="H41" s="1116"/>
      <c r="I41" s="246">
        <v>14786</v>
      </c>
      <c r="J41" s="254">
        <v>15207</v>
      </c>
      <c r="K41" s="254">
        <v>16635</v>
      </c>
      <c r="L41" s="254">
        <v>16199</v>
      </c>
      <c r="M41" s="262">
        <v>16116</v>
      </c>
    </row>
    <row r="42" spans="2:13" ht="27.75" customHeight="1" x14ac:dyDescent="0.15">
      <c r="B42" s="1092"/>
      <c r="C42" s="1093"/>
      <c r="D42" s="236"/>
      <c r="E42" s="1106" t="s">
        <v>68</v>
      </c>
      <c r="F42" s="1106"/>
      <c r="G42" s="1106"/>
      <c r="H42" s="1107"/>
      <c r="I42" s="247">
        <v>13</v>
      </c>
      <c r="J42" s="255">
        <v>11</v>
      </c>
      <c r="K42" s="255">
        <v>8</v>
      </c>
      <c r="L42" s="255">
        <v>6</v>
      </c>
      <c r="M42" s="263">
        <v>4</v>
      </c>
    </row>
    <row r="43" spans="2:13" ht="27.75" customHeight="1" x14ac:dyDescent="0.15">
      <c r="B43" s="1092"/>
      <c r="C43" s="1093"/>
      <c r="D43" s="236"/>
      <c r="E43" s="1106" t="s">
        <v>69</v>
      </c>
      <c r="F43" s="1106"/>
      <c r="G43" s="1106"/>
      <c r="H43" s="1107"/>
      <c r="I43" s="247">
        <v>1181</v>
      </c>
      <c r="J43" s="255">
        <v>1118</v>
      </c>
      <c r="K43" s="255">
        <v>1169</v>
      </c>
      <c r="L43" s="255">
        <v>1154</v>
      </c>
      <c r="M43" s="263">
        <v>1013</v>
      </c>
    </row>
    <row r="44" spans="2:13" ht="27.75" customHeight="1" x14ac:dyDescent="0.15">
      <c r="B44" s="1092"/>
      <c r="C44" s="1093"/>
      <c r="D44" s="236"/>
      <c r="E44" s="1106" t="s">
        <v>71</v>
      </c>
      <c r="F44" s="1106"/>
      <c r="G44" s="1106"/>
      <c r="H44" s="1107"/>
      <c r="I44" s="247">
        <v>389</v>
      </c>
      <c r="J44" s="255">
        <v>137</v>
      </c>
      <c r="K44" s="255" t="s">
        <v>204</v>
      </c>
      <c r="L44" s="255">
        <v>19</v>
      </c>
      <c r="M44" s="263">
        <v>50</v>
      </c>
    </row>
    <row r="45" spans="2:13" ht="27.75" customHeight="1" x14ac:dyDescent="0.15">
      <c r="B45" s="1092"/>
      <c r="C45" s="1093"/>
      <c r="D45" s="236"/>
      <c r="E45" s="1106" t="s">
        <v>73</v>
      </c>
      <c r="F45" s="1106"/>
      <c r="G45" s="1106"/>
      <c r="H45" s="1107"/>
      <c r="I45" s="247">
        <v>1897</v>
      </c>
      <c r="J45" s="255">
        <v>1749</v>
      </c>
      <c r="K45" s="255">
        <v>1642</v>
      </c>
      <c r="L45" s="255">
        <v>1557</v>
      </c>
      <c r="M45" s="263">
        <v>1537</v>
      </c>
    </row>
    <row r="46" spans="2:13" ht="27.75" customHeight="1" x14ac:dyDescent="0.15">
      <c r="B46" s="1092"/>
      <c r="C46" s="1093"/>
      <c r="D46" s="237"/>
      <c r="E46" s="1106" t="s">
        <v>72</v>
      </c>
      <c r="F46" s="1106"/>
      <c r="G46" s="1106"/>
      <c r="H46" s="1107"/>
      <c r="I46" s="247" t="s">
        <v>204</v>
      </c>
      <c r="J46" s="255" t="s">
        <v>204</v>
      </c>
      <c r="K46" s="255" t="s">
        <v>204</v>
      </c>
      <c r="L46" s="255" t="s">
        <v>204</v>
      </c>
      <c r="M46" s="263" t="s">
        <v>204</v>
      </c>
    </row>
    <row r="47" spans="2:13" ht="27.75" customHeight="1" x14ac:dyDescent="0.15">
      <c r="B47" s="1092"/>
      <c r="C47" s="1093"/>
      <c r="D47" s="270"/>
      <c r="E47" s="1112" t="s">
        <v>76</v>
      </c>
      <c r="F47" s="1113"/>
      <c r="G47" s="1113"/>
      <c r="H47" s="1114"/>
      <c r="I47" s="247" t="s">
        <v>204</v>
      </c>
      <c r="J47" s="255" t="s">
        <v>204</v>
      </c>
      <c r="K47" s="255" t="s">
        <v>204</v>
      </c>
      <c r="L47" s="255" t="s">
        <v>204</v>
      </c>
      <c r="M47" s="263" t="s">
        <v>204</v>
      </c>
    </row>
    <row r="48" spans="2:13" ht="27.75" customHeight="1" x14ac:dyDescent="0.15">
      <c r="B48" s="1092"/>
      <c r="C48" s="1093"/>
      <c r="D48" s="236"/>
      <c r="E48" s="1106" t="s">
        <v>80</v>
      </c>
      <c r="F48" s="1106"/>
      <c r="G48" s="1106"/>
      <c r="H48" s="1107"/>
      <c r="I48" s="247" t="s">
        <v>204</v>
      </c>
      <c r="J48" s="255" t="s">
        <v>204</v>
      </c>
      <c r="K48" s="255" t="s">
        <v>204</v>
      </c>
      <c r="L48" s="255" t="s">
        <v>204</v>
      </c>
      <c r="M48" s="263" t="s">
        <v>204</v>
      </c>
    </row>
    <row r="49" spans="2:13" ht="27.75" customHeight="1" x14ac:dyDescent="0.15">
      <c r="B49" s="1094"/>
      <c r="C49" s="1095"/>
      <c r="D49" s="236"/>
      <c r="E49" s="1106" t="s">
        <v>86</v>
      </c>
      <c r="F49" s="1106"/>
      <c r="G49" s="1106"/>
      <c r="H49" s="1107"/>
      <c r="I49" s="247" t="s">
        <v>204</v>
      </c>
      <c r="J49" s="255" t="s">
        <v>204</v>
      </c>
      <c r="K49" s="255" t="s">
        <v>204</v>
      </c>
      <c r="L49" s="255" t="s">
        <v>204</v>
      </c>
      <c r="M49" s="263" t="s">
        <v>204</v>
      </c>
    </row>
    <row r="50" spans="2:13" ht="27.75" customHeight="1" x14ac:dyDescent="0.15">
      <c r="B50" s="1110" t="s">
        <v>88</v>
      </c>
      <c r="C50" s="1111"/>
      <c r="D50" s="271"/>
      <c r="E50" s="1106" t="s">
        <v>90</v>
      </c>
      <c r="F50" s="1106"/>
      <c r="G50" s="1106"/>
      <c r="H50" s="1107"/>
      <c r="I50" s="247">
        <v>8367</v>
      </c>
      <c r="J50" s="255">
        <v>8592</v>
      </c>
      <c r="K50" s="255">
        <v>9238</v>
      </c>
      <c r="L50" s="255">
        <v>9252</v>
      </c>
      <c r="M50" s="263">
        <v>9183</v>
      </c>
    </row>
    <row r="51" spans="2:13" ht="27.75" customHeight="1" x14ac:dyDescent="0.15">
      <c r="B51" s="1092"/>
      <c r="C51" s="1093"/>
      <c r="D51" s="236"/>
      <c r="E51" s="1106" t="s">
        <v>93</v>
      </c>
      <c r="F51" s="1106"/>
      <c r="G51" s="1106"/>
      <c r="H51" s="1107"/>
      <c r="I51" s="247">
        <v>489</v>
      </c>
      <c r="J51" s="255">
        <v>497</v>
      </c>
      <c r="K51" s="255">
        <v>400</v>
      </c>
      <c r="L51" s="255">
        <v>259</v>
      </c>
      <c r="M51" s="263">
        <v>158</v>
      </c>
    </row>
    <row r="52" spans="2:13" ht="27.75" customHeight="1" x14ac:dyDescent="0.15">
      <c r="B52" s="1094"/>
      <c r="C52" s="1095"/>
      <c r="D52" s="236"/>
      <c r="E52" s="1106" t="s">
        <v>46</v>
      </c>
      <c r="F52" s="1106"/>
      <c r="G52" s="1106"/>
      <c r="H52" s="1107"/>
      <c r="I52" s="247">
        <v>11939</v>
      </c>
      <c r="J52" s="255">
        <v>12165</v>
      </c>
      <c r="K52" s="255">
        <v>12131</v>
      </c>
      <c r="L52" s="255">
        <v>12925</v>
      </c>
      <c r="M52" s="263">
        <v>12713</v>
      </c>
    </row>
    <row r="53" spans="2:13" ht="27.75" customHeight="1" x14ac:dyDescent="0.15">
      <c r="B53" s="1100" t="s">
        <v>16</v>
      </c>
      <c r="C53" s="1101"/>
      <c r="D53" s="238"/>
      <c r="E53" s="1108" t="s">
        <v>95</v>
      </c>
      <c r="F53" s="1108"/>
      <c r="G53" s="1108"/>
      <c r="H53" s="1109"/>
      <c r="I53" s="248">
        <v>-2530</v>
      </c>
      <c r="J53" s="256">
        <v>-3032</v>
      </c>
      <c r="K53" s="256">
        <v>-2314</v>
      </c>
      <c r="L53" s="256">
        <v>-3501</v>
      </c>
      <c r="M53" s="264">
        <v>-3335</v>
      </c>
    </row>
    <row r="54" spans="2:13" ht="27.75" customHeight="1" x14ac:dyDescent="0.15">
      <c r="B54" s="269" t="s">
        <v>33</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sjEy62EGMEzfgavtRu0zCsnLSclVAlxqBWa0T4+Y8+GFhAv24cGZrsDJAtbpaTJOV2c9JHPKR6u7C5brrBhEQ==" saltValue="2sEIovaQXo8e0q+/3xJtz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10</v>
      </c>
      <c r="C54" s="281"/>
      <c r="D54" s="281"/>
      <c r="E54" s="282" t="s">
        <v>15</v>
      </c>
      <c r="F54" s="283" t="s">
        <v>442</v>
      </c>
      <c r="G54" s="283" t="s">
        <v>525</v>
      </c>
      <c r="H54" s="291" t="s">
        <v>526</v>
      </c>
    </row>
    <row r="55" spans="2:8" ht="52.5" customHeight="1" x14ac:dyDescent="0.15">
      <c r="B55" s="276"/>
      <c r="C55" s="1125" t="s">
        <v>99</v>
      </c>
      <c r="D55" s="1125"/>
      <c r="E55" s="1126"/>
      <c r="F55" s="284">
        <v>5868</v>
      </c>
      <c r="G55" s="284">
        <v>5480</v>
      </c>
      <c r="H55" s="292">
        <v>5200</v>
      </c>
    </row>
    <row r="56" spans="2:8" ht="52.5" customHeight="1" x14ac:dyDescent="0.15">
      <c r="B56" s="277"/>
      <c r="C56" s="1127" t="s">
        <v>103</v>
      </c>
      <c r="D56" s="1127"/>
      <c r="E56" s="1128"/>
      <c r="F56" s="285">
        <v>744</v>
      </c>
      <c r="G56" s="285">
        <v>944</v>
      </c>
      <c r="H56" s="293">
        <v>1015</v>
      </c>
    </row>
    <row r="57" spans="2:8" ht="53.25" customHeight="1" x14ac:dyDescent="0.15">
      <c r="B57" s="277"/>
      <c r="C57" s="1129" t="s">
        <v>65</v>
      </c>
      <c r="D57" s="1129"/>
      <c r="E57" s="1130"/>
      <c r="F57" s="286">
        <v>1669</v>
      </c>
      <c r="G57" s="286">
        <v>1790</v>
      </c>
      <c r="H57" s="294">
        <v>1949</v>
      </c>
    </row>
    <row r="58" spans="2:8" ht="45.75" customHeight="1" x14ac:dyDescent="0.15">
      <c r="B58" s="278"/>
      <c r="C58" s="1117" t="s">
        <v>197</v>
      </c>
      <c r="D58" s="1118"/>
      <c r="E58" s="1119"/>
      <c r="F58" s="287">
        <v>1280</v>
      </c>
      <c r="G58" s="287">
        <v>1430</v>
      </c>
      <c r="H58" s="295">
        <v>1580</v>
      </c>
    </row>
    <row r="59" spans="2:8" ht="45.75" customHeight="1" x14ac:dyDescent="0.15">
      <c r="B59" s="278"/>
      <c r="C59" s="1117" t="s">
        <v>0</v>
      </c>
      <c r="D59" s="1118"/>
      <c r="E59" s="1119"/>
      <c r="F59" s="287">
        <v>145</v>
      </c>
      <c r="G59" s="287">
        <v>141</v>
      </c>
      <c r="H59" s="295">
        <v>139</v>
      </c>
    </row>
    <row r="60" spans="2:8" ht="45.75" customHeight="1" x14ac:dyDescent="0.15">
      <c r="B60" s="278"/>
      <c r="C60" s="1117" t="s">
        <v>542</v>
      </c>
      <c r="D60" s="1118"/>
      <c r="E60" s="1119"/>
      <c r="F60" s="287">
        <v>119</v>
      </c>
      <c r="G60" s="287">
        <v>98</v>
      </c>
      <c r="H60" s="295">
        <v>98</v>
      </c>
    </row>
    <row r="61" spans="2:8" ht="45.75" customHeight="1" x14ac:dyDescent="0.15">
      <c r="B61" s="278"/>
      <c r="C61" s="1117" t="s">
        <v>137</v>
      </c>
      <c r="D61" s="1118"/>
      <c r="E61" s="1119"/>
      <c r="F61" s="287">
        <v>44</v>
      </c>
      <c r="G61" s="287">
        <v>50</v>
      </c>
      <c r="H61" s="295">
        <v>56</v>
      </c>
    </row>
    <row r="62" spans="2:8" ht="45.75" customHeight="1" x14ac:dyDescent="0.15">
      <c r="B62" s="279"/>
      <c r="C62" s="1120" t="s">
        <v>543</v>
      </c>
      <c r="D62" s="1121"/>
      <c r="E62" s="1122"/>
      <c r="F62" s="288">
        <v>30</v>
      </c>
      <c r="G62" s="288">
        <v>26</v>
      </c>
      <c r="H62" s="296">
        <v>24</v>
      </c>
    </row>
    <row r="63" spans="2:8" ht="52.5" customHeight="1" x14ac:dyDescent="0.15">
      <c r="B63" s="280"/>
      <c r="C63" s="1123" t="s">
        <v>108</v>
      </c>
      <c r="D63" s="1123"/>
      <c r="E63" s="1124"/>
      <c r="F63" s="289">
        <v>8281</v>
      </c>
      <c r="G63" s="289">
        <v>8214</v>
      </c>
      <c r="H63" s="297">
        <v>8164</v>
      </c>
    </row>
    <row r="64" spans="2:8" ht="15" customHeight="1" x14ac:dyDescent="0.15"/>
  </sheetData>
  <sheetProtection algorithmName="SHA-512" hashValue="Y7s4KwIvwYCPR8vWXRjQK53JlKDQR3S6GcND5fo9ZMS3AgyPdLPwhPjcDnclttSdHbOOIP+YiLrIJKmZsJta3g==" saltValue="ZchRVId77h+Ht+kM+exlp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544</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544</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545</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546</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1131" t="s">
        <v>559</v>
      </c>
      <c r="AO43" s="1132"/>
      <c r="AP43" s="1132"/>
      <c r="AQ43" s="1132"/>
      <c r="AR43" s="1132"/>
      <c r="AS43" s="1132"/>
      <c r="AT43" s="1132"/>
      <c r="AU43" s="1132"/>
      <c r="AV43" s="1132"/>
      <c r="AW43" s="1132"/>
      <c r="AX43" s="1132"/>
      <c r="AY43" s="1132"/>
      <c r="AZ43" s="1132"/>
      <c r="BA43" s="1132"/>
      <c r="BB43" s="1132"/>
      <c r="BC43" s="1132"/>
      <c r="BD43" s="1132"/>
      <c r="BE43" s="1132"/>
      <c r="BF43" s="1132"/>
      <c r="BG43" s="1132"/>
      <c r="BH43" s="1132"/>
      <c r="BI43" s="1132"/>
      <c r="BJ43" s="1132"/>
      <c r="BK43" s="1132"/>
      <c r="BL43" s="1132"/>
      <c r="BM43" s="1132"/>
      <c r="BN43" s="1132"/>
      <c r="BO43" s="1132"/>
      <c r="BP43" s="1132"/>
      <c r="BQ43" s="1132"/>
      <c r="BR43" s="1132"/>
      <c r="BS43" s="1132"/>
      <c r="BT43" s="1132"/>
      <c r="BU43" s="1132"/>
      <c r="BV43" s="1132"/>
      <c r="BW43" s="1132"/>
      <c r="BX43" s="1132"/>
      <c r="BY43" s="1132"/>
      <c r="BZ43" s="1132"/>
      <c r="CA43" s="1132"/>
      <c r="CB43" s="1132"/>
      <c r="CC43" s="1132"/>
      <c r="CD43" s="1132"/>
      <c r="CE43" s="1132"/>
      <c r="CF43" s="1132"/>
      <c r="CG43" s="1132"/>
      <c r="CH43" s="1132"/>
      <c r="CI43" s="1132"/>
      <c r="CJ43" s="1132"/>
      <c r="CK43" s="1132"/>
      <c r="CL43" s="1132"/>
      <c r="CM43" s="1132"/>
      <c r="CN43" s="1132"/>
      <c r="CO43" s="1132"/>
      <c r="CP43" s="1132"/>
      <c r="CQ43" s="1132"/>
      <c r="CR43" s="1132"/>
      <c r="CS43" s="1132"/>
      <c r="CT43" s="1132"/>
      <c r="CU43" s="1132"/>
      <c r="CV43" s="1132"/>
      <c r="CW43" s="1132"/>
      <c r="CX43" s="1132"/>
      <c r="CY43" s="1132"/>
      <c r="CZ43" s="1132"/>
      <c r="DA43" s="1132"/>
      <c r="DB43" s="1132"/>
      <c r="DC43" s="1133"/>
    </row>
    <row r="44" spans="2:109" x14ac:dyDescent="0.15">
      <c r="B44" s="332"/>
      <c r="AN44" s="1134"/>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35"/>
      <c r="CF44" s="1135"/>
      <c r="CG44" s="1135"/>
      <c r="CH44" s="1135"/>
      <c r="CI44" s="1135"/>
      <c r="CJ44" s="1135"/>
      <c r="CK44" s="1135"/>
      <c r="CL44" s="1135"/>
      <c r="CM44" s="1135"/>
      <c r="CN44" s="1135"/>
      <c r="CO44" s="1135"/>
      <c r="CP44" s="1135"/>
      <c r="CQ44" s="1135"/>
      <c r="CR44" s="1135"/>
      <c r="CS44" s="1135"/>
      <c r="CT44" s="1135"/>
      <c r="CU44" s="1135"/>
      <c r="CV44" s="1135"/>
      <c r="CW44" s="1135"/>
      <c r="CX44" s="1135"/>
      <c r="CY44" s="1135"/>
      <c r="CZ44" s="1135"/>
      <c r="DA44" s="1135"/>
      <c r="DB44" s="1135"/>
      <c r="DC44" s="1136"/>
    </row>
    <row r="45" spans="2:109" x14ac:dyDescent="0.15">
      <c r="B45" s="332"/>
      <c r="AN45" s="1134"/>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35"/>
      <c r="CF45" s="1135"/>
      <c r="CG45" s="1135"/>
      <c r="CH45" s="1135"/>
      <c r="CI45" s="1135"/>
      <c r="CJ45" s="1135"/>
      <c r="CK45" s="1135"/>
      <c r="CL45" s="1135"/>
      <c r="CM45" s="1135"/>
      <c r="CN45" s="1135"/>
      <c r="CO45" s="1135"/>
      <c r="CP45" s="1135"/>
      <c r="CQ45" s="1135"/>
      <c r="CR45" s="1135"/>
      <c r="CS45" s="1135"/>
      <c r="CT45" s="1135"/>
      <c r="CU45" s="1135"/>
      <c r="CV45" s="1135"/>
      <c r="CW45" s="1135"/>
      <c r="CX45" s="1135"/>
      <c r="CY45" s="1135"/>
      <c r="CZ45" s="1135"/>
      <c r="DA45" s="1135"/>
      <c r="DB45" s="1135"/>
      <c r="DC45" s="1136"/>
    </row>
    <row r="46" spans="2:109" x14ac:dyDescent="0.15">
      <c r="B46" s="332"/>
      <c r="AN46" s="1134"/>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35"/>
      <c r="CF46" s="1135"/>
      <c r="CG46" s="1135"/>
      <c r="CH46" s="1135"/>
      <c r="CI46" s="1135"/>
      <c r="CJ46" s="1135"/>
      <c r="CK46" s="1135"/>
      <c r="CL46" s="1135"/>
      <c r="CM46" s="1135"/>
      <c r="CN46" s="1135"/>
      <c r="CO46" s="1135"/>
      <c r="CP46" s="1135"/>
      <c r="CQ46" s="1135"/>
      <c r="CR46" s="1135"/>
      <c r="CS46" s="1135"/>
      <c r="CT46" s="1135"/>
      <c r="CU46" s="1135"/>
      <c r="CV46" s="1135"/>
      <c r="CW46" s="1135"/>
      <c r="CX46" s="1135"/>
      <c r="CY46" s="1135"/>
      <c r="CZ46" s="1135"/>
      <c r="DA46" s="1135"/>
      <c r="DB46" s="1135"/>
      <c r="DC46" s="1136"/>
    </row>
    <row r="47" spans="2:109" x14ac:dyDescent="0.15">
      <c r="B47" s="332"/>
      <c r="AN47" s="1137"/>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C47" s="1138"/>
      <c r="CD47" s="1138"/>
      <c r="CE47" s="1138"/>
      <c r="CF47" s="1138"/>
      <c r="CG47" s="1138"/>
      <c r="CH47" s="1138"/>
      <c r="CI47" s="1138"/>
      <c r="CJ47" s="1138"/>
      <c r="CK47" s="1138"/>
      <c r="CL47" s="1138"/>
      <c r="CM47" s="1138"/>
      <c r="CN47" s="1138"/>
      <c r="CO47" s="1138"/>
      <c r="CP47" s="1138"/>
      <c r="CQ47" s="1138"/>
      <c r="CR47" s="1138"/>
      <c r="CS47" s="1138"/>
      <c r="CT47" s="1138"/>
      <c r="CU47" s="1138"/>
      <c r="CV47" s="1138"/>
      <c r="CW47" s="1138"/>
      <c r="CX47" s="1138"/>
      <c r="CY47" s="1138"/>
      <c r="CZ47" s="1138"/>
      <c r="DA47" s="1138"/>
      <c r="DB47" s="1138"/>
      <c r="DC47" s="1139"/>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547</v>
      </c>
    </row>
    <row r="50" spans="1:109" x14ac:dyDescent="0.15">
      <c r="B50" s="332"/>
      <c r="G50" s="1140"/>
      <c r="H50" s="1140"/>
      <c r="I50" s="1140"/>
      <c r="J50" s="1140"/>
      <c r="K50" s="342"/>
      <c r="L50" s="342"/>
      <c r="M50" s="343"/>
      <c r="N50" s="343"/>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44" t="s">
        <v>523</v>
      </c>
      <c r="BQ50" s="1144"/>
      <c r="BR50" s="1144"/>
      <c r="BS50" s="1144"/>
      <c r="BT50" s="1144"/>
      <c r="BU50" s="1144"/>
      <c r="BV50" s="1144"/>
      <c r="BW50" s="1144"/>
      <c r="BX50" s="1144" t="s">
        <v>524</v>
      </c>
      <c r="BY50" s="1144"/>
      <c r="BZ50" s="1144"/>
      <c r="CA50" s="1144"/>
      <c r="CB50" s="1144"/>
      <c r="CC50" s="1144"/>
      <c r="CD50" s="1144"/>
      <c r="CE50" s="1144"/>
      <c r="CF50" s="1144" t="s">
        <v>442</v>
      </c>
      <c r="CG50" s="1144"/>
      <c r="CH50" s="1144"/>
      <c r="CI50" s="1144"/>
      <c r="CJ50" s="1144"/>
      <c r="CK50" s="1144"/>
      <c r="CL50" s="1144"/>
      <c r="CM50" s="1144"/>
      <c r="CN50" s="1144" t="s">
        <v>525</v>
      </c>
      <c r="CO50" s="1144"/>
      <c r="CP50" s="1144"/>
      <c r="CQ50" s="1144"/>
      <c r="CR50" s="1144"/>
      <c r="CS50" s="1144"/>
      <c r="CT50" s="1144"/>
      <c r="CU50" s="1144"/>
      <c r="CV50" s="1144" t="s">
        <v>526</v>
      </c>
      <c r="CW50" s="1144"/>
      <c r="CX50" s="1144"/>
      <c r="CY50" s="1144"/>
      <c r="CZ50" s="1144"/>
      <c r="DA50" s="1144"/>
      <c r="DB50" s="1144"/>
      <c r="DC50" s="1144"/>
    </row>
    <row r="51" spans="1:109" ht="13.5" customHeight="1" x14ac:dyDescent="0.15">
      <c r="B51" s="332"/>
      <c r="G51" s="1151"/>
      <c r="H51" s="1151"/>
      <c r="I51" s="1149"/>
      <c r="J51" s="1149"/>
      <c r="K51" s="1146"/>
      <c r="L51" s="1146"/>
      <c r="M51" s="1146"/>
      <c r="N51" s="1146"/>
      <c r="AM51" s="341"/>
      <c r="AN51" s="1147" t="s">
        <v>548</v>
      </c>
      <c r="AO51" s="1147"/>
      <c r="AP51" s="1147"/>
      <c r="AQ51" s="1147"/>
      <c r="AR51" s="1147"/>
      <c r="AS51" s="1147"/>
      <c r="AT51" s="1147"/>
      <c r="AU51" s="1147"/>
      <c r="AV51" s="1147"/>
      <c r="AW51" s="1147"/>
      <c r="AX51" s="1147"/>
      <c r="AY51" s="1147"/>
      <c r="AZ51" s="1147"/>
      <c r="BA51" s="1147"/>
      <c r="BB51" s="1147" t="s">
        <v>549</v>
      </c>
      <c r="BC51" s="1147"/>
      <c r="BD51" s="1147"/>
      <c r="BE51" s="1147"/>
      <c r="BF51" s="1147"/>
      <c r="BG51" s="1147"/>
      <c r="BH51" s="1147"/>
      <c r="BI51" s="1147"/>
      <c r="BJ51" s="1147"/>
      <c r="BK51" s="1147"/>
      <c r="BL51" s="1147"/>
      <c r="BM51" s="1147"/>
      <c r="BN51" s="1147"/>
      <c r="BO51" s="1147"/>
      <c r="BP51" s="1145"/>
      <c r="BQ51" s="1145"/>
      <c r="BR51" s="1145"/>
      <c r="BS51" s="1145"/>
      <c r="BT51" s="1145"/>
      <c r="BU51" s="1145"/>
      <c r="BV51" s="1145"/>
      <c r="BW51" s="1145"/>
      <c r="BX51" s="1148"/>
      <c r="BY51" s="1145"/>
      <c r="BZ51" s="1145"/>
      <c r="CA51" s="1145"/>
      <c r="CB51" s="1145"/>
      <c r="CC51" s="1145"/>
      <c r="CD51" s="1145"/>
      <c r="CE51" s="1145"/>
      <c r="CF51" s="1145"/>
      <c r="CG51" s="1145"/>
      <c r="CH51" s="1145"/>
      <c r="CI51" s="1145"/>
      <c r="CJ51" s="1145"/>
      <c r="CK51" s="1145"/>
      <c r="CL51" s="1145"/>
      <c r="CM51" s="1145"/>
      <c r="CN51" s="1145"/>
      <c r="CO51" s="1145"/>
      <c r="CP51" s="1145"/>
      <c r="CQ51" s="1145"/>
      <c r="CR51" s="1145"/>
      <c r="CS51" s="1145"/>
      <c r="CT51" s="1145"/>
      <c r="CU51" s="1145"/>
      <c r="CV51" s="1145"/>
      <c r="CW51" s="1145"/>
      <c r="CX51" s="1145"/>
      <c r="CY51" s="1145"/>
      <c r="CZ51" s="1145"/>
      <c r="DA51" s="1145"/>
      <c r="DB51" s="1145"/>
      <c r="DC51" s="1145"/>
    </row>
    <row r="52" spans="1:109" x14ac:dyDescent="0.15">
      <c r="B52" s="332"/>
      <c r="G52" s="1151"/>
      <c r="H52" s="1151"/>
      <c r="I52" s="1149"/>
      <c r="J52" s="1149"/>
      <c r="K52" s="1146"/>
      <c r="L52" s="1146"/>
      <c r="M52" s="1146"/>
      <c r="N52" s="1146"/>
      <c r="AM52" s="341"/>
      <c r="AN52" s="1147"/>
      <c r="AO52" s="1147"/>
      <c r="AP52" s="1147"/>
      <c r="AQ52" s="1147"/>
      <c r="AR52" s="1147"/>
      <c r="AS52" s="1147"/>
      <c r="AT52" s="1147"/>
      <c r="AU52" s="1147"/>
      <c r="AV52" s="1147"/>
      <c r="AW52" s="1147"/>
      <c r="AX52" s="1147"/>
      <c r="AY52" s="1147"/>
      <c r="AZ52" s="1147"/>
      <c r="BA52" s="1147"/>
      <c r="BB52" s="1147"/>
      <c r="BC52" s="1147"/>
      <c r="BD52" s="1147"/>
      <c r="BE52" s="1147"/>
      <c r="BF52" s="1147"/>
      <c r="BG52" s="1147"/>
      <c r="BH52" s="1147"/>
      <c r="BI52" s="1147"/>
      <c r="BJ52" s="1147"/>
      <c r="BK52" s="1147"/>
      <c r="BL52" s="1147"/>
      <c r="BM52" s="1147"/>
      <c r="BN52" s="1147"/>
      <c r="BO52" s="1147"/>
      <c r="BP52" s="1145"/>
      <c r="BQ52" s="1145"/>
      <c r="BR52" s="1145"/>
      <c r="BS52" s="1145"/>
      <c r="BT52" s="1145"/>
      <c r="BU52" s="1145"/>
      <c r="BV52" s="1145"/>
      <c r="BW52" s="1145"/>
      <c r="BX52" s="1145"/>
      <c r="BY52" s="1145"/>
      <c r="BZ52" s="1145"/>
      <c r="CA52" s="1145"/>
      <c r="CB52" s="1145"/>
      <c r="CC52" s="1145"/>
      <c r="CD52" s="1145"/>
      <c r="CE52" s="1145"/>
      <c r="CF52" s="1145"/>
      <c r="CG52" s="1145"/>
      <c r="CH52" s="1145"/>
      <c r="CI52" s="1145"/>
      <c r="CJ52" s="1145"/>
      <c r="CK52" s="1145"/>
      <c r="CL52" s="1145"/>
      <c r="CM52" s="1145"/>
      <c r="CN52" s="1145"/>
      <c r="CO52" s="1145"/>
      <c r="CP52" s="1145"/>
      <c r="CQ52" s="1145"/>
      <c r="CR52" s="1145"/>
      <c r="CS52" s="1145"/>
      <c r="CT52" s="1145"/>
      <c r="CU52" s="1145"/>
      <c r="CV52" s="1145"/>
      <c r="CW52" s="1145"/>
      <c r="CX52" s="1145"/>
      <c r="CY52" s="1145"/>
      <c r="CZ52" s="1145"/>
      <c r="DA52" s="1145"/>
      <c r="DB52" s="1145"/>
      <c r="DC52" s="1145"/>
    </row>
    <row r="53" spans="1:109" x14ac:dyDescent="0.15">
      <c r="A53" s="340"/>
      <c r="B53" s="332"/>
      <c r="G53" s="1151"/>
      <c r="H53" s="1151"/>
      <c r="I53" s="1140"/>
      <c r="J53" s="1140"/>
      <c r="K53" s="1146"/>
      <c r="L53" s="1146"/>
      <c r="M53" s="1146"/>
      <c r="N53" s="1146"/>
      <c r="AM53" s="341"/>
      <c r="AN53" s="1147"/>
      <c r="AO53" s="1147"/>
      <c r="AP53" s="1147"/>
      <c r="AQ53" s="1147"/>
      <c r="AR53" s="1147"/>
      <c r="AS53" s="1147"/>
      <c r="AT53" s="1147"/>
      <c r="AU53" s="1147"/>
      <c r="AV53" s="1147"/>
      <c r="AW53" s="1147"/>
      <c r="AX53" s="1147"/>
      <c r="AY53" s="1147"/>
      <c r="AZ53" s="1147"/>
      <c r="BA53" s="1147"/>
      <c r="BB53" s="1147" t="s">
        <v>550</v>
      </c>
      <c r="BC53" s="1147"/>
      <c r="BD53" s="1147"/>
      <c r="BE53" s="1147"/>
      <c r="BF53" s="1147"/>
      <c r="BG53" s="1147"/>
      <c r="BH53" s="1147"/>
      <c r="BI53" s="1147"/>
      <c r="BJ53" s="1147"/>
      <c r="BK53" s="1147"/>
      <c r="BL53" s="1147"/>
      <c r="BM53" s="1147"/>
      <c r="BN53" s="1147"/>
      <c r="BO53" s="1147"/>
      <c r="BP53" s="1145">
        <v>57.4</v>
      </c>
      <c r="BQ53" s="1145"/>
      <c r="BR53" s="1145"/>
      <c r="BS53" s="1145"/>
      <c r="BT53" s="1145"/>
      <c r="BU53" s="1145"/>
      <c r="BV53" s="1145"/>
      <c r="BW53" s="1145"/>
      <c r="BX53" s="1148"/>
      <c r="BY53" s="1145"/>
      <c r="BZ53" s="1145"/>
      <c r="CA53" s="1145"/>
      <c r="CB53" s="1145"/>
      <c r="CC53" s="1145"/>
      <c r="CD53" s="1145"/>
      <c r="CE53" s="1145"/>
      <c r="CF53" s="1145">
        <v>65.400000000000006</v>
      </c>
      <c r="CG53" s="1145"/>
      <c r="CH53" s="1145"/>
      <c r="CI53" s="1145"/>
      <c r="CJ53" s="1145"/>
      <c r="CK53" s="1145"/>
      <c r="CL53" s="1145"/>
      <c r="CM53" s="1145"/>
      <c r="CN53" s="1145">
        <v>67.099999999999994</v>
      </c>
      <c r="CO53" s="1145"/>
      <c r="CP53" s="1145"/>
      <c r="CQ53" s="1145"/>
      <c r="CR53" s="1145"/>
      <c r="CS53" s="1145"/>
      <c r="CT53" s="1145"/>
      <c r="CU53" s="1145"/>
      <c r="CV53" s="1145">
        <v>68.2</v>
      </c>
      <c r="CW53" s="1145"/>
      <c r="CX53" s="1145"/>
      <c r="CY53" s="1145"/>
      <c r="CZ53" s="1145"/>
      <c r="DA53" s="1145"/>
      <c r="DB53" s="1145"/>
      <c r="DC53" s="1145"/>
    </row>
    <row r="54" spans="1:109" x14ac:dyDescent="0.15">
      <c r="A54" s="340"/>
      <c r="B54" s="332"/>
      <c r="G54" s="1151"/>
      <c r="H54" s="1151"/>
      <c r="I54" s="1140"/>
      <c r="J54" s="1140"/>
      <c r="K54" s="1146"/>
      <c r="L54" s="1146"/>
      <c r="M54" s="1146"/>
      <c r="N54" s="1146"/>
      <c r="AM54" s="341"/>
      <c r="AN54" s="1147"/>
      <c r="AO54" s="1147"/>
      <c r="AP54" s="1147"/>
      <c r="AQ54" s="1147"/>
      <c r="AR54" s="1147"/>
      <c r="AS54" s="1147"/>
      <c r="AT54" s="1147"/>
      <c r="AU54" s="1147"/>
      <c r="AV54" s="1147"/>
      <c r="AW54" s="1147"/>
      <c r="AX54" s="1147"/>
      <c r="AY54" s="1147"/>
      <c r="AZ54" s="1147"/>
      <c r="BA54" s="1147"/>
      <c r="BB54" s="1147"/>
      <c r="BC54" s="1147"/>
      <c r="BD54" s="1147"/>
      <c r="BE54" s="1147"/>
      <c r="BF54" s="1147"/>
      <c r="BG54" s="1147"/>
      <c r="BH54" s="1147"/>
      <c r="BI54" s="1147"/>
      <c r="BJ54" s="1147"/>
      <c r="BK54" s="1147"/>
      <c r="BL54" s="1147"/>
      <c r="BM54" s="1147"/>
      <c r="BN54" s="1147"/>
      <c r="BO54" s="1147"/>
      <c r="BP54" s="1145"/>
      <c r="BQ54" s="1145"/>
      <c r="BR54" s="1145"/>
      <c r="BS54" s="1145"/>
      <c r="BT54" s="1145"/>
      <c r="BU54" s="1145"/>
      <c r="BV54" s="1145"/>
      <c r="BW54" s="1145"/>
      <c r="BX54" s="1145"/>
      <c r="BY54" s="1145"/>
      <c r="BZ54" s="1145"/>
      <c r="CA54" s="1145"/>
      <c r="CB54" s="1145"/>
      <c r="CC54" s="1145"/>
      <c r="CD54" s="1145"/>
      <c r="CE54" s="1145"/>
      <c r="CF54" s="1145"/>
      <c r="CG54" s="1145"/>
      <c r="CH54" s="1145"/>
      <c r="CI54" s="1145"/>
      <c r="CJ54" s="1145"/>
      <c r="CK54" s="1145"/>
      <c r="CL54" s="1145"/>
      <c r="CM54" s="1145"/>
      <c r="CN54" s="1145"/>
      <c r="CO54" s="1145"/>
      <c r="CP54" s="1145"/>
      <c r="CQ54" s="1145"/>
      <c r="CR54" s="1145"/>
      <c r="CS54" s="1145"/>
      <c r="CT54" s="1145"/>
      <c r="CU54" s="1145"/>
      <c r="CV54" s="1145"/>
      <c r="CW54" s="1145"/>
      <c r="CX54" s="1145"/>
      <c r="CY54" s="1145"/>
      <c r="CZ54" s="1145"/>
      <c r="DA54" s="1145"/>
      <c r="DB54" s="1145"/>
      <c r="DC54" s="1145"/>
    </row>
    <row r="55" spans="1:109" x14ac:dyDescent="0.15">
      <c r="A55" s="340"/>
      <c r="B55" s="332"/>
      <c r="G55" s="1140"/>
      <c r="H55" s="1140"/>
      <c r="I55" s="1140"/>
      <c r="J55" s="1140"/>
      <c r="K55" s="1146"/>
      <c r="L55" s="1146"/>
      <c r="M55" s="1146"/>
      <c r="N55" s="1146"/>
      <c r="AN55" s="1144" t="s">
        <v>551</v>
      </c>
      <c r="AO55" s="1144"/>
      <c r="AP55" s="1144"/>
      <c r="AQ55" s="1144"/>
      <c r="AR55" s="1144"/>
      <c r="AS55" s="1144"/>
      <c r="AT55" s="1144"/>
      <c r="AU55" s="1144"/>
      <c r="AV55" s="1144"/>
      <c r="AW55" s="1144"/>
      <c r="AX55" s="1144"/>
      <c r="AY55" s="1144"/>
      <c r="AZ55" s="1144"/>
      <c r="BA55" s="1144"/>
      <c r="BB55" s="1147" t="s">
        <v>552</v>
      </c>
      <c r="BC55" s="1147"/>
      <c r="BD55" s="1147"/>
      <c r="BE55" s="1147"/>
      <c r="BF55" s="1147"/>
      <c r="BG55" s="1147"/>
      <c r="BH55" s="1147"/>
      <c r="BI55" s="1147"/>
      <c r="BJ55" s="1147"/>
      <c r="BK55" s="1147"/>
      <c r="BL55" s="1147"/>
      <c r="BM55" s="1147"/>
      <c r="BN55" s="1147"/>
      <c r="BO55" s="1147"/>
      <c r="BP55" s="1145">
        <v>58.5</v>
      </c>
      <c r="BQ55" s="1145"/>
      <c r="BR55" s="1145"/>
      <c r="BS55" s="1145"/>
      <c r="BT55" s="1145"/>
      <c r="BU55" s="1145"/>
      <c r="BV55" s="1145"/>
      <c r="BW55" s="1145"/>
      <c r="BX55" s="1148"/>
      <c r="BY55" s="1145"/>
      <c r="BZ55" s="1145"/>
      <c r="CA55" s="1145"/>
      <c r="CB55" s="1145"/>
      <c r="CC55" s="1145"/>
      <c r="CD55" s="1145"/>
      <c r="CE55" s="1145"/>
      <c r="CF55" s="1145">
        <v>53.2</v>
      </c>
      <c r="CG55" s="1145"/>
      <c r="CH55" s="1145"/>
      <c r="CI55" s="1145"/>
      <c r="CJ55" s="1145"/>
      <c r="CK55" s="1145"/>
      <c r="CL55" s="1145"/>
      <c r="CM55" s="1145"/>
      <c r="CN55" s="1145">
        <v>47.9</v>
      </c>
      <c r="CO55" s="1145"/>
      <c r="CP55" s="1145"/>
      <c r="CQ55" s="1145"/>
      <c r="CR55" s="1145"/>
      <c r="CS55" s="1145"/>
      <c r="CT55" s="1145"/>
      <c r="CU55" s="1145"/>
      <c r="CV55" s="1145">
        <v>49</v>
      </c>
      <c r="CW55" s="1145"/>
      <c r="CX55" s="1145"/>
      <c r="CY55" s="1145"/>
      <c r="CZ55" s="1145"/>
      <c r="DA55" s="1145"/>
      <c r="DB55" s="1145"/>
      <c r="DC55" s="1145"/>
    </row>
    <row r="56" spans="1:109" x14ac:dyDescent="0.15">
      <c r="A56" s="340"/>
      <c r="B56" s="332"/>
      <c r="G56" s="1140"/>
      <c r="H56" s="1140"/>
      <c r="I56" s="1140"/>
      <c r="J56" s="1140"/>
      <c r="K56" s="1146"/>
      <c r="L56" s="1146"/>
      <c r="M56" s="1146"/>
      <c r="N56" s="1146"/>
      <c r="AN56" s="1144"/>
      <c r="AO56" s="1144"/>
      <c r="AP56" s="1144"/>
      <c r="AQ56" s="1144"/>
      <c r="AR56" s="1144"/>
      <c r="AS56" s="1144"/>
      <c r="AT56" s="1144"/>
      <c r="AU56" s="1144"/>
      <c r="AV56" s="1144"/>
      <c r="AW56" s="1144"/>
      <c r="AX56" s="1144"/>
      <c r="AY56" s="1144"/>
      <c r="AZ56" s="1144"/>
      <c r="BA56" s="1144"/>
      <c r="BB56" s="1147"/>
      <c r="BC56" s="1147"/>
      <c r="BD56" s="1147"/>
      <c r="BE56" s="1147"/>
      <c r="BF56" s="1147"/>
      <c r="BG56" s="1147"/>
      <c r="BH56" s="1147"/>
      <c r="BI56" s="1147"/>
      <c r="BJ56" s="1147"/>
      <c r="BK56" s="1147"/>
      <c r="BL56" s="1147"/>
      <c r="BM56" s="1147"/>
      <c r="BN56" s="1147"/>
      <c r="BO56" s="1147"/>
      <c r="BP56" s="1145"/>
      <c r="BQ56" s="1145"/>
      <c r="BR56" s="1145"/>
      <c r="BS56" s="1145"/>
      <c r="BT56" s="1145"/>
      <c r="BU56" s="1145"/>
      <c r="BV56" s="1145"/>
      <c r="BW56" s="1145"/>
      <c r="BX56" s="1145"/>
      <c r="BY56" s="1145"/>
      <c r="BZ56" s="1145"/>
      <c r="CA56" s="1145"/>
      <c r="CB56" s="1145"/>
      <c r="CC56" s="1145"/>
      <c r="CD56" s="1145"/>
      <c r="CE56" s="1145"/>
      <c r="CF56" s="1145"/>
      <c r="CG56" s="1145"/>
      <c r="CH56" s="1145"/>
      <c r="CI56" s="1145"/>
      <c r="CJ56" s="1145"/>
      <c r="CK56" s="1145"/>
      <c r="CL56" s="1145"/>
      <c r="CM56" s="1145"/>
      <c r="CN56" s="1145"/>
      <c r="CO56" s="1145"/>
      <c r="CP56" s="1145"/>
      <c r="CQ56" s="1145"/>
      <c r="CR56" s="1145"/>
      <c r="CS56" s="1145"/>
      <c r="CT56" s="1145"/>
      <c r="CU56" s="1145"/>
      <c r="CV56" s="1145"/>
      <c r="CW56" s="1145"/>
      <c r="CX56" s="1145"/>
      <c r="CY56" s="1145"/>
      <c r="CZ56" s="1145"/>
      <c r="DA56" s="1145"/>
      <c r="DB56" s="1145"/>
      <c r="DC56" s="1145"/>
    </row>
    <row r="57" spans="1:109" s="340" customFormat="1" x14ac:dyDescent="0.15">
      <c r="B57" s="344"/>
      <c r="G57" s="1140"/>
      <c r="H57" s="1140"/>
      <c r="I57" s="1150"/>
      <c r="J57" s="1150"/>
      <c r="K57" s="1146"/>
      <c r="L57" s="1146"/>
      <c r="M57" s="1146"/>
      <c r="N57" s="1146"/>
      <c r="AM57" s="323"/>
      <c r="AN57" s="1144"/>
      <c r="AO57" s="1144"/>
      <c r="AP57" s="1144"/>
      <c r="AQ57" s="1144"/>
      <c r="AR57" s="1144"/>
      <c r="AS57" s="1144"/>
      <c r="AT57" s="1144"/>
      <c r="AU57" s="1144"/>
      <c r="AV57" s="1144"/>
      <c r="AW57" s="1144"/>
      <c r="AX57" s="1144"/>
      <c r="AY57" s="1144"/>
      <c r="AZ57" s="1144"/>
      <c r="BA57" s="1144"/>
      <c r="BB57" s="1147" t="s">
        <v>550</v>
      </c>
      <c r="BC57" s="1147"/>
      <c r="BD57" s="1147"/>
      <c r="BE57" s="1147"/>
      <c r="BF57" s="1147"/>
      <c r="BG57" s="1147"/>
      <c r="BH57" s="1147"/>
      <c r="BI57" s="1147"/>
      <c r="BJ57" s="1147"/>
      <c r="BK57" s="1147"/>
      <c r="BL57" s="1147"/>
      <c r="BM57" s="1147"/>
      <c r="BN57" s="1147"/>
      <c r="BO57" s="1147"/>
      <c r="BP57" s="1145">
        <v>52.9</v>
      </c>
      <c r="BQ57" s="1145"/>
      <c r="BR57" s="1145"/>
      <c r="BS57" s="1145"/>
      <c r="BT57" s="1145"/>
      <c r="BU57" s="1145"/>
      <c r="BV57" s="1145"/>
      <c r="BW57" s="1145"/>
      <c r="BX57" s="1148"/>
      <c r="BY57" s="1145"/>
      <c r="BZ57" s="1145"/>
      <c r="CA57" s="1145"/>
      <c r="CB57" s="1145"/>
      <c r="CC57" s="1145"/>
      <c r="CD57" s="1145"/>
      <c r="CE57" s="1145"/>
      <c r="CF57" s="1145">
        <v>59.6</v>
      </c>
      <c r="CG57" s="1145"/>
      <c r="CH57" s="1145"/>
      <c r="CI57" s="1145"/>
      <c r="CJ57" s="1145"/>
      <c r="CK57" s="1145"/>
      <c r="CL57" s="1145"/>
      <c r="CM57" s="1145"/>
      <c r="CN57" s="1145">
        <v>60.7</v>
      </c>
      <c r="CO57" s="1145"/>
      <c r="CP57" s="1145"/>
      <c r="CQ57" s="1145"/>
      <c r="CR57" s="1145"/>
      <c r="CS57" s="1145"/>
      <c r="CT57" s="1145"/>
      <c r="CU57" s="1145"/>
      <c r="CV57" s="1145">
        <v>62</v>
      </c>
      <c r="CW57" s="1145"/>
      <c r="CX57" s="1145"/>
      <c r="CY57" s="1145"/>
      <c r="CZ57" s="1145"/>
      <c r="DA57" s="1145"/>
      <c r="DB57" s="1145"/>
      <c r="DC57" s="1145"/>
      <c r="DD57" s="345"/>
      <c r="DE57" s="344"/>
    </row>
    <row r="58" spans="1:109" s="340" customFormat="1" x14ac:dyDescent="0.15">
      <c r="A58" s="323"/>
      <c r="B58" s="344"/>
      <c r="G58" s="1140"/>
      <c r="H58" s="1140"/>
      <c r="I58" s="1150"/>
      <c r="J58" s="1150"/>
      <c r="K58" s="1146"/>
      <c r="L58" s="1146"/>
      <c r="M58" s="1146"/>
      <c r="N58" s="1146"/>
      <c r="AM58" s="323"/>
      <c r="AN58" s="1144"/>
      <c r="AO58" s="1144"/>
      <c r="AP58" s="1144"/>
      <c r="AQ58" s="1144"/>
      <c r="AR58" s="1144"/>
      <c r="AS58" s="1144"/>
      <c r="AT58" s="1144"/>
      <c r="AU58" s="1144"/>
      <c r="AV58" s="1144"/>
      <c r="AW58" s="1144"/>
      <c r="AX58" s="1144"/>
      <c r="AY58" s="1144"/>
      <c r="AZ58" s="1144"/>
      <c r="BA58" s="1144"/>
      <c r="BB58" s="1147"/>
      <c r="BC58" s="1147"/>
      <c r="BD58" s="1147"/>
      <c r="BE58" s="1147"/>
      <c r="BF58" s="1147"/>
      <c r="BG58" s="1147"/>
      <c r="BH58" s="1147"/>
      <c r="BI58" s="1147"/>
      <c r="BJ58" s="1147"/>
      <c r="BK58" s="1147"/>
      <c r="BL58" s="1147"/>
      <c r="BM58" s="1147"/>
      <c r="BN58" s="1147"/>
      <c r="BO58" s="1147"/>
      <c r="BP58" s="1145"/>
      <c r="BQ58" s="1145"/>
      <c r="BR58" s="1145"/>
      <c r="BS58" s="1145"/>
      <c r="BT58" s="1145"/>
      <c r="BU58" s="1145"/>
      <c r="BV58" s="1145"/>
      <c r="BW58" s="1145"/>
      <c r="BX58" s="1145"/>
      <c r="BY58" s="1145"/>
      <c r="BZ58" s="1145"/>
      <c r="CA58" s="1145"/>
      <c r="CB58" s="1145"/>
      <c r="CC58" s="1145"/>
      <c r="CD58" s="1145"/>
      <c r="CE58" s="1145"/>
      <c r="CF58" s="1145"/>
      <c r="CG58" s="1145"/>
      <c r="CH58" s="1145"/>
      <c r="CI58" s="1145"/>
      <c r="CJ58" s="1145"/>
      <c r="CK58" s="1145"/>
      <c r="CL58" s="1145"/>
      <c r="CM58" s="1145"/>
      <c r="CN58" s="1145"/>
      <c r="CO58" s="1145"/>
      <c r="CP58" s="1145"/>
      <c r="CQ58" s="1145"/>
      <c r="CR58" s="1145"/>
      <c r="CS58" s="1145"/>
      <c r="CT58" s="1145"/>
      <c r="CU58" s="1145"/>
      <c r="CV58" s="1145"/>
      <c r="CW58" s="1145"/>
      <c r="CX58" s="1145"/>
      <c r="CY58" s="1145"/>
      <c r="CZ58" s="1145"/>
      <c r="DA58" s="1145"/>
      <c r="DB58" s="1145"/>
      <c r="DC58" s="1145"/>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553</v>
      </c>
    </row>
    <row r="64" spans="1:109" x14ac:dyDescent="0.15">
      <c r="B64" s="332"/>
      <c r="G64" s="339"/>
      <c r="I64" s="352"/>
      <c r="J64" s="352"/>
      <c r="K64" s="352"/>
      <c r="L64" s="352"/>
      <c r="M64" s="352"/>
      <c r="N64" s="353"/>
      <c r="AM64" s="339"/>
      <c r="AN64" s="339" t="s">
        <v>546</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x14ac:dyDescent="0.15">
      <c r="B65" s="332"/>
      <c r="AN65" s="1131" t="s">
        <v>560</v>
      </c>
      <c r="AO65" s="1132"/>
      <c r="AP65" s="1132"/>
      <c r="AQ65" s="1132"/>
      <c r="AR65" s="1132"/>
      <c r="AS65" s="1132"/>
      <c r="AT65" s="1132"/>
      <c r="AU65" s="1132"/>
      <c r="AV65" s="1132"/>
      <c r="AW65" s="1132"/>
      <c r="AX65" s="1132"/>
      <c r="AY65" s="1132"/>
      <c r="AZ65" s="1132"/>
      <c r="BA65" s="1132"/>
      <c r="BB65" s="1132"/>
      <c r="BC65" s="1132"/>
      <c r="BD65" s="1132"/>
      <c r="BE65" s="1132"/>
      <c r="BF65" s="1132"/>
      <c r="BG65" s="1132"/>
      <c r="BH65" s="1132"/>
      <c r="BI65" s="1132"/>
      <c r="BJ65" s="1132"/>
      <c r="BK65" s="1132"/>
      <c r="BL65" s="1132"/>
      <c r="BM65" s="1132"/>
      <c r="BN65" s="1132"/>
      <c r="BO65" s="1132"/>
      <c r="BP65" s="1132"/>
      <c r="BQ65" s="1132"/>
      <c r="BR65" s="1132"/>
      <c r="BS65" s="1132"/>
      <c r="BT65" s="1132"/>
      <c r="BU65" s="1132"/>
      <c r="BV65" s="1132"/>
      <c r="BW65" s="1132"/>
      <c r="BX65" s="1132"/>
      <c r="BY65" s="1132"/>
      <c r="BZ65" s="1132"/>
      <c r="CA65" s="1132"/>
      <c r="CB65" s="1132"/>
      <c r="CC65" s="1132"/>
      <c r="CD65" s="1132"/>
      <c r="CE65" s="1132"/>
      <c r="CF65" s="1132"/>
      <c r="CG65" s="1132"/>
      <c r="CH65" s="1132"/>
      <c r="CI65" s="1132"/>
      <c r="CJ65" s="1132"/>
      <c r="CK65" s="1132"/>
      <c r="CL65" s="1132"/>
      <c r="CM65" s="1132"/>
      <c r="CN65" s="1132"/>
      <c r="CO65" s="1132"/>
      <c r="CP65" s="1132"/>
      <c r="CQ65" s="1132"/>
      <c r="CR65" s="1132"/>
      <c r="CS65" s="1132"/>
      <c r="CT65" s="1132"/>
      <c r="CU65" s="1132"/>
      <c r="CV65" s="1132"/>
      <c r="CW65" s="1132"/>
      <c r="CX65" s="1132"/>
      <c r="CY65" s="1132"/>
      <c r="CZ65" s="1132"/>
      <c r="DA65" s="1132"/>
      <c r="DB65" s="1132"/>
      <c r="DC65" s="1133"/>
    </row>
    <row r="66" spans="2:107" x14ac:dyDescent="0.15">
      <c r="B66" s="332"/>
      <c r="AN66" s="1134"/>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35"/>
      <c r="CF66" s="1135"/>
      <c r="CG66" s="1135"/>
      <c r="CH66" s="1135"/>
      <c r="CI66" s="1135"/>
      <c r="CJ66" s="1135"/>
      <c r="CK66" s="1135"/>
      <c r="CL66" s="1135"/>
      <c r="CM66" s="1135"/>
      <c r="CN66" s="1135"/>
      <c r="CO66" s="1135"/>
      <c r="CP66" s="1135"/>
      <c r="CQ66" s="1135"/>
      <c r="CR66" s="1135"/>
      <c r="CS66" s="1135"/>
      <c r="CT66" s="1135"/>
      <c r="CU66" s="1135"/>
      <c r="CV66" s="1135"/>
      <c r="CW66" s="1135"/>
      <c r="CX66" s="1135"/>
      <c r="CY66" s="1135"/>
      <c r="CZ66" s="1135"/>
      <c r="DA66" s="1135"/>
      <c r="DB66" s="1135"/>
      <c r="DC66" s="1136"/>
    </row>
    <row r="67" spans="2:107" x14ac:dyDescent="0.15">
      <c r="B67" s="332"/>
      <c r="AN67" s="1134"/>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35"/>
      <c r="CD67" s="1135"/>
      <c r="CE67" s="1135"/>
      <c r="CF67" s="1135"/>
      <c r="CG67" s="1135"/>
      <c r="CH67" s="1135"/>
      <c r="CI67" s="1135"/>
      <c r="CJ67" s="1135"/>
      <c r="CK67" s="1135"/>
      <c r="CL67" s="1135"/>
      <c r="CM67" s="1135"/>
      <c r="CN67" s="1135"/>
      <c r="CO67" s="1135"/>
      <c r="CP67" s="1135"/>
      <c r="CQ67" s="1135"/>
      <c r="CR67" s="1135"/>
      <c r="CS67" s="1135"/>
      <c r="CT67" s="1135"/>
      <c r="CU67" s="1135"/>
      <c r="CV67" s="1135"/>
      <c r="CW67" s="1135"/>
      <c r="CX67" s="1135"/>
      <c r="CY67" s="1135"/>
      <c r="CZ67" s="1135"/>
      <c r="DA67" s="1135"/>
      <c r="DB67" s="1135"/>
      <c r="DC67" s="1136"/>
    </row>
    <row r="68" spans="2:107" x14ac:dyDescent="0.15">
      <c r="B68" s="332"/>
      <c r="AN68" s="1134"/>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35"/>
      <c r="CD68" s="1135"/>
      <c r="CE68" s="1135"/>
      <c r="CF68" s="1135"/>
      <c r="CG68" s="1135"/>
      <c r="CH68" s="1135"/>
      <c r="CI68" s="1135"/>
      <c r="CJ68" s="1135"/>
      <c r="CK68" s="1135"/>
      <c r="CL68" s="1135"/>
      <c r="CM68" s="1135"/>
      <c r="CN68" s="1135"/>
      <c r="CO68" s="1135"/>
      <c r="CP68" s="1135"/>
      <c r="CQ68" s="1135"/>
      <c r="CR68" s="1135"/>
      <c r="CS68" s="1135"/>
      <c r="CT68" s="1135"/>
      <c r="CU68" s="1135"/>
      <c r="CV68" s="1135"/>
      <c r="CW68" s="1135"/>
      <c r="CX68" s="1135"/>
      <c r="CY68" s="1135"/>
      <c r="CZ68" s="1135"/>
      <c r="DA68" s="1135"/>
      <c r="DB68" s="1135"/>
      <c r="DC68" s="1136"/>
    </row>
    <row r="69" spans="2:107" x14ac:dyDescent="0.15">
      <c r="B69" s="332"/>
      <c r="AN69" s="1137"/>
      <c r="AO69" s="1138"/>
      <c r="AP69" s="1138"/>
      <c r="AQ69" s="1138"/>
      <c r="AR69" s="1138"/>
      <c r="AS69" s="1138"/>
      <c r="AT69" s="1138"/>
      <c r="AU69" s="1138"/>
      <c r="AV69" s="1138"/>
      <c r="AW69" s="1138"/>
      <c r="AX69" s="1138"/>
      <c r="AY69" s="1138"/>
      <c r="AZ69" s="1138"/>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1138"/>
      <c r="BV69" s="1138"/>
      <c r="BW69" s="1138"/>
      <c r="BX69" s="1138"/>
      <c r="BY69" s="1138"/>
      <c r="BZ69" s="1138"/>
      <c r="CA69" s="1138"/>
      <c r="CB69" s="1138"/>
      <c r="CC69" s="1138"/>
      <c r="CD69" s="1138"/>
      <c r="CE69" s="1138"/>
      <c r="CF69" s="1138"/>
      <c r="CG69" s="1138"/>
      <c r="CH69" s="1138"/>
      <c r="CI69" s="1138"/>
      <c r="CJ69" s="1138"/>
      <c r="CK69" s="1138"/>
      <c r="CL69" s="1138"/>
      <c r="CM69" s="1138"/>
      <c r="CN69" s="1138"/>
      <c r="CO69" s="1138"/>
      <c r="CP69" s="1138"/>
      <c r="CQ69" s="1138"/>
      <c r="CR69" s="1138"/>
      <c r="CS69" s="1138"/>
      <c r="CT69" s="1138"/>
      <c r="CU69" s="1138"/>
      <c r="CV69" s="1138"/>
      <c r="CW69" s="1138"/>
      <c r="CX69" s="1138"/>
      <c r="CY69" s="1138"/>
      <c r="CZ69" s="1138"/>
      <c r="DA69" s="1138"/>
      <c r="DB69" s="1138"/>
      <c r="DC69" s="1139"/>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547</v>
      </c>
    </row>
    <row r="72" spans="2:107" x14ac:dyDescent="0.15">
      <c r="B72" s="332"/>
      <c r="G72" s="1140"/>
      <c r="H72" s="1140"/>
      <c r="I72" s="1140"/>
      <c r="J72" s="1140"/>
      <c r="K72" s="342"/>
      <c r="L72" s="342"/>
      <c r="M72" s="343"/>
      <c r="N72" s="343"/>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44" t="s">
        <v>523</v>
      </c>
      <c r="BQ72" s="1144"/>
      <c r="BR72" s="1144"/>
      <c r="BS72" s="1144"/>
      <c r="BT72" s="1144"/>
      <c r="BU72" s="1144"/>
      <c r="BV72" s="1144"/>
      <c r="BW72" s="1144"/>
      <c r="BX72" s="1144" t="s">
        <v>524</v>
      </c>
      <c r="BY72" s="1144"/>
      <c r="BZ72" s="1144"/>
      <c r="CA72" s="1144"/>
      <c r="CB72" s="1144"/>
      <c r="CC72" s="1144"/>
      <c r="CD72" s="1144"/>
      <c r="CE72" s="1144"/>
      <c r="CF72" s="1144" t="s">
        <v>442</v>
      </c>
      <c r="CG72" s="1144"/>
      <c r="CH72" s="1144"/>
      <c r="CI72" s="1144"/>
      <c r="CJ72" s="1144"/>
      <c r="CK72" s="1144"/>
      <c r="CL72" s="1144"/>
      <c r="CM72" s="1144"/>
      <c r="CN72" s="1144" t="s">
        <v>525</v>
      </c>
      <c r="CO72" s="1144"/>
      <c r="CP72" s="1144"/>
      <c r="CQ72" s="1144"/>
      <c r="CR72" s="1144"/>
      <c r="CS72" s="1144"/>
      <c r="CT72" s="1144"/>
      <c r="CU72" s="1144"/>
      <c r="CV72" s="1144" t="s">
        <v>526</v>
      </c>
      <c r="CW72" s="1144"/>
      <c r="CX72" s="1144"/>
      <c r="CY72" s="1144"/>
      <c r="CZ72" s="1144"/>
      <c r="DA72" s="1144"/>
      <c r="DB72" s="1144"/>
      <c r="DC72" s="1144"/>
    </row>
    <row r="73" spans="2:107" x14ac:dyDescent="0.15">
      <c r="B73" s="332"/>
      <c r="G73" s="1151"/>
      <c r="H73" s="1151"/>
      <c r="I73" s="1151"/>
      <c r="J73" s="1151"/>
      <c r="K73" s="1152"/>
      <c r="L73" s="1152"/>
      <c r="M73" s="1152"/>
      <c r="N73" s="1152"/>
      <c r="AM73" s="341"/>
      <c r="AN73" s="1147" t="s">
        <v>548</v>
      </c>
      <c r="AO73" s="1147"/>
      <c r="AP73" s="1147"/>
      <c r="AQ73" s="1147"/>
      <c r="AR73" s="1147"/>
      <c r="AS73" s="1147"/>
      <c r="AT73" s="1147"/>
      <c r="AU73" s="1147"/>
      <c r="AV73" s="1147"/>
      <c r="AW73" s="1147"/>
      <c r="AX73" s="1147"/>
      <c r="AY73" s="1147"/>
      <c r="AZ73" s="1147"/>
      <c r="BA73" s="1147"/>
      <c r="BB73" s="1147" t="s">
        <v>549</v>
      </c>
      <c r="BC73" s="1147"/>
      <c r="BD73" s="1147"/>
      <c r="BE73" s="1147"/>
      <c r="BF73" s="1147"/>
      <c r="BG73" s="1147"/>
      <c r="BH73" s="1147"/>
      <c r="BI73" s="1147"/>
      <c r="BJ73" s="1147"/>
      <c r="BK73" s="1147"/>
      <c r="BL73" s="1147"/>
      <c r="BM73" s="1147"/>
      <c r="BN73" s="1147"/>
      <c r="BO73" s="1147"/>
      <c r="BP73" s="1145"/>
      <c r="BQ73" s="1145"/>
      <c r="BR73" s="1145"/>
      <c r="BS73" s="1145"/>
      <c r="BT73" s="1145"/>
      <c r="BU73" s="1145"/>
      <c r="BV73" s="1145"/>
      <c r="BW73" s="1145"/>
      <c r="BX73" s="1145"/>
      <c r="BY73" s="1145"/>
      <c r="BZ73" s="1145"/>
      <c r="CA73" s="1145"/>
      <c r="CB73" s="1145"/>
      <c r="CC73" s="1145"/>
      <c r="CD73" s="1145"/>
      <c r="CE73" s="1145"/>
      <c r="CF73" s="1145"/>
      <c r="CG73" s="1145"/>
      <c r="CH73" s="1145"/>
      <c r="CI73" s="1145"/>
      <c r="CJ73" s="1145"/>
      <c r="CK73" s="1145"/>
      <c r="CL73" s="1145"/>
      <c r="CM73" s="1145"/>
      <c r="CN73" s="1145"/>
      <c r="CO73" s="1145"/>
      <c r="CP73" s="1145"/>
      <c r="CQ73" s="1145"/>
      <c r="CR73" s="1145"/>
      <c r="CS73" s="1145"/>
      <c r="CT73" s="1145"/>
      <c r="CU73" s="1145"/>
      <c r="CV73" s="1145"/>
      <c r="CW73" s="1145"/>
      <c r="CX73" s="1145"/>
      <c r="CY73" s="1145"/>
      <c r="CZ73" s="1145"/>
      <c r="DA73" s="1145"/>
      <c r="DB73" s="1145"/>
      <c r="DC73" s="1145"/>
    </row>
    <row r="74" spans="2:107" x14ac:dyDescent="0.15">
      <c r="B74" s="332"/>
      <c r="G74" s="1151"/>
      <c r="H74" s="1151"/>
      <c r="I74" s="1151"/>
      <c r="J74" s="1151"/>
      <c r="K74" s="1152"/>
      <c r="L74" s="1152"/>
      <c r="M74" s="1152"/>
      <c r="N74" s="1152"/>
      <c r="AM74" s="341"/>
      <c r="AN74" s="1147"/>
      <c r="AO74" s="1147"/>
      <c r="AP74" s="1147"/>
      <c r="AQ74" s="1147"/>
      <c r="AR74" s="1147"/>
      <c r="AS74" s="1147"/>
      <c r="AT74" s="1147"/>
      <c r="AU74" s="1147"/>
      <c r="AV74" s="1147"/>
      <c r="AW74" s="1147"/>
      <c r="AX74" s="1147"/>
      <c r="AY74" s="1147"/>
      <c r="AZ74" s="1147"/>
      <c r="BA74" s="1147"/>
      <c r="BB74" s="1147"/>
      <c r="BC74" s="1147"/>
      <c r="BD74" s="1147"/>
      <c r="BE74" s="1147"/>
      <c r="BF74" s="1147"/>
      <c r="BG74" s="1147"/>
      <c r="BH74" s="1147"/>
      <c r="BI74" s="1147"/>
      <c r="BJ74" s="1147"/>
      <c r="BK74" s="1147"/>
      <c r="BL74" s="1147"/>
      <c r="BM74" s="1147"/>
      <c r="BN74" s="1147"/>
      <c r="BO74" s="1147"/>
      <c r="BP74" s="1145"/>
      <c r="BQ74" s="1145"/>
      <c r="BR74" s="1145"/>
      <c r="BS74" s="1145"/>
      <c r="BT74" s="1145"/>
      <c r="BU74" s="1145"/>
      <c r="BV74" s="1145"/>
      <c r="BW74" s="1145"/>
      <c r="BX74" s="1145"/>
      <c r="BY74" s="1145"/>
      <c r="BZ74" s="1145"/>
      <c r="CA74" s="1145"/>
      <c r="CB74" s="1145"/>
      <c r="CC74" s="1145"/>
      <c r="CD74" s="1145"/>
      <c r="CE74" s="1145"/>
      <c r="CF74" s="1145"/>
      <c r="CG74" s="1145"/>
      <c r="CH74" s="1145"/>
      <c r="CI74" s="1145"/>
      <c r="CJ74" s="1145"/>
      <c r="CK74" s="1145"/>
      <c r="CL74" s="1145"/>
      <c r="CM74" s="1145"/>
      <c r="CN74" s="1145"/>
      <c r="CO74" s="1145"/>
      <c r="CP74" s="1145"/>
      <c r="CQ74" s="1145"/>
      <c r="CR74" s="1145"/>
      <c r="CS74" s="1145"/>
      <c r="CT74" s="1145"/>
      <c r="CU74" s="1145"/>
      <c r="CV74" s="1145"/>
      <c r="CW74" s="1145"/>
      <c r="CX74" s="1145"/>
      <c r="CY74" s="1145"/>
      <c r="CZ74" s="1145"/>
      <c r="DA74" s="1145"/>
      <c r="DB74" s="1145"/>
      <c r="DC74" s="1145"/>
    </row>
    <row r="75" spans="2:107" x14ac:dyDescent="0.15">
      <c r="B75" s="332"/>
      <c r="G75" s="1151"/>
      <c r="H75" s="1151"/>
      <c r="I75" s="1140"/>
      <c r="J75" s="1140"/>
      <c r="K75" s="1146"/>
      <c r="L75" s="1146"/>
      <c r="M75" s="1146"/>
      <c r="N75" s="1146"/>
      <c r="AM75" s="341"/>
      <c r="AN75" s="1147"/>
      <c r="AO75" s="1147"/>
      <c r="AP75" s="1147"/>
      <c r="AQ75" s="1147"/>
      <c r="AR75" s="1147"/>
      <c r="AS75" s="1147"/>
      <c r="AT75" s="1147"/>
      <c r="AU75" s="1147"/>
      <c r="AV75" s="1147"/>
      <c r="AW75" s="1147"/>
      <c r="AX75" s="1147"/>
      <c r="AY75" s="1147"/>
      <c r="AZ75" s="1147"/>
      <c r="BA75" s="1147"/>
      <c r="BB75" s="1147" t="s">
        <v>554</v>
      </c>
      <c r="BC75" s="1147"/>
      <c r="BD75" s="1147"/>
      <c r="BE75" s="1147"/>
      <c r="BF75" s="1147"/>
      <c r="BG75" s="1147"/>
      <c r="BH75" s="1147"/>
      <c r="BI75" s="1147"/>
      <c r="BJ75" s="1147"/>
      <c r="BK75" s="1147"/>
      <c r="BL75" s="1147"/>
      <c r="BM75" s="1147"/>
      <c r="BN75" s="1147"/>
      <c r="BO75" s="1147"/>
      <c r="BP75" s="1145">
        <v>9.6999999999999993</v>
      </c>
      <c r="BQ75" s="1145"/>
      <c r="BR75" s="1145"/>
      <c r="BS75" s="1145"/>
      <c r="BT75" s="1145"/>
      <c r="BU75" s="1145"/>
      <c r="BV75" s="1145"/>
      <c r="BW75" s="1145"/>
      <c r="BX75" s="1145">
        <v>9.1</v>
      </c>
      <c r="BY75" s="1145"/>
      <c r="BZ75" s="1145"/>
      <c r="CA75" s="1145"/>
      <c r="CB75" s="1145"/>
      <c r="CC75" s="1145"/>
      <c r="CD75" s="1145"/>
      <c r="CE75" s="1145"/>
      <c r="CF75" s="1145">
        <v>8.8000000000000007</v>
      </c>
      <c r="CG75" s="1145"/>
      <c r="CH75" s="1145"/>
      <c r="CI75" s="1145"/>
      <c r="CJ75" s="1145"/>
      <c r="CK75" s="1145"/>
      <c r="CL75" s="1145"/>
      <c r="CM75" s="1145"/>
      <c r="CN75" s="1145">
        <v>8.6</v>
      </c>
      <c r="CO75" s="1145"/>
      <c r="CP75" s="1145"/>
      <c r="CQ75" s="1145"/>
      <c r="CR75" s="1145"/>
      <c r="CS75" s="1145"/>
      <c r="CT75" s="1145"/>
      <c r="CU75" s="1145"/>
      <c r="CV75" s="1145">
        <v>8.4</v>
      </c>
      <c r="CW75" s="1145"/>
      <c r="CX75" s="1145"/>
      <c r="CY75" s="1145"/>
      <c r="CZ75" s="1145"/>
      <c r="DA75" s="1145"/>
      <c r="DB75" s="1145"/>
      <c r="DC75" s="1145"/>
    </row>
    <row r="76" spans="2:107" x14ac:dyDescent="0.15">
      <c r="B76" s="332"/>
      <c r="G76" s="1151"/>
      <c r="H76" s="1151"/>
      <c r="I76" s="1140"/>
      <c r="J76" s="1140"/>
      <c r="K76" s="1146"/>
      <c r="L76" s="1146"/>
      <c r="M76" s="1146"/>
      <c r="N76" s="1146"/>
      <c r="AM76" s="341"/>
      <c r="AN76" s="1147"/>
      <c r="AO76" s="1147"/>
      <c r="AP76" s="1147"/>
      <c r="AQ76" s="1147"/>
      <c r="AR76" s="1147"/>
      <c r="AS76" s="1147"/>
      <c r="AT76" s="1147"/>
      <c r="AU76" s="1147"/>
      <c r="AV76" s="1147"/>
      <c r="AW76" s="1147"/>
      <c r="AX76" s="1147"/>
      <c r="AY76" s="1147"/>
      <c r="AZ76" s="1147"/>
      <c r="BA76" s="1147"/>
      <c r="BB76" s="1147"/>
      <c r="BC76" s="1147"/>
      <c r="BD76" s="1147"/>
      <c r="BE76" s="1147"/>
      <c r="BF76" s="1147"/>
      <c r="BG76" s="1147"/>
      <c r="BH76" s="1147"/>
      <c r="BI76" s="1147"/>
      <c r="BJ76" s="1147"/>
      <c r="BK76" s="1147"/>
      <c r="BL76" s="1147"/>
      <c r="BM76" s="1147"/>
      <c r="BN76" s="1147"/>
      <c r="BO76" s="1147"/>
      <c r="BP76" s="1145"/>
      <c r="BQ76" s="1145"/>
      <c r="BR76" s="1145"/>
      <c r="BS76" s="1145"/>
      <c r="BT76" s="1145"/>
      <c r="BU76" s="1145"/>
      <c r="BV76" s="1145"/>
      <c r="BW76" s="1145"/>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5"/>
      <c r="CS76" s="1145"/>
      <c r="CT76" s="1145"/>
      <c r="CU76" s="1145"/>
      <c r="CV76" s="1145"/>
      <c r="CW76" s="1145"/>
      <c r="CX76" s="1145"/>
      <c r="CY76" s="1145"/>
      <c r="CZ76" s="1145"/>
      <c r="DA76" s="1145"/>
      <c r="DB76" s="1145"/>
      <c r="DC76" s="1145"/>
    </row>
    <row r="77" spans="2:107" x14ac:dyDescent="0.15">
      <c r="B77" s="332"/>
      <c r="G77" s="1140"/>
      <c r="H77" s="1140"/>
      <c r="I77" s="1140"/>
      <c r="J77" s="1140"/>
      <c r="K77" s="1152"/>
      <c r="L77" s="1152"/>
      <c r="M77" s="1152"/>
      <c r="N77" s="1152"/>
      <c r="AN77" s="1144" t="s">
        <v>555</v>
      </c>
      <c r="AO77" s="1144"/>
      <c r="AP77" s="1144"/>
      <c r="AQ77" s="1144"/>
      <c r="AR77" s="1144"/>
      <c r="AS77" s="1144"/>
      <c r="AT77" s="1144"/>
      <c r="AU77" s="1144"/>
      <c r="AV77" s="1144"/>
      <c r="AW77" s="1144"/>
      <c r="AX77" s="1144"/>
      <c r="AY77" s="1144"/>
      <c r="AZ77" s="1144"/>
      <c r="BA77" s="1144"/>
      <c r="BB77" s="1147" t="s">
        <v>549</v>
      </c>
      <c r="BC77" s="1147"/>
      <c r="BD77" s="1147"/>
      <c r="BE77" s="1147"/>
      <c r="BF77" s="1147"/>
      <c r="BG77" s="1147"/>
      <c r="BH77" s="1147"/>
      <c r="BI77" s="1147"/>
      <c r="BJ77" s="1147"/>
      <c r="BK77" s="1147"/>
      <c r="BL77" s="1147"/>
      <c r="BM77" s="1147"/>
      <c r="BN77" s="1147"/>
      <c r="BO77" s="1147"/>
      <c r="BP77" s="1145">
        <v>58.5</v>
      </c>
      <c r="BQ77" s="1145"/>
      <c r="BR77" s="1145"/>
      <c r="BS77" s="1145"/>
      <c r="BT77" s="1145"/>
      <c r="BU77" s="1145"/>
      <c r="BV77" s="1145"/>
      <c r="BW77" s="1145"/>
      <c r="BX77" s="1145">
        <v>54.6</v>
      </c>
      <c r="BY77" s="1145"/>
      <c r="BZ77" s="1145"/>
      <c r="CA77" s="1145"/>
      <c r="CB77" s="1145"/>
      <c r="CC77" s="1145"/>
      <c r="CD77" s="1145"/>
      <c r="CE77" s="1145"/>
      <c r="CF77" s="1145">
        <v>53.2</v>
      </c>
      <c r="CG77" s="1145"/>
      <c r="CH77" s="1145"/>
      <c r="CI77" s="1145"/>
      <c r="CJ77" s="1145"/>
      <c r="CK77" s="1145"/>
      <c r="CL77" s="1145"/>
      <c r="CM77" s="1145"/>
      <c r="CN77" s="1145">
        <v>47.9</v>
      </c>
      <c r="CO77" s="1145"/>
      <c r="CP77" s="1145"/>
      <c r="CQ77" s="1145"/>
      <c r="CR77" s="1145"/>
      <c r="CS77" s="1145"/>
      <c r="CT77" s="1145"/>
      <c r="CU77" s="1145"/>
      <c r="CV77" s="1145">
        <v>49</v>
      </c>
      <c r="CW77" s="1145"/>
      <c r="CX77" s="1145"/>
      <c r="CY77" s="1145"/>
      <c r="CZ77" s="1145"/>
      <c r="DA77" s="1145"/>
      <c r="DB77" s="1145"/>
      <c r="DC77" s="1145"/>
    </row>
    <row r="78" spans="2:107" x14ac:dyDescent="0.15">
      <c r="B78" s="332"/>
      <c r="G78" s="1140"/>
      <c r="H78" s="1140"/>
      <c r="I78" s="1140"/>
      <c r="J78" s="1140"/>
      <c r="K78" s="1152"/>
      <c r="L78" s="1152"/>
      <c r="M78" s="1152"/>
      <c r="N78" s="1152"/>
      <c r="AN78" s="1144"/>
      <c r="AO78" s="1144"/>
      <c r="AP78" s="1144"/>
      <c r="AQ78" s="1144"/>
      <c r="AR78" s="1144"/>
      <c r="AS78" s="1144"/>
      <c r="AT78" s="1144"/>
      <c r="AU78" s="1144"/>
      <c r="AV78" s="1144"/>
      <c r="AW78" s="1144"/>
      <c r="AX78" s="1144"/>
      <c r="AY78" s="1144"/>
      <c r="AZ78" s="1144"/>
      <c r="BA78" s="1144"/>
      <c r="BB78" s="1147"/>
      <c r="BC78" s="1147"/>
      <c r="BD78" s="1147"/>
      <c r="BE78" s="1147"/>
      <c r="BF78" s="1147"/>
      <c r="BG78" s="1147"/>
      <c r="BH78" s="1147"/>
      <c r="BI78" s="1147"/>
      <c r="BJ78" s="1147"/>
      <c r="BK78" s="1147"/>
      <c r="BL78" s="1147"/>
      <c r="BM78" s="1147"/>
      <c r="BN78" s="1147"/>
      <c r="BO78" s="1147"/>
      <c r="BP78" s="1145"/>
      <c r="BQ78" s="1145"/>
      <c r="BR78" s="1145"/>
      <c r="BS78" s="1145"/>
      <c r="BT78" s="1145"/>
      <c r="BU78" s="1145"/>
      <c r="BV78" s="1145"/>
      <c r="BW78" s="1145"/>
      <c r="BX78" s="1145"/>
      <c r="BY78" s="1145"/>
      <c r="BZ78" s="1145"/>
      <c r="CA78" s="1145"/>
      <c r="CB78" s="1145"/>
      <c r="CC78" s="1145"/>
      <c r="CD78" s="1145"/>
      <c r="CE78" s="1145"/>
      <c r="CF78" s="1145"/>
      <c r="CG78" s="1145"/>
      <c r="CH78" s="1145"/>
      <c r="CI78" s="1145"/>
      <c r="CJ78" s="1145"/>
      <c r="CK78" s="1145"/>
      <c r="CL78" s="1145"/>
      <c r="CM78" s="1145"/>
      <c r="CN78" s="1145"/>
      <c r="CO78" s="1145"/>
      <c r="CP78" s="1145"/>
      <c r="CQ78" s="1145"/>
      <c r="CR78" s="1145"/>
      <c r="CS78" s="1145"/>
      <c r="CT78" s="1145"/>
      <c r="CU78" s="1145"/>
      <c r="CV78" s="1145"/>
      <c r="CW78" s="1145"/>
      <c r="CX78" s="1145"/>
      <c r="CY78" s="1145"/>
      <c r="CZ78" s="1145"/>
      <c r="DA78" s="1145"/>
      <c r="DB78" s="1145"/>
      <c r="DC78" s="1145"/>
    </row>
    <row r="79" spans="2:107" x14ac:dyDescent="0.15">
      <c r="B79" s="332"/>
      <c r="G79" s="1140"/>
      <c r="H79" s="1140"/>
      <c r="I79" s="1150"/>
      <c r="J79" s="1150"/>
      <c r="K79" s="1153"/>
      <c r="L79" s="1153"/>
      <c r="M79" s="1153"/>
      <c r="N79" s="1153"/>
      <c r="AN79" s="1144"/>
      <c r="AO79" s="1144"/>
      <c r="AP79" s="1144"/>
      <c r="AQ79" s="1144"/>
      <c r="AR79" s="1144"/>
      <c r="AS79" s="1144"/>
      <c r="AT79" s="1144"/>
      <c r="AU79" s="1144"/>
      <c r="AV79" s="1144"/>
      <c r="AW79" s="1144"/>
      <c r="AX79" s="1144"/>
      <c r="AY79" s="1144"/>
      <c r="AZ79" s="1144"/>
      <c r="BA79" s="1144"/>
      <c r="BB79" s="1147" t="s">
        <v>556</v>
      </c>
      <c r="BC79" s="1147"/>
      <c r="BD79" s="1147"/>
      <c r="BE79" s="1147"/>
      <c r="BF79" s="1147"/>
      <c r="BG79" s="1147"/>
      <c r="BH79" s="1147"/>
      <c r="BI79" s="1147"/>
      <c r="BJ79" s="1147"/>
      <c r="BK79" s="1147"/>
      <c r="BL79" s="1147"/>
      <c r="BM79" s="1147"/>
      <c r="BN79" s="1147"/>
      <c r="BO79" s="1147"/>
      <c r="BP79" s="1145">
        <v>10.7</v>
      </c>
      <c r="BQ79" s="1145"/>
      <c r="BR79" s="1145"/>
      <c r="BS79" s="1145"/>
      <c r="BT79" s="1145"/>
      <c r="BU79" s="1145"/>
      <c r="BV79" s="1145"/>
      <c r="BW79" s="1145"/>
      <c r="BX79" s="1145">
        <v>10</v>
      </c>
      <c r="BY79" s="1145"/>
      <c r="BZ79" s="1145"/>
      <c r="CA79" s="1145"/>
      <c r="CB79" s="1145"/>
      <c r="CC79" s="1145"/>
      <c r="CD79" s="1145"/>
      <c r="CE79" s="1145"/>
      <c r="CF79" s="1145">
        <v>9.8000000000000007</v>
      </c>
      <c r="CG79" s="1145"/>
      <c r="CH79" s="1145"/>
      <c r="CI79" s="1145"/>
      <c r="CJ79" s="1145"/>
      <c r="CK79" s="1145"/>
      <c r="CL79" s="1145"/>
      <c r="CM79" s="1145"/>
      <c r="CN79" s="1145">
        <v>9.6</v>
      </c>
      <c r="CO79" s="1145"/>
      <c r="CP79" s="1145"/>
      <c r="CQ79" s="1145"/>
      <c r="CR79" s="1145"/>
      <c r="CS79" s="1145"/>
      <c r="CT79" s="1145"/>
      <c r="CU79" s="1145"/>
      <c r="CV79" s="1145">
        <v>9.5</v>
      </c>
      <c r="CW79" s="1145"/>
      <c r="CX79" s="1145"/>
      <c r="CY79" s="1145"/>
      <c r="CZ79" s="1145"/>
      <c r="DA79" s="1145"/>
      <c r="DB79" s="1145"/>
      <c r="DC79" s="1145"/>
    </row>
    <row r="80" spans="2:107" x14ac:dyDescent="0.15">
      <c r="B80" s="332"/>
      <c r="G80" s="1140"/>
      <c r="H80" s="1140"/>
      <c r="I80" s="1150"/>
      <c r="J80" s="1150"/>
      <c r="K80" s="1153"/>
      <c r="L80" s="1153"/>
      <c r="M80" s="1153"/>
      <c r="N80" s="1153"/>
      <c r="AN80" s="1144"/>
      <c r="AO80" s="1144"/>
      <c r="AP80" s="1144"/>
      <c r="AQ80" s="1144"/>
      <c r="AR80" s="1144"/>
      <c r="AS80" s="1144"/>
      <c r="AT80" s="1144"/>
      <c r="AU80" s="1144"/>
      <c r="AV80" s="1144"/>
      <c r="AW80" s="1144"/>
      <c r="AX80" s="1144"/>
      <c r="AY80" s="1144"/>
      <c r="AZ80" s="1144"/>
      <c r="BA80" s="1144"/>
      <c r="BB80" s="1147"/>
      <c r="BC80" s="1147"/>
      <c r="BD80" s="1147"/>
      <c r="BE80" s="1147"/>
      <c r="BF80" s="1147"/>
      <c r="BG80" s="1147"/>
      <c r="BH80" s="1147"/>
      <c r="BI80" s="1147"/>
      <c r="BJ80" s="1147"/>
      <c r="BK80" s="1147"/>
      <c r="BL80" s="1147"/>
      <c r="BM80" s="1147"/>
      <c r="BN80" s="1147"/>
      <c r="BO80" s="1147"/>
      <c r="BP80" s="1145"/>
      <c r="BQ80" s="1145"/>
      <c r="BR80" s="1145"/>
      <c r="BS80" s="1145"/>
      <c r="BT80" s="1145"/>
      <c r="BU80" s="1145"/>
      <c r="BV80" s="1145"/>
      <c r="BW80" s="1145"/>
      <c r="BX80" s="1145"/>
      <c r="BY80" s="1145"/>
      <c r="BZ80" s="1145"/>
      <c r="CA80" s="1145"/>
      <c r="CB80" s="1145"/>
      <c r="CC80" s="1145"/>
      <c r="CD80" s="1145"/>
      <c r="CE80" s="1145"/>
      <c r="CF80" s="1145"/>
      <c r="CG80" s="1145"/>
      <c r="CH80" s="1145"/>
      <c r="CI80" s="1145"/>
      <c r="CJ80" s="1145"/>
      <c r="CK80" s="1145"/>
      <c r="CL80" s="1145"/>
      <c r="CM80" s="1145"/>
      <c r="CN80" s="1145"/>
      <c r="CO80" s="1145"/>
      <c r="CP80" s="1145"/>
      <c r="CQ80" s="1145"/>
      <c r="CR80" s="1145"/>
      <c r="CS80" s="1145"/>
      <c r="CT80" s="1145"/>
      <c r="CU80" s="1145"/>
      <c r="CV80" s="1145"/>
      <c r="CW80" s="1145"/>
      <c r="CX80" s="1145"/>
      <c r="CY80" s="1145"/>
      <c r="CZ80" s="1145"/>
      <c r="DA80" s="1145"/>
      <c r="DB80" s="1145"/>
      <c r="DC80" s="1145"/>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y/MweeKASkzdeT2p+dznWlVdfjjmAF4JBwykTwYjKjE7Rdka7WOsjoMorYlkUjEKnAGJUFksjnmxeQMvUnDnSg==" saltValue="e0y0e5zy+L9GkwQlyvSF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557</v>
      </c>
    </row>
  </sheetData>
  <sheetProtection algorithmName="SHA-512" hashValue="Li3yJritcE8AGKiu4Q5fDue7jPSg5KyQ5lNO4DQFcFlaVpESxFcxb3c5E0tYZgR3gQWGRljbvCX1TAGGXJSs8g==" saltValue="kvvklRZ1L0u7qywU81Usig==" spinCount="100000" sheet="1" objects="1" scenarios="1"/>
  <dataConsolidate/>
  <phoneticPr fontId="4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558</v>
      </c>
    </row>
  </sheetData>
  <sheetProtection algorithmName="SHA-512" hashValue="yYWXIdjboCsNv2ELf2F1rrbaztaGDgWgorQfobfcOqlusFLewuNhy88vG6ZEZl2mauBGQPnDP4xz1jFHe15XmA==" saltValue="Q60DsTPjZ/RDgRAx16Twmg==" spinCount="100000" sheet="1" objects="1" scenarios="1"/>
  <dataConsolidate/>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78</v>
      </c>
      <c r="E2" s="141"/>
      <c r="F2" s="313" t="s">
        <v>522</v>
      </c>
      <c r="G2" s="165"/>
      <c r="H2" s="175"/>
    </row>
    <row r="3" spans="1:8" x14ac:dyDescent="0.15">
      <c r="A3" s="131" t="s">
        <v>241</v>
      </c>
      <c r="B3" s="123"/>
      <c r="C3" s="306"/>
      <c r="D3" s="309">
        <v>127353</v>
      </c>
      <c r="E3" s="311"/>
      <c r="F3" s="314">
        <v>85459</v>
      </c>
      <c r="G3" s="316"/>
      <c r="H3" s="319"/>
    </row>
    <row r="4" spans="1:8" x14ac:dyDescent="0.15">
      <c r="A4" s="116"/>
      <c r="B4" s="122"/>
      <c r="C4" s="307"/>
      <c r="D4" s="310">
        <v>69726</v>
      </c>
      <c r="E4" s="312"/>
      <c r="F4" s="315">
        <v>44378</v>
      </c>
      <c r="G4" s="317"/>
      <c r="H4" s="320"/>
    </row>
    <row r="5" spans="1:8" x14ac:dyDescent="0.15">
      <c r="A5" s="131" t="s">
        <v>132</v>
      </c>
      <c r="B5" s="123"/>
      <c r="C5" s="306"/>
      <c r="D5" s="309">
        <v>108275</v>
      </c>
      <c r="E5" s="311"/>
      <c r="F5" s="314">
        <v>83280</v>
      </c>
      <c r="G5" s="316"/>
      <c r="H5" s="319"/>
    </row>
    <row r="6" spans="1:8" x14ac:dyDescent="0.15">
      <c r="A6" s="116"/>
      <c r="B6" s="122"/>
      <c r="C6" s="307"/>
      <c r="D6" s="310">
        <v>53102</v>
      </c>
      <c r="E6" s="312"/>
      <c r="F6" s="315">
        <v>43123</v>
      </c>
      <c r="G6" s="317"/>
      <c r="H6" s="320"/>
    </row>
    <row r="7" spans="1:8" x14ac:dyDescent="0.15">
      <c r="A7" s="131" t="s">
        <v>239</v>
      </c>
      <c r="B7" s="123"/>
      <c r="C7" s="306"/>
      <c r="D7" s="309">
        <v>189040</v>
      </c>
      <c r="E7" s="311"/>
      <c r="F7" s="314">
        <v>88968</v>
      </c>
      <c r="G7" s="316"/>
      <c r="H7" s="319"/>
    </row>
    <row r="8" spans="1:8" x14ac:dyDescent="0.15">
      <c r="A8" s="116"/>
      <c r="B8" s="122"/>
      <c r="C8" s="307"/>
      <c r="D8" s="310">
        <v>76713</v>
      </c>
      <c r="E8" s="312"/>
      <c r="F8" s="315">
        <v>45482</v>
      </c>
      <c r="G8" s="317"/>
      <c r="H8" s="320"/>
    </row>
    <row r="9" spans="1:8" x14ac:dyDescent="0.15">
      <c r="A9" s="131" t="s">
        <v>505</v>
      </c>
      <c r="B9" s="123"/>
      <c r="C9" s="306"/>
      <c r="D9" s="309">
        <v>65769</v>
      </c>
      <c r="E9" s="311"/>
      <c r="F9" s="314">
        <v>85173</v>
      </c>
      <c r="G9" s="316"/>
      <c r="H9" s="319"/>
    </row>
    <row r="10" spans="1:8" x14ac:dyDescent="0.15">
      <c r="A10" s="116"/>
      <c r="B10" s="122"/>
      <c r="C10" s="307"/>
      <c r="D10" s="310">
        <v>43320</v>
      </c>
      <c r="E10" s="312"/>
      <c r="F10" s="315">
        <v>43913</v>
      </c>
      <c r="G10" s="317"/>
      <c r="H10" s="320"/>
    </row>
    <row r="11" spans="1:8" x14ac:dyDescent="0.15">
      <c r="A11" s="131" t="s">
        <v>464</v>
      </c>
      <c r="B11" s="123"/>
      <c r="C11" s="306"/>
      <c r="D11" s="309">
        <v>93328</v>
      </c>
      <c r="E11" s="311"/>
      <c r="F11" s="314">
        <v>94081</v>
      </c>
      <c r="G11" s="316"/>
      <c r="H11" s="319"/>
    </row>
    <row r="12" spans="1:8" x14ac:dyDescent="0.15">
      <c r="A12" s="116"/>
      <c r="B12" s="122"/>
      <c r="C12" s="308"/>
      <c r="D12" s="310">
        <v>62619</v>
      </c>
      <c r="E12" s="312"/>
      <c r="F12" s="315">
        <v>48949</v>
      </c>
      <c r="G12" s="317"/>
      <c r="H12" s="320"/>
    </row>
    <row r="13" spans="1:8" x14ac:dyDescent="0.15">
      <c r="A13" s="131"/>
      <c r="B13" s="123"/>
      <c r="C13" s="306"/>
      <c r="D13" s="309">
        <v>116753</v>
      </c>
      <c r="E13" s="311"/>
      <c r="F13" s="314">
        <v>87392</v>
      </c>
      <c r="G13" s="318"/>
      <c r="H13" s="319"/>
    </row>
    <row r="14" spans="1:8" x14ac:dyDescent="0.15">
      <c r="A14" s="116"/>
      <c r="B14" s="122"/>
      <c r="C14" s="307"/>
      <c r="D14" s="310">
        <v>61096</v>
      </c>
      <c r="E14" s="312"/>
      <c r="F14" s="315">
        <v>45169</v>
      </c>
      <c r="G14" s="317"/>
      <c r="H14" s="320"/>
    </row>
    <row r="17" spans="1:11" x14ac:dyDescent="0.15">
      <c r="A17" s="298" t="s">
        <v>24</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85</v>
      </c>
      <c r="B19" s="299">
        <f>ROUND(VALUE(SUBSTITUTE(実質収支比率等に係る経年分析!F$48,"▲","-")),2)</f>
        <v>4.25</v>
      </c>
      <c r="C19" s="299">
        <f>ROUND(VALUE(SUBSTITUTE(実質収支比率等に係る経年分析!G$48,"▲","-")),2)</f>
        <v>3.23</v>
      </c>
      <c r="D19" s="299">
        <f>ROUND(VALUE(SUBSTITUTE(実質収支比率等に係る経年分析!H$48,"▲","-")),2)</f>
        <v>5.0199999999999996</v>
      </c>
      <c r="E19" s="299">
        <f>ROUND(VALUE(SUBSTITUTE(実質収支比率等に係る経年分析!I$48,"▲","-")),2)</f>
        <v>4.1500000000000004</v>
      </c>
      <c r="F19" s="299">
        <f>ROUND(VALUE(SUBSTITUTE(実質収支比率等に係る経年分析!J$48,"▲","-")),2)</f>
        <v>5.49</v>
      </c>
    </row>
    <row r="20" spans="1:11" x14ac:dyDescent="0.15">
      <c r="A20" s="299" t="s">
        <v>37</v>
      </c>
      <c r="B20" s="299">
        <f>ROUND(VALUE(SUBSTITUTE(実質収支比率等に係る経年分析!F$47,"▲","-")),2)</f>
        <v>65.77</v>
      </c>
      <c r="C20" s="299">
        <f>ROUND(VALUE(SUBSTITUTE(実質収支比率等に係る経年分析!G$47,"▲","-")),2)</f>
        <v>61.09</v>
      </c>
      <c r="D20" s="299">
        <f>ROUND(VALUE(SUBSTITUTE(実質収支比率等に係る経年分析!H$47,"▲","-")),2)</f>
        <v>63.09</v>
      </c>
      <c r="E20" s="299">
        <f>ROUND(VALUE(SUBSTITUTE(実質収支比率等に係る経年分析!I$47,"▲","-")),2)</f>
        <v>59.94</v>
      </c>
      <c r="F20" s="299">
        <f>ROUND(VALUE(SUBSTITUTE(実質収支比率等に係る経年分析!J$47,"▲","-")),2)</f>
        <v>57.4</v>
      </c>
    </row>
    <row r="21" spans="1:11" x14ac:dyDescent="0.15">
      <c r="A21" s="299" t="s">
        <v>111</v>
      </c>
      <c r="B21" s="299">
        <f>IF(ISNUMBER(VALUE(SUBSTITUTE(実質収支比率等に係る経年分析!F$49,"▲","-"))),ROUND(VALUE(SUBSTITUTE(実質収支比率等に係る経年分析!F$49,"▲","-")),2),NA())</f>
        <v>2.73</v>
      </c>
      <c r="C21" s="299">
        <f>IF(ISNUMBER(VALUE(SUBSTITUTE(実質収支比率等に係る経年分析!G$49,"▲","-"))),ROUND(VALUE(SUBSTITUTE(実質収支比率等に係る経年分析!G$49,"▲","-")),2),NA())</f>
        <v>-6.11</v>
      </c>
      <c r="D21" s="299">
        <f>IF(ISNUMBER(VALUE(SUBSTITUTE(実質収支比率等に係る経年分析!H$49,"▲","-"))),ROUND(VALUE(SUBSTITUTE(実質収支比率等に係る経年分析!H$49,"▲","-")),2),NA())</f>
        <v>1.68</v>
      </c>
      <c r="E21" s="299">
        <f>IF(ISNUMBER(VALUE(SUBSTITUTE(実質収支比率等に係る経年分析!I$49,"▲","-"))),ROUND(VALUE(SUBSTITUTE(実質収支比率等に係る経年分析!I$49,"▲","-")),2),NA())</f>
        <v>-5.21</v>
      </c>
      <c r="F21" s="299">
        <f>IF(ISNUMBER(VALUE(SUBSTITUTE(実質収支比率等に係る経年分析!J$49,"▲","-"))),ROUND(VALUE(SUBSTITUTE(実質収支比率等に係る経年分析!J$49,"▲","-")),2),NA())</f>
        <v>-1.78</v>
      </c>
    </row>
    <row r="24" spans="1:11" x14ac:dyDescent="0.15">
      <c r="A24" s="298" t="s">
        <v>97</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63</v>
      </c>
      <c r="D26" s="300" t="s">
        <v>113</v>
      </c>
      <c r="E26" s="300" t="s">
        <v>63</v>
      </c>
      <c r="F26" s="300" t="s">
        <v>113</v>
      </c>
      <c r="G26" s="300" t="s">
        <v>63</v>
      </c>
      <c r="H26" s="300" t="s">
        <v>113</v>
      </c>
      <c r="I26" s="300" t="s">
        <v>63</v>
      </c>
      <c r="J26" s="300" t="s">
        <v>113</v>
      </c>
      <c r="K26" s="300" t="s">
        <v>63</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str">
        <f>IF(連結実質赤字比率に係る赤字・黒字の構成分析!C$40="",NA(),連結実質赤字比率に係る赤字・黒字の構成分析!C$40)</f>
        <v>伊佐市後期高齢者医療特別会計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0.01</v>
      </c>
    </row>
    <row r="31" spans="1:11" x14ac:dyDescent="0.15">
      <c r="A31" s="300" t="str">
        <f>IF(連結実質赤字比率に係る赤字・黒字の構成分析!C$39="",NA(),連結実質赤字比率に係る赤字・黒字の構成分析!C$39)</f>
        <v>伊佐市国民健康保険事業特別会計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0.01</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1.51</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0.11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0.01</v>
      </c>
    </row>
    <row r="32" spans="1:11" x14ac:dyDescent="0.15">
      <c r="A32" s="300" t="str">
        <f>IF(連結実質赤字比率に係る赤字・黒字の構成分析!C$38="",NA(),連結実質赤字比率に係る赤字・黒字の構成分析!C$38)</f>
        <v>伊佐市介護サービス事業特別会計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0.04</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0.01</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0.02</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0.02</v>
      </c>
    </row>
    <row r="33" spans="1:16" x14ac:dyDescent="0.15">
      <c r="A33" s="300" t="str">
        <f>IF(連結実質赤字比率に係る赤字・黒字の構成分析!C$37="",NA(),連結実質赤字比率に係る赤字・黒字の構成分析!C$37)</f>
        <v>伊佐市農業集落排水事業特別会計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0.03</v>
      </c>
    </row>
    <row r="34" spans="1:16" x14ac:dyDescent="0.15">
      <c r="A34" s="300" t="str">
        <f>IF(連結実質赤字比率に係る赤字・黒字の構成分析!C$36="",NA(),連結実質赤字比率に係る赤字・黒字の構成分析!C$36)</f>
        <v>伊佐市介護保険事業特別会計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0.83</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0.76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0.41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0.47</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4.25</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3.22</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5.0199999999999996</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4.1399999999999997</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5.49</v>
      </c>
    </row>
    <row r="36" spans="1:16" x14ac:dyDescent="0.15">
      <c r="A36" s="300" t="str">
        <f>IF(連結実質赤字比率に係る赤字・黒字の構成分析!C$34="",NA(),連結実質赤字比率に係る赤字・黒字の構成分析!C$34)</f>
        <v>伊佐市水道事業会計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4.3600000000000003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5.15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5.23</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5.88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5.81</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118</v>
      </c>
      <c r="B42" s="301"/>
      <c r="C42" s="301"/>
      <c r="D42" s="301">
        <f>'実質公債費比率（分子）の構造'!K$52</f>
        <v>1371</v>
      </c>
      <c r="E42" s="301"/>
      <c r="F42" s="301"/>
      <c r="G42" s="301">
        <f>'実質公債費比率（分子）の構造'!L$52</f>
        <v>1355</v>
      </c>
      <c r="H42" s="301"/>
      <c r="I42" s="301"/>
      <c r="J42" s="301">
        <f>'実質公債費比率（分子）の構造'!M$52</f>
        <v>1292</v>
      </c>
      <c r="K42" s="301"/>
      <c r="L42" s="301"/>
      <c r="M42" s="301">
        <f>'実質公債費比率（分子）の構造'!N$52</f>
        <v>1248</v>
      </c>
      <c r="N42" s="301"/>
      <c r="O42" s="301"/>
      <c r="P42" s="301">
        <f>'実質公債費比率（分子）の構造'!O$52</f>
        <v>1260</v>
      </c>
    </row>
    <row r="43" spans="1:16" x14ac:dyDescent="0.15">
      <c r="A43" s="301" t="s">
        <v>51</v>
      </c>
      <c r="B43" s="301">
        <f>'実質公債費比率（分子）の構造'!K$51</f>
        <v>0</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15">
      <c r="A44" s="301" t="s">
        <v>44</v>
      </c>
      <c r="B44" s="301">
        <f>'実質公債費比率（分子）の構造'!K$50</f>
        <v>174</v>
      </c>
      <c r="C44" s="301"/>
      <c r="D44" s="301"/>
      <c r="E44" s="301">
        <f>'実質公債費比率（分子）の構造'!L$50</f>
        <v>144</v>
      </c>
      <c r="F44" s="301"/>
      <c r="G44" s="301"/>
      <c r="H44" s="301">
        <f>'実質公債費比率（分子）の構造'!M$50</f>
        <v>117</v>
      </c>
      <c r="I44" s="301"/>
      <c r="J44" s="301"/>
      <c r="K44" s="301">
        <f>'実質公債費比率（分子）の構造'!N$50</f>
        <v>95</v>
      </c>
      <c r="L44" s="301"/>
      <c r="M44" s="301"/>
      <c r="N44" s="301">
        <f>'実質公債費比率（分子）の構造'!O$50</f>
        <v>68</v>
      </c>
      <c r="O44" s="301"/>
      <c r="P44" s="301"/>
    </row>
    <row r="45" spans="1:16" x14ac:dyDescent="0.15">
      <c r="A45" s="301" t="s">
        <v>1</v>
      </c>
      <c r="B45" s="301">
        <f>'実質公債費比率（分子）の構造'!K$49</f>
        <v>260</v>
      </c>
      <c r="C45" s="301"/>
      <c r="D45" s="301"/>
      <c r="E45" s="301">
        <f>'実質公債費比率（分子）の構造'!L$49</f>
        <v>254</v>
      </c>
      <c r="F45" s="301"/>
      <c r="G45" s="301"/>
      <c r="H45" s="301">
        <f>'実質公債費比率（分子）の構造'!M$49</f>
        <v>116</v>
      </c>
      <c r="I45" s="301"/>
      <c r="J45" s="301"/>
      <c r="K45" s="301" t="str">
        <f>'実質公債費比率（分子）の構造'!N$49</f>
        <v>-</v>
      </c>
      <c r="L45" s="301"/>
      <c r="M45" s="301"/>
      <c r="N45" s="301">
        <f>'実質公債費比率（分子）の構造'!O$49</f>
        <v>7</v>
      </c>
      <c r="O45" s="301"/>
      <c r="P45" s="301"/>
    </row>
    <row r="46" spans="1:16" x14ac:dyDescent="0.15">
      <c r="A46" s="301" t="s">
        <v>42</v>
      </c>
      <c r="B46" s="301">
        <f>'実質公債費比率（分子）の構造'!K$48</f>
        <v>161</v>
      </c>
      <c r="C46" s="301"/>
      <c r="D46" s="301"/>
      <c r="E46" s="301">
        <f>'実質公債費比率（分子）の構造'!L$48</f>
        <v>140</v>
      </c>
      <c r="F46" s="301"/>
      <c r="G46" s="301"/>
      <c r="H46" s="301">
        <f>'実質公債費比率（分子）の構造'!M$48</f>
        <v>138</v>
      </c>
      <c r="I46" s="301"/>
      <c r="J46" s="301"/>
      <c r="K46" s="301">
        <f>'実質公債費比率（分子）の構造'!N$48</f>
        <v>139</v>
      </c>
      <c r="L46" s="301"/>
      <c r="M46" s="301"/>
      <c r="N46" s="301">
        <f>'実質公債費比率（分子）の構造'!O$48</f>
        <v>146</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26</v>
      </c>
      <c r="B49" s="301">
        <f>'実質公債費比率（分子）の構造'!K$45</f>
        <v>1518</v>
      </c>
      <c r="C49" s="301"/>
      <c r="D49" s="301"/>
      <c r="E49" s="301">
        <f>'実質公債費比率（分子）の構造'!L$45</f>
        <v>1565</v>
      </c>
      <c r="F49" s="301"/>
      <c r="G49" s="301"/>
      <c r="H49" s="301">
        <f>'実質公債費比率（分子）の構造'!M$45</f>
        <v>1619</v>
      </c>
      <c r="I49" s="301"/>
      <c r="J49" s="301"/>
      <c r="K49" s="301">
        <f>'実質公債費比率（分子）の構造'!N$45</f>
        <v>1680</v>
      </c>
      <c r="L49" s="301"/>
      <c r="M49" s="301"/>
      <c r="N49" s="301">
        <f>'実質公債費比率（分子）の構造'!O$45</f>
        <v>1684</v>
      </c>
      <c r="O49" s="301"/>
      <c r="P49" s="301"/>
    </row>
    <row r="50" spans="1:16" x14ac:dyDescent="0.15">
      <c r="A50" s="301" t="s">
        <v>56</v>
      </c>
      <c r="B50" s="301" t="e">
        <f>NA()</f>
        <v>#N/A</v>
      </c>
      <c r="C50" s="301">
        <f>IF(ISNUMBER('実質公債費比率（分子）の構造'!K$53),'実質公債費比率（分子）の構造'!K$53,NA())</f>
        <v>742</v>
      </c>
      <c r="D50" s="301" t="e">
        <f>NA()</f>
        <v>#N/A</v>
      </c>
      <c r="E50" s="301" t="e">
        <f>NA()</f>
        <v>#N/A</v>
      </c>
      <c r="F50" s="301">
        <f>IF(ISNUMBER('実質公債費比率（分子）の構造'!L$53),'実質公債費比率（分子）の構造'!L$53,NA())</f>
        <v>748</v>
      </c>
      <c r="G50" s="301" t="e">
        <f>NA()</f>
        <v>#N/A</v>
      </c>
      <c r="H50" s="301" t="e">
        <f>NA()</f>
        <v>#N/A</v>
      </c>
      <c r="I50" s="301">
        <f>IF(ISNUMBER('実質公債費比率（分子）の構造'!M$53),'実質公債費比率（分子）の構造'!M$53,NA())</f>
        <v>698</v>
      </c>
      <c r="J50" s="301" t="e">
        <f>NA()</f>
        <v>#N/A</v>
      </c>
      <c r="K50" s="301" t="e">
        <f>NA()</f>
        <v>#N/A</v>
      </c>
      <c r="L50" s="301">
        <f>IF(ISNUMBER('実質公債費比率（分子）の構造'!N$53),'実質公債費比率（分子）の構造'!N$53,NA())</f>
        <v>666</v>
      </c>
      <c r="M50" s="301" t="e">
        <f>NA()</f>
        <v>#N/A</v>
      </c>
      <c r="N50" s="301" t="e">
        <f>NA()</f>
        <v>#N/A</v>
      </c>
      <c r="O50" s="301">
        <f>IF(ISNUMBER('実質公債費比率（分子）の構造'!O$53),'実質公債費比率（分子）の構造'!O$53,NA())</f>
        <v>645</v>
      </c>
      <c r="P50" s="301" t="e">
        <f>NA()</f>
        <v>#N/A</v>
      </c>
    </row>
    <row r="53" spans="1:16" x14ac:dyDescent="0.15">
      <c r="A53" s="298" t="s">
        <v>119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105</v>
      </c>
      <c r="C55" s="300"/>
      <c r="D55" s="300" t="s">
        <v>123</v>
      </c>
      <c r="E55" s="300" t="s">
        <v>105</v>
      </c>
      <c r="F55" s="300"/>
      <c r="G55" s="300" t="s">
        <v>123</v>
      </c>
      <c r="H55" s="300" t="s">
        <v>105</v>
      </c>
      <c r="I55" s="300"/>
      <c r="J55" s="300" t="s">
        <v>123</v>
      </c>
      <c r="K55" s="300" t="s">
        <v>105</v>
      </c>
      <c r="L55" s="300"/>
      <c r="M55" s="300" t="s">
        <v>123</v>
      </c>
      <c r="N55" s="300" t="s">
        <v>105</v>
      </c>
      <c r="O55" s="300"/>
      <c r="P55" s="300" t="s">
        <v>123</v>
      </c>
    </row>
    <row r="56" spans="1:16" x14ac:dyDescent="0.15">
      <c r="A56" s="300" t="s">
        <v>46</v>
      </c>
      <c r="B56" s="300"/>
      <c r="C56" s="300"/>
      <c r="D56" s="300">
        <f>'将来負担比率（分子）の構造'!I$52</f>
        <v>11939</v>
      </c>
      <c r="E56" s="300"/>
      <c r="F56" s="300"/>
      <c r="G56" s="300">
        <f>'将来負担比率（分子）の構造'!J$52</f>
        <v>12165</v>
      </c>
      <c r="H56" s="300"/>
      <c r="I56" s="300"/>
      <c r="J56" s="300">
        <f>'将来負担比率（分子）の構造'!K$52</f>
        <v>12131</v>
      </c>
      <c r="K56" s="300"/>
      <c r="L56" s="300"/>
      <c r="M56" s="300">
        <f>'将来負担比率（分子）の構造'!L$52</f>
        <v>12925</v>
      </c>
      <c r="N56" s="300"/>
      <c r="O56" s="300"/>
      <c r="P56" s="300">
        <f>'将来負担比率（分子）の構造'!M$52</f>
        <v>12713</v>
      </c>
    </row>
    <row r="57" spans="1:16" x14ac:dyDescent="0.15">
      <c r="A57" s="300" t="s">
        <v>93</v>
      </c>
      <c r="B57" s="300"/>
      <c r="C57" s="300"/>
      <c r="D57" s="300">
        <f>'将来負担比率（分子）の構造'!I$51</f>
        <v>489</v>
      </c>
      <c r="E57" s="300"/>
      <c r="F57" s="300"/>
      <c r="G57" s="300">
        <f>'将来負担比率（分子）の構造'!J$51</f>
        <v>497</v>
      </c>
      <c r="H57" s="300"/>
      <c r="I57" s="300"/>
      <c r="J57" s="300">
        <f>'将来負担比率（分子）の構造'!K$51</f>
        <v>400</v>
      </c>
      <c r="K57" s="300"/>
      <c r="L57" s="300"/>
      <c r="M57" s="300">
        <f>'将来負担比率（分子）の構造'!L$51</f>
        <v>259</v>
      </c>
      <c r="N57" s="300"/>
      <c r="O57" s="300"/>
      <c r="P57" s="300">
        <f>'将来負担比率（分子）の構造'!M$51</f>
        <v>158</v>
      </c>
    </row>
    <row r="58" spans="1:16" x14ac:dyDescent="0.15">
      <c r="A58" s="300" t="s">
        <v>90</v>
      </c>
      <c r="B58" s="300"/>
      <c r="C58" s="300"/>
      <c r="D58" s="300">
        <f>'将来負担比率（分子）の構造'!I$50</f>
        <v>8367</v>
      </c>
      <c r="E58" s="300"/>
      <c r="F58" s="300"/>
      <c r="G58" s="300">
        <f>'将来負担比率（分子）の構造'!J$50</f>
        <v>8592</v>
      </c>
      <c r="H58" s="300"/>
      <c r="I58" s="300"/>
      <c r="J58" s="300">
        <f>'将来負担比率（分子）の構造'!K$50</f>
        <v>9238</v>
      </c>
      <c r="K58" s="300"/>
      <c r="L58" s="300"/>
      <c r="M58" s="300">
        <f>'将来負担比率（分子）の構造'!L$50</f>
        <v>9252</v>
      </c>
      <c r="N58" s="300"/>
      <c r="O58" s="300"/>
      <c r="P58" s="300">
        <f>'将来負担比率（分子）の構造'!M$50</f>
        <v>9183</v>
      </c>
    </row>
    <row r="59" spans="1:16" x14ac:dyDescent="0.15">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80</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72</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73</v>
      </c>
      <c r="B62" s="300">
        <f>'将来負担比率（分子）の構造'!I$45</f>
        <v>1897</v>
      </c>
      <c r="C62" s="300"/>
      <c r="D62" s="300"/>
      <c r="E62" s="300">
        <f>'将来負担比率（分子）の構造'!J$45</f>
        <v>1749</v>
      </c>
      <c r="F62" s="300"/>
      <c r="G62" s="300"/>
      <c r="H62" s="300">
        <f>'将来負担比率（分子）の構造'!K$45</f>
        <v>1642</v>
      </c>
      <c r="I62" s="300"/>
      <c r="J62" s="300"/>
      <c r="K62" s="300">
        <f>'将来負担比率（分子）の構造'!L$45</f>
        <v>1557</v>
      </c>
      <c r="L62" s="300"/>
      <c r="M62" s="300"/>
      <c r="N62" s="300">
        <f>'将来負担比率（分子）の構造'!M$45</f>
        <v>1537</v>
      </c>
      <c r="O62" s="300"/>
      <c r="P62" s="300"/>
    </row>
    <row r="63" spans="1:16" x14ac:dyDescent="0.15">
      <c r="A63" s="300" t="s">
        <v>71</v>
      </c>
      <c r="B63" s="300">
        <f>'将来負担比率（分子）の構造'!I$44</f>
        <v>389</v>
      </c>
      <c r="C63" s="300"/>
      <c r="D63" s="300"/>
      <c r="E63" s="300">
        <f>'将来負担比率（分子）の構造'!J$44</f>
        <v>137</v>
      </c>
      <c r="F63" s="300"/>
      <c r="G63" s="300"/>
      <c r="H63" s="300" t="str">
        <f>'将来負担比率（分子）の構造'!K$44</f>
        <v>-</v>
      </c>
      <c r="I63" s="300"/>
      <c r="J63" s="300"/>
      <c r="K63" s="300">
        <f>'将来負担比率（分子）の構造'!L$44</f>
        <v>19</v>
      </c>
      <c r="L63" s="300"/>
      <c r="M63" s="300"/>
      <c r="N63" s="300">
        <f>'将来負担比率（分子）の構造'!M$44</f>
        <v>50</v>
      </c>
      <c r="O63" s="300"/>
      <c r="P63" s="300"/>
    </row>
    <row r="64" spans="1:16" x14ac:dyDescent="0.15">
      <c r="A64" s="300" t="s">
        <v>69</v>
      </c>
      <c r="B64" s="300">
        <f>'将来負担比率（分子）の構造'!I$43</f>
        <v>1181</v>
      </c>
      <c r="C64" s="300"/>
      <c r="D64" s="300"/>
      <c r="E64" s="300">
        <f>'将来負担比率（分子）の構造'!J$43</f>
        <v>1118</v>
      </c>
      <c r="F64" s="300"/>
      <c r="G64" s="300"/>
      <c r="H64" s="300">
        <f>'将来負担比率（分子）の構造'!K$43</f>
        <v>1169</v>
      </c>
      <c r="I64" s="300"/>
      <c r="J64" s="300"/>
      <c r="K64" s="300">
        <f>'将来負担比率（分子）の構造'!L$43</f>
        <v>1154</v>
      </c>
      <c r="L64" s="300"/>
      <c r="M64" s="300"/>
      <c r="N64" s="300">
        <f>'将来負担比率（分子）の構造'!M$43</f>
        <v>1013</v>
      </c>
      <c r="O64" s="300"/>
      <c r="P64" s="300"/>
    </row>
    <row r="65" spans="1:16" x14ac:dyDescent="0.15">
      <c r="A65" s="300" t="s">
        <v>68</v>
      </c>
      <c r="B65" s="300">
        <f>'将来負担比率（分子）の構造'!I$42</f>
        <v>13</v>
      </c>
      <c r="C65" s="300"/>
      <c r="D65" s="300"/>
      <c r="E65" s="300">
        <f>'将来負担比率（分子）の構造'!J$42</f>
        <v>11</v>
      </c>
      <c r="F65" s="300"/>
      <c r="G65" s="300"/>
      <c r="H65" s="300">
        <f>'将来負担比率（分子）の構造'!K$42</f>
        <v>8</v>
      </c>
      <c r="I65" s="300"/>
      <c r="J65" s="300"/>
      <c r="K65" s="300">
        <f>'将来負担比率（分子）の構造'!L$42</f>
        <v>6</v>
      </c>
      <c r="L65" s="300"/>
      <c r="M65" s="300"/>
      <c r="N65" s="300">
        <f>'将来負担比率（分子）の構造'!M$42</f>
        <v>4</v>
      </c>
      <c r="O65" s="300"/>
      <c r="P65" s="300"/>
    </row>
    <row r="66" spans="1:16" x14ac:dyDescent="0.15">
      <c r="A66" s="300" t="s">
        <v>61</v>
      </c>
      <c r="B66" s="300">
        <f>'将来負担比率（分子）の構造'!I$41</f>
        <v>14786</v>
      </c>
      <c r="C66" s="300"/>
      <c r="D66" s="300"/>
      <c r="E66" s="300">
        <f>'将来負担比率（分子）の構造'!J$41</f>
        <v>15207</v>
      </c>
      <c r="F66" s="300"/>
      <c r="G66" s="300"/>
      <c r="H66" s="300">
        <f>'将来負担比率（分子）の構造'!K$41</f>
        <v>16635</v>
      </c>
      <c r="I66" s="300"/>
      <c r="J66" s="300"/>
      <c r="K66" s="300">
        <f>'将来負担比率（分子）の構造'!L$41</f>
        <v>16199</v>
      </c>
      <c r="L66" s="300"/>
      <c r="M66" s="300"/>
      <c r="N66" s="300">
        <f>'将来負担比率（分子）の構造'!M$41</f>
        <v>16116</v>
      </c>
      <c r="O66" s="300"/>
      <c r="P66" s="300"/>
    </row>
    <row r="67" spans="1:16" x14ac:dyDescent="0.15">
      <c r="A67" s="300" t="s">
        <v>95</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124</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125</v>
      </c>
      <c r="B72" s="304">
        <f>基金残高に係る経年分析!F55</f>
        <v>5868</v>
      </c>
      <c r="C72" s="304">
        <f>基金残高に係る経年分析!G55</f>
        <v>5480</v>
      </c>
      <c r="D72" s="304">
        <f>基金残高に係る経年分析!H55</f>
        <v>5200</v>
      </c>
    </row>
    <row r="73" spans="1:16" x14ac:dyDescent="0.15">
      <c r="A73" s="302" t="s">
        <v>126</v>
      </c>
      <c r="B73" s="304">
        <f>基金残高に係る経年分析!F56</f>
        <v>744</v>
      </c>
      <c r="C73" s="304">
        <f>基金残高に係る経年分析!G56</f>
        <v>944</v>
      </c>
      <c r="D73" s="304">
        <f>基金残高に係る経年分析!H56</f>
        <v>1015</v>
      </c>
    </row>
    <row r="74" spans="1:16" x14ac:dyDescent="0.15">
      <c r="A74" s="302" t="s">
        <v>128</v>
      </c>
      <c r="B74" s="304">
        <f>基金残高に係る経年分析!F57</f>
        <v>1669</v>
      </c>
      <c r="C74" s="304">
        <f>基金残高に係る経年分析!G57</f>
        <v>1790</v>
      </c>
      <c r="D74" s="304">
        <f>基金残高に係る経年分析!H57</f>
        <v>1949</v>
      </c>
    </row>
  </sheetData>
  <sheetProtection algorithmName="SHA-512" hashValue="A088auNLOenQ5pS2F9Jt8tbV0vc/G7lvhsRe4NgZPcju4Z1Zng84SKpxLs7Bm+ObSzQia+vIO+LnYMyQMq1w2g==" saltValue="iP+3X7TWLp6k0/SZeQCbR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112</v>
      </c>
      <c r="DI1" s="594"/>
      <c r="DJ1" s="594"/>
      <c r="DK1" s="594"/>
      <c r="DL1" s="594"/>
      <c r="DM1" s="594"/>
      <c r="DN1" s="595"/>
      <c r="DO1" s="1"/>
      <c r="DP1" s="593" t="s">
        <v>309</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3" t="s">
        <v>115</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148</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312</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15">
      <c r="B4" s="383" t="s">
        <v>10</v>
      </c>
      <c r="C4" s="384"/>
      <c r="D4" s="384"/>
      <c r="E4" s="384"/>
      <c r="F4" s="384"/>
      <c r="G4" s="384"/>
      <c r="H4" s="384"/>
      <c r="I4" s="384"/>
      <c r="J4" s="384"/>
      <c r="K4" s="384"/>
      <c r="L4" s="384"/>
      <c r="M4" s="384"/>
      <c r="N4" s="384"/>
      <c r="O4" s="384"/>
      <c r="P4" s="384"/>
      <c r="Q4" s="433"/>
      <c r="R4" s="383" t="s">
        <v>315</v>
      </c>
      <c r="S4" s="384"/>
      <c r="T4" s="384"/>
      <c r="U4" s="384"/>
      <c r="V4" s="384"/>
      <c r="W4" s="384"/>
      <c r="X4" s="384"/>
      <c r="Y4" s="433"/>
      <c r="Z4" s="383" t="s">
        <v>318</v>
      </c>
      <c r="AA4" s="384"/>
      <c r="AB4" s="384"/>
      <c r="AC4" s="433"/>
      <c r="AD4" s="383" t="s">
        <v>261</v>
      </c>
      <c r="AE4" s="384"/>
      <c r="AF4" s="384"/>
      <c r="AG4" s="384"/>
      <c r="AH4" s="384"/>
      <c r="AI4" s="384"/>
      <c r="AJ4" s="384"/>
      <c r="AK4" s="433"/>
      <c r="AL4" s="383" t="s">
        <v>318</v>
      </c>
      <c r="AM4" s="384"/>
      <c r="AN4" s="384"/>
      <c r="AO4" s="433"/>
      <c r="AP4" s="596" t="s">
        <v>321</v>
      </c>
      <c r="AQ4" s="596"/>
      <c r="AR4" s="596"/>
      <c r="AS4" s="596"/>
      <c r="AT4" s="596"/>
      <c r="AU4" s="596"/>
      <c r="AV4" s="596"/>
      <c r="AW4" s="596"/>
      <c r="AX4" s="596"/>
      <c r="AY4" s="596"/>
      <c r="AZ4" s="596"/>
      <c r="BA4" s="596"/>
      <c r="BB4" s="596"/>
      <c r="BC4" s="596"/>
      <c r="BD4" s="596"/>
      <c r="BE4" s="596"/>
      <c r="BF4" s="596"/>
      <c r="BG4" s="596" t="s">
        <v>299</v>
      </c>
      <c r="BH4" s="596"/>
      <c r="BI4" s="596"/>
      <c r="BJ4" s="596"/>
      <c r="BK4" s="596"/>
      <c r="BL4" s="596"/>
      <c r="BM4" s="596"/>
      <c r="BN4" s="596"/>
      <c r="BO4" s="596" t="s">
        <v>318</v>
      </c>
      <c r="BP4" s="596"/>
      <c r="BQ4" s="596"/>
      <c r="BR4" s="596"/>
      <c r="BS4" s="596" t="s">
        <v>322</v>
      </c>
      <c r="BT4" s="596"/>
      <c r="BU4" s="596"/>
      <c r="BV4" s="596"/>
      <c r="BW4" s="596"/>
      <c r="BX4" s="596"/>
      <c r="BY4" s="596"/>
      <c r="BZ4" s="596"/>
      <c r="CA4" s="596"/>
      <c r="CB4" s="596"/>
      <c r="CD4" s="383" t="s">
        <v>323</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15">
      <c r="B5" s="597" t="s">
        <v>317</v>
      </c>
      <c r="C5" s="598"/>
      <c r="D5" s="598"/>
      <c r="E5" s="598"/>
      <c r="F5" s="598"/>
      <c r="G5" s="598"/>
      <c r="H5" s="598"/>
      <c r="I5" s="598"/>
      <c r="J5" s="598"/>
      <c r="K5" s="598"/>
      <c r="L5" s="598"/>
      <c r="M5" s="598"/>
      <c r="N5" s="598"/>
      <c r="O5" s="598"/>
      <c r="P5" s="598"/>
      <c r="Q5" s="599"/>
      <c r="R5" s="600">
        <v>3165674</v>
      </c>
      <c r="S5" s="601"/>
      <c r="T5" s="601"/>
      <c r="U5" s="601"/>
      <c r="V5" s="601"/>
      <c r="W5" s="601"/>
      <c r="X5" s="601"/>
      <c r="Y5" s="602"/>
      <c r="Z5" s="603">
        <v>18.7</v>
      </c>
      <c r="AA5" s="603"/>
      <c r="AB5" s="603"/>
      <c r="AC5" s="603"/>
      <c r="AD5" s="604">
        <v>3165674</v>
      </c>
      <c r="AE5" s="604"/>
      <c r="AF5" s="604"/>
      <c r="AG5" s="604"/>
      <c r="AH5" s="604"/>
      <c r="AI5" s="604"/>
      <c r="AJ5" s="604"/>
      <c r="AK5" s="604"/>
      <c r="AL5" s="605">
        <v>35.799999999999997</v>
      </c>
      <c r="AM5" s="606"/>
      <c r="AN5" s="606"/>
      <c r="AO5" s="607"/>
      <c r="AP5" s="597" t="s">
        <v>324</v>
      </c>
      <c r="AQ5" s="598"/>
      <c r="AR5" s="598"/>
      <c r="AS5" s="598"/>
      <c r="AT5" s="598"/>
      <c r="AU5" s="598"/>
      <c r="AV5" s="598"/>
      <c r="AW5" s="598"/>
      <c r="AX5" s="598"/>
      <c r="AY5" s="598"/>
      <c r="AZ5" s="598"/>
      <c r="BA5" s="598"/>
      <c r="BB5" s="598"/>
      <c r="BC5" s="598"/>
      <c r="BD5" s="598"/>
      <c r="BE5" s="598"/>
      <c r="BF5" s="599"/>
      <c r="BG5" s="608">
        <v>3165630</v>
      </c>
      <c r="BH5" s="389"/>
      <c r="BI5" s="389"/>
      <c r="BJ5" s="389"/>
      <c r="BK5" s="389"/>
      <c r="BL5" s="389"/>
      <c r="BM5" s="389"/>
      <c r="BN5" s="609"/>
      <c r="BO5" s="610">
        <v>100</v>
      </c>
      <c r="BP5" s="610"/>
      <c r="BQ5" s="610"/>
      <c r="BR5" s="610"/>
      <c r="BS5" s="611">
        <v>25674</v>
      </c>
      <c r="BT5" s="611"/>
      <c r="BU5" s="611"/>
      <c r="BV5" s="611"/>
      <c r="BW5" s="611"/>
      <c r="BX5" s="611"/>
      <c r="BY5" s="611"/>
      <c r="BZ5" s="611"/>
      <c r="CA5" s="611"/>
      <c r="CB5" s="612"/>
      <c r="CD5" s="383" t="s">
        <v>321</v>
      </c>
      <c r="CE5" s="384"/>
      <c r="CF5" s="384"/>
      <c r="CG5" s="384"/>
      <c r="CH5" s="384"/>
      <c r="CI5" s="384"/>
      <c r="CJ5" s="384"/>
      <c r="CK5" s="384"/>
      <c r="CL5" s="384"/>
      <c r="CM5" s="384"/>
      <c r="CN5" s="384"/>
      <c r="CO5" s="384"/>
      <c r="CP5" s="384"/>
      <c r="CQ5" s="433"/>
      <c r="CR5" s="383" t="s">
        <v>327</v>
      </c>
      <c r="CS5" s="384"/>
      <c r="CT5" s="384"/>
      <c r="CU5" s="384"/>
      <c r="CV5" s="384"/>
      <c r="CW5" s="384"/>
      <c r="CX5" s="384"/>
      <c r="CY5" s="433"/>
      <c r="CZ5" s="383" t="s">
        <v>318</v>
      </c>
      <c r="DA5" s="384"/>
      <c r="DB5" s="384"/>
      <c r="DC5" s="433"/>
      <c r="DD5" s="383" t="s">
        <v>328</v>
      </c>
      <c r="DE5" s="384"/>
      <c r="DF5" s="384"/>
      <c r="DG5" s="384"/>
      <c r="DH5" s="384"/>
      <c r="DI5" s="384"/>
      <c r="DJ5" s="384"/>
      <c r="DK5" s="384"/>
      <c r="DL5" s="384"/>
      <c r="DM5" s="384"/>
      <c r="DN5" s="384"/>
      <c r="DO5" s="384"/>
      <c r="DP5" s="433"/>
      <c r="DQ5" s="383" t="s">
        <v>330</v>
      </c>
      <c r="DR5" s="384"/>
      <c r="DS5" s="384"/>
      <c r="DT5" s="384"/>
      <c r="DU5" s="384"/>
      <c r="DV5" s="384"/>
      <c r="DW5" s="384"/>
      <c r="DX5" s="384"/>
      <c r="DY5" s="384"/>
      <c r="DZ5" s="384"/>
      <c r="EA5" s="384"/>
      <c r="EB5" s="384"/>
      <c r="EC5" s="433"/>
    </row>
    <row r="6" spans="2:143" ht="11.25" customHeight="1" x14ac:dyDescent="0.15">
      <c r="B6" s="613" t="s">
        <v>331</v>
      </c>
      <c r="C6" s="614"/>
      <c r="D6" s="614"/>
      <c r="E6" s="614"/>
      <c r="F6" s="614"/>
      <c r="G6" s="614"/>
      <c r="H6" s="614"/>
      <c r="I6" s="614"/>
      <c r="J6" s="614"/>
      <c r="K6" s="614"/>
      <c r="L6" s="614"/>
      <c r="M6" s="614"/>
      <c r="N6" s="614"/>
      <c r="O6" s="614"/>
      <c r="P6" s="614"/>
      <c r="Q6" s="615"/>
      <c r="R6" s="608">
        <v>171151</v>
      </c>
      <c r="S6" s="389"/>
      <c r="T6" s="389"/>
      <c r="U6" s="389"/>
      <c r="V6" s="389"/>
      <c r="W6" s="389"/>
      <c r="X6" s="389"/>
      <c r="Y6" s="609"/>
      <c r="Z6" s="610">
        <v>1</v>
      </c>
      <c r="AA6" s="610"/>
      <c r="AB6" s="610"/>
      <c r="AC6" s="610"/>
      <c r="AD6" s="611">
        <v>171151</v>
      </c>
      <c r="AE6" s="611"/>
      <c r="AF6" s="611"/>
      <c r="AG6" s="611"/>
      <c r="AH6" s="611"/>
      <c r="AI6" s="611"/>
      <c r="AJ6" s="611"/>
      <c r="AK6" s="611"/>
      <c r="AL6" s="616">
        <v>1.9</v>
      </c>
      <c r="AM6" s="395"/>
      <c r="AN6" s="395"/>
      <c r="AO6" s="617"/>
      <c r="AP6" s="613" t="s">
        <v>104</v>
      </c>
      <c r="AQ6" s="614"/>
      <c r="AR6" s="614"/>
      <c r="AS6" s="614"/>
      <c r="AT6" s="614"/>
      <c r="AU6" s="614"/>
      <c r="AV6" s="614"/>
      <c r="AW6" s="614"/>
      <c r="AX6" s="614"/>
      <c r="AY6" s="614"/>
      <c r="AZ6" s="614"/>
      <c r="BA6" s="614"/>
      <c r="BB6" s="614"/>
      <c r="BC6" s="614"/>
      <c r="BD6" s="614"/>
      <c r="BE6" s="614"/>
      <c r="BF6" s="615"/>
      <c r="BG6" s="608">
        <v>3165630</v>
      </c>
      <c r="BH6" s="389"/>
      <c r="BI6" s="389"/>
      <c r="BJ6" s="389"/>
      <c r="BK6" s="389"/>
      <c r="BL6" s="389"/>
      <c r="BM6" s="389"/>
      <c r="BN6" s="609"/>
      <c r="BO6" s="610">
        <v>100</v>
      </c>
      <c r="BP6" s="610"/>
      <c r="BQ6" s="610"/>
      <c r="BR6" s="610"/>
      <c r="BS6" s="611">
        <v>25674</v>
      </c>
      <c r="BT6" s="611"/>
      <c r="BU6" s="611"/>
      <c r="BV6" s="611"/>
      <c r="BW6" s="611"/>
      <c r="BX6" s="611"/>
      <c r="BY6" s="611"/>
      <c r="BZ6" s="611"/>
      <c r="CA6" s="611"/>
      <c r="CB6" s="612"/>
      <c r="CD6" s="597" t="s">
        <v>332</v>
      </c>
      <c r="CE6" s="598"/>
      <c r="CF6" s="598"/>
      <c r="CG6" s="598"/>
      <c r="CH6" s="598"/>
      <c r="CI6" s="598"/>
      <c r="CJ6" s="598"/>
      <c r="CK6" s="598"/>
      <c r="CL6" s="598"/>
      <c r="CM6" s="598"/>
      <c r="CN6" s="598"/>
      <c r="CO6" s="598"/>
      <c r="CP6" s="598"/>
      <c r="CQ6" s="599"/>
      <c r="CR6" s="608">
        <v>133820</v>
      </c>
      <c r="CS6" s="389"/>
      <c r="CT6" s="389"/>
      <c r="CU6" s="389"/>
      <c r="CV6" s="389"/>
      <c r="CW6" s="389"/>
      <c r="CX6" s="389"/>
      <c r="CY6" s="609"/>
      <c r="CZ6" s="605">
        <v>0.8</v>
      </c>
      <c r="DA6" s="606"/>
      <c r="DB6" s="606"/>
      <c r="DC6" s="618"/>
      <c r="DD6" s="619" t="s">
        <v>204</v>
      </c>
      <c r="DE6" s="389"/>
      <c r="DF6" s="389"/>
      <c r="DG6" s="389"/>
      <c r="DH6" s="389"/>
      <c r="DI6" s="389"/>
      <c r="DJ6" s="389"/>
      <c r="DK6" s="389"/>
      <c r="DL6" s="389"/>
      <c r="DM6" s="389"/>
      <c r="DN6" s="389"/>
      <c r="DO6" s="389"/>
      <c r="DP6" s="609"/>
      <c r="DQ6" s="619">
        <v>133820</v>
      </c>
      <c r="DR6" s="389"/>
      <c r="DS6" s="389"/>
      <c r="DT6" s="389"/>
      <c r="DU6" s="389"/>
      <c r="DV6" s="389"/>
      <c r="DW6" s="389"/>
      <c r="DX6" s="389"/>
      <c r="DY6" s="389"/>
      <c r="DZ6" s="389"/>
      <c r="EA6" s="389"/>
      <c r="EB6" s="389"/>
      <c r="EC6" s="620"/>
    </row>
    <row r="7" spans="2:143" ht="11.25" customHeight="1" x14ac:dyDescent="0.15">
      <c r="B7" s="613" t="s">
        <v>47</v>
      </c>
      <c r="C7" s="614"/>
      <c r="D7" s="614"/>
      <c r="E7" s="614"/>
      <c r="F7" s="614"/>
      <c r="G7" s="614"/>
      <c r="H7" s="614"/>
      <c r="I7" s="614"/>
      <c r="J7" s="614"/>
      <c r="K7" s="614"/>
      <c r="L7" s="614"/>
      <c r="M7" s="614"/>
      <c r="N7" s="614"/>
      <c r="O7" s="614"/>
      <c r="P7" s="614"/>
      <c r="Q7" s="615"/>
      <c r="R7" s="608">
        <v>1530</v>
      </c>
      <c r="S7" s="389"/>
      <c r="T7" s="389"/>
      <c r="U7" s="389"/>
      <c r="V7" s="389"/>
      <c r="W7" s="389"/>
      <c r="X7" s="389"/>
      <c r="Y7" s="609"/>
      <c r="Z7" s="610">
        <v>0</v>
      </c>
      <c r="AA7" s="610"/>
      <c r="AB7" s="610"/>
      <c r="AC7" s="610"/>
      <c r="AD7" s="611">
        <v>1530</v>
      </c>
      <c r="AE7" s="611"/>
      <c r="AF7" s="611"/>
      <c r="AG7" s="611"/>
      <c r="AH7" s="611"/>
      <c r="AI7" s="611"/>
      <c r="AJ7" s="611"/>
      <c r="AK7" s="611"/>
      <c r="AL7" s="616">
        <v>0</v>
      </c>
      <c r="AM7" s="395"/>
      <c r="AN7" s="395"/>
      <c r="AO7" s="617"/>
      <c r="AP7" s="613" t="s">
        <v>333</v>
      </c>
      <c r="AQ7" s="614"/>
      <c r="AR7" s="614"/>
      <c r="AS7" s="614"/>
      <c r="AT7" s="614"/>
      <c r="AU7" s="614"/>
      <c r="AV7" s="614"/>
      <c r="AW7" s="614"/>
      <c r="AX7" s="614"/>
      <c r="AY7" s="614"/>
      <c r="AZ7" s="614"/>
      <c r="BA7" s="614"/>
      <c r="BB7" s="614"/>
      <c r="BC7" s="614"/>
      <c r="BD7" s="614"/>
      <c r="BE7" s="614"/>
      <c r="BF7" s="615"/>
      <c r="BG7" s="608">
        <v>1000586</v>
      </c>
      <c r="BH7" s="389"/>
      <c r="BI7" s="389"/>
      <c r="BJ7" s="389"/>
      <c r="BK7" s="389"/>
      <c r="BL7" s="389"/>
      <c r="BM7" s="389"/>
      <c r="BN7" s="609"/>
      <c r="BO7" s="610">
        <v>31.6</v>
      </c>
      <c r="BP7" s="610"/>
      <c r="BQ7" s="610"/>
      <c r="BR7" s="610"/>
      <c r="BS7" s="611">
        <v>25674</v>
      </c>
      <c r="BT7" s="611"/>
      <c r="BU7" s="611"/>
      <c r="BV7" s="611"/>
      <c r="BW7" s="611"/>
      <c r="BX7" s="611"/>
      <c r="BY7" s="611"/>
      <c r="BZ7" s="611"/>
      <c r="CA7" s="611"/>
      <c r="CB7" s="612"/>
      <c r="CD7" s="613" t="s">
        <v>335</v>
      </c>
      <c r="CE7" s="614"/>
      <c r="CF7" s="614"/>
      <c r="CG7" s="614"/>
      <c r="CH7" s="614"/>
      <c r="CI7" s="614"/>
      <c r="CJ7" s="614"/>
      <c r="CK7" s="614"/>
      <c r="CL7" s="614"/>
      <c r="CM7" s="614"/>
      <c r="CN7" s="614"/>
      <c r="CO7" s="614"/>
      <c r="CP7" s="614"/>
      <c r="CQ7" s="615"/>
      <c r="CR7" s="608">
        <v>1929300</v>
      </c>
      <c r="CS7" s="389"/>
      <c r="CT7" s="389"/>
      <c r="CU7" s="389"/>
      <c r="CV7" s="389"/>
      <c r="CW7" s="389"/>
      <c r="CX7" s="389"/>
      <c r="CY7" s="609"/>
      <c r="CZ7" s="610">
        <v>12</v>
      </c>
      <c r="DA7" s="610"/>
      <c r="DB7" s="610"/>
      <c r="DC7" s="610"/>
      <c r="DD7" s="619">
        <v>27295</v>
      </c>
      <c r="DE7" s="389"/>
      <c r="DF7" s="389"/>
      <c r="DG7" s="389"/>
      <c r="DH7" s="389"/>
      <c r="DI7" s="389"/>
      <c r="DJ7" s="389"/>
      <c r="DK7" s="389"/>
      <c r="DL7" s="389"/>
      <c r="DM7" s="389"/>
      <c r="DN7" s="389"/>
      <c r="DO7" s="389"/>
      <c r="DP7" s="609"/>
      <c r="DQ7" s="619">
        <v>1734425</v>
      </c>
      <c r="DR7" s="389"/>
      <c r="DS7" s="389"/>
      <c r="DT7" s="389"/>
      <c r="DU7" s="389"/>
      <c r="DV7" s="389"/>
      <c r="DW7" s="389"/>
      <c r="DX7" s="389"/>
      <c r="DY7" s="389"/>
      <c r="DZ7" s="389"/>
      <c r="EA7" s="389"/>
      <c r="EB7" s="389"/>
      <c r="EC7" s="620"/>
    </row>
    <row r="8" spans="2:143" ht="11.25" customHeight="1" x14ac:dyDescent="0.15">
      <c r="B8" s="613" t="s">
        <v>336</v>
      </c>
      <c r="C8" s="614"/>
      <c r="D8" s="614"/>
      <c r="E8" s="614"/>
      <c r="F8" s="614"/>
      <c r="G8" s="614"/>
      <c r="H8" s="614"/>
      <c r="I8" s="614"/>
      <c r="J8" s="614"/>
      <c r="K8" s="614"/>
      <c r="L8" s="614"/>
      <c r="M8" s="614"/>
      <c r="N8" s="614"/>
      <c r="O8" s="614"/>
      <c r="P8" s="614"/>
      <c r="Q8" s="615"/>
      <c r="R8" s="608">
        <v>4680</v>
      </c>
      <c r="S8" s="389"/>
      <c r="T8" s="389"/>
      <c r="U8" s="389"/>
      <c r="V8" s="389"/>
      <c r="W8" s="389"/>
      <c r="X8" s="389"/>
      <c r="Y8" s="609"/>
      <c r="Z8" s="610">
        <v>0</v>
      </c>
      <c r="AA8" s="610"/>
      <c r="AB8" s="610"/>
      <c r="AC8" s="610"/>
      <c r="AD8" s="611">
        <v>4680</v>
      </c>
      <c r="AE8" s="611"/>
      <c r="AF8" s="611"/>
      <c r="AG8" s="611"/>
      <c r="AH8" s="611"/>
      <c r="AI8" s="611"/>
      <c r="AJ8" s="611"/>
      <c r="AK8" s="611"/>
      <c r="AL8" s="616">
        <v>0.1</v>
      </c>
      <c r="AM8" s="395"/>
      <c r="AN8" s="395"/>
      <c r="AO8" s="617"/>
      <c r="AP8" s="613" t="s">
        <v>106</v>
      </c>
      <c r="AQ8" s="614"/>
      <c r="AR8" s="614"/>
      <c r="AS8" s="614"/>
      <c r="AT8" s="614"/>
      <c r="AU8" s="614"/>
      <c r="AV8" s="614"/>
      <c r="AW8" s="614"/>
      <c r="AX8" s="614"/>
      <c r="AY8" s="614"/>
      <c r="AZ8" s="614"/>
      <c r="BA8" s="614"/>
      <c r="BB8" s="614"/>
      <c r="BC8" s="614"/>
      <c r="BD8" s="614"/>
      <c r="BE8" s="614"/>
      <c r="BF8" s="615"/>
      <c r="BG8" s="608">
        <v>39523</v>
      </c>
      <c r="BH8" s="389"/>
      <c r="BI8" s="389"/>
      <c r="BJ8" s="389"/>
      <c r="BK8" s="389"/>
      <c r="BL8" s="389"/>
      <c r="BM8" s="389"/>
      <c r="BN8" s="609"/>
      <c r="BO8" s="610">
        <v>1.2</v>
      </c>
      <c r="BP8" s="610"/>
      <c r="BQ8" s="610"/>
      <c r="BR8" s="610"/>
      <c r="BS8" s="619" t="s">
        <v>204</v>
      </c>
      <c r="BT8" s="389"/>
      <c r="BU8" s="389"/>
      <c r="BV8" s="389"/>
      <c r="BW8" s="389"/>
      <c r="BX8" s="389"/>
      <c r="BY8" s="389"/>
      <c r="BZ8" s="389"/>
      <c r="CA8" s="389"/>
      <c r="CB8" s="620"/>
      <c r="CD8" s="613" t="s">
        <v>339</v>
      </c>
      <c r="CE8" s="614"/>
      <c r="CF8" s="614"/>
      <c r="CG8" s="614"/>
      <c r="CH8" s="614"/>
      <c r="CI8" s="614"/>
      <c r="CJ8" s="614"/>
      <c r="CK8" s="614"/>
      <c r="CL8" s="614"/>
      <c r="CM8" s="614"/>
      <c r="CN8" s="614"/>
      <c r="CO8" s="614"/>
      <c r="CP8" s="614"/>
      <c r="CQ8" s="615"/>
      <c r="CR8" s="608">
        <v>6152651</v>
      </c>
      <c r="CS8" s="389"/>
      <c r="CT8" s="389"/>
      <c r="CU8" s="389"/>
      <c r="CV8" s="389"/>
      <c r="CW8" s="389"/>
      <c r="CX8" s="389"/>
      <c r="CY8" s="609"/>
      <c r="CZ8" s="610">
        <v>38.4</v>
      </c>
      <c r="DA8" s="610"/>
      <c r="DB8" s="610"/>
      <c r="DC8" s="610"/>
      <c r="DD8" s="619">
        <v>226284</v>
      </c>
      <c r="DE8" s="389"/>
      <c r="DF8" s="389"/>
      <c r="DG8" s="389"/>
      <c r="DH8" s="389"/>
      <c r="DI8" s="389"/>
      <c r="DJ8" s="389"/>
      <c r="DK8" s="389"/>
      <c r="DL8" s="389"/>
      <c r="DM8" s="389"/>
      <c r="DN8" s="389"/>
      <c r="DO8" s="389"/>
      <c r="DP8" s="609"/>
      <c r="DQ8" s="619">
        <v>2805335</v>
      </c>
      <c r="DR8" s="389"/>
      <c r="DS8" s="389"/>
      <c r="DT8" s="389"/>
      <c r="DU8" s="389"/>
      <c r="DV8" s="389"/>
      <c r="DW8" s="389"/>
      <c r="DX8" s="389"/>
      <c r="DY8" s="389"/>
      <c r="DZ8" s="389"/>
      <c r="EA8" s="389"/>
      <c r="EB8" s="389"/>
      <c r="EC8" s="620"/>
    </row>
    <row r="9" spans="2:143" ht="11.25" customHeight="1" x14ac:dyDescent="0.15">
      <c r="B9" s="613" t="s">
        <v>338</v>
      </c>
      <c r="C9" s="614"/>
      <c r="D9" s="614"/>
      <c r="E9" s="614"/>
      <c r="F9" s="614"/>
      <c r="G9" s="614"/>
      <c r="H9" s="614"/>
      <c r="I9" s="614"/>
      <c r="J9" s="614"/>
      <c r="K9" s="614"/>
      <c r="L9" s="614"/>
      <c r="M9" s="614"/>
      <c r="N9" s="614"/>
      <c r="O9" s="614"/>
      <c r="P9" s="614"/>
      <c r="Q9" s="615"/>
      <c r="R9" s="608">
        <v>2692</v>
      </c>
      <c r="S9" s="389"/>
      <c r="T9" s="389"/>
      <c r="U9" s="389"/>
      <c r="V9" s="389"/>
      <c r="W9" s="389"/>
      <c r="X9" s="389"/>
      <c r="Y9" s="609"/>
      <c r="Z9" s="610">
        <v>0</v>
      </c>
      <c r="AA9" s="610"/>
      <c r="AB9" s="610"/>
      <c r="AC9" s="610"/>
      <c r="AD9" s="611">
        <v>2692</v>
      </c>
      <c r="AE9" s="611"/>
      <c r="AF9" s="611"/>
      <c r="AG9" s="611"/>
      <c r="AH9" s="611"/>
      <c r="AI9" s="611"/>
      <c r="AJ9" s="611"/>
      <c r="AK9" s="611"/>
      <c r="AL9" s="616">
        <v>0</v>
      </c>
      <c r="AM9" s="395"/>
      <c r="AN9" s="395"/>
      <c r="AO9" s="617"/>
      <c r="AP9" s="613" t="s">
        <v>340</v>
      </c>
      <c r="AQ9" s="614"/>
      <c r="AR9" s="614"/>
      <c r="AS9" s="614"/>
      <c r="AT9" s="614"/>
      <c r="AU9" s="614"/>
      <c r="AV9" s="614"/>
      <c r="AW9" s="614"/>
      <c r="AX9" s="614"/>
      <c r="AY9" s="614"/>
      <c r="AZ9" s="614"/>
      <c r="BA9" s="614"/>
      <c r="BB9" s="614"/>
      <c r="BC9" s="614"/>
      <c r="BD9" s="614"/>
      <c r="BE9" s="614"/>
      <c r="BF9" s="615"/>
      <c r="BG9" s="608">
        <v>772763</v>
      </c>
      <c r="BH9" s="389"/>
      <c r="BI9" s="389"/>
      <c r="BJ9" s="389"/>
      <c r="BK9" s="389"/>
      <c r="BL9" s="389"/>
      <c r="BM9" s="389"/>
      <c r="BN9" s="609"/>
      <c r="BO9" s="610">
        <v>24.4</v>
      </c>
      <c r="BP9" s="610"/>
      <c r="BQ9" s="610"/>
      <c r="BR9" s="610"/>
      <c r="BS9" s="619" t="s">
        <v>204</v>
      </c>
      <c r="BT9" s="389"/>
      <c r="BU9" s="389"/>
      <c r="BV9" s="389"/>
      <c r="BW9" s="389"/>
      <c r="BX9" s="389"/>
      <c r="BY9" s="389"/>
      <c r="BZ9" s="389"/>
      <c r="CA9" s="389"/>
      <c r="CB9" s="620"/>
      <c r="CD9" s="613" t="s">
        <v>343</v>
      </c>
      <c r="CE9" s="614"/>
      <c r="CF9" s="614"/>
      <c r="CG9" s="614"/>
      <c r="CH9" s="614"/>
      <c r="CI9" s="614"/>
      <c r="CJ9" s="614"/>
      <c r="CK9" s="614"/>
      <c r="CL9" s="614"/>
      <c r="CM9" s="614"/>
      <c r="CN9" s="614"/>
      <c r="CO9" s="614"/>
      <c r="CP9" s="614"/>
      <c r="CQ9" s="615"/>
      <c r="CR9" s="608">
        <v>1331543</v>
      </c>
      <c r="CS9" s="389"/>
      <c r="CT9" s="389"/>
      <c r="CU9" s="389"/>
      <c r="CV9" s="389"/>
      <c r="CW9" s="389"/>
      <c r="CX9" s="389"/>
      <c r="CY9" s="609"/>
      <c r="CZ9" s="610">
        <v>8.3000000000000007</v>
      </c>
      <c r="DA9" s="610"/>
      <c r="DB9" s="610"/>
      <c r="DC9" s="610"/>
      <c r="DD9" s="619">
        <v>285852</v>
      </c>
      <c r="DE9" s="389"/>
      <c r="DF9" s="389"/>
      <c r="DG9" s="389"/>
      <c r="DH9" s="389"/>
      <c r="DI9" s="389"/>
      <c r="DJ9" s="389"/>
      <c r="DK9" s="389"/>
      <c r="DL9" s="389"/>
      <c r="DM9" s="389"/>
      <c r="DN9" s="389"/>
      <c r="DO9" s="389"/>
      <c r="DP9" s="609"/>
      <c r="DQ9" s="619">
        <v>1089937</v>
      </c>
      <c r="DR9" s="389"/>
      <c r="DS9" s="389"/>
      <c r="DT9" s="389"/>
      <c r="DU9" s="389"/>
      <c r="DV9" s="389"/>
      <c r="DW9" s="389"/>
      <c r="DX9" s="389"/>
      <c r="DY9" s="389"/>
      <c r="DZ9" s="389"/>
      <c r="EA9" s="389"/>
      <c r="EB9" s="389"/>
      <c r="EC9" s="620"/>
    </row>
    <row r="10" spans="2:143" ht="11.25" customHeight="1" x14ac:dyDescent="0.15">
      <c r="B10" s="613" t="s">
        <v>127</v>
      </c>
      <c r="C10" s="614"/>
      <c r="D10" s="614"/>
      <c r="E10" s="614"/>
      <c r="F10" s="614"/>
      <c r="G10" s="614"/>
      <c r="H10" s="614"/>
      <c r="I10" s="614"/>
      <c r="J10" s="614"/>
      <c r="K10" s="614"/>
      <c r="L10" s="614"/>
      <c r="M10" s="614"/>
      <c r="N10" s="614"/>
      <c r="O10" s="614"/>
      <c r="P10" s="614"/>
      <c r="Q10" s="615"/>
      <c r="R10" s="608" t="s">
        <v>204</v>
      </c>
      <c r="S10" s="389"/>
      <c r="T10" s="389"/>
      <c r="U10" s="389"/>
      <c r="V10" s="389"/>
      <c r="W10" s="389"/>
      <c r="X10" s="389"/>
      <c r="Y10" s="609"/>
      <c r="Z10" s="610" t="s">
        <v>204</v>
      </c>
      <c r="AA10" s="610"/>
      <c r="AB10" s="610"/>
      <c r="AC10" s="610"/>
      <c r="AD10" s="611" t="s">
        <v>204</v>
      </c>
      <c r="AE10" s="611"/>
      <c r="AF10" s="611"/>
      <c r="AG10" s="611"/>
      <c r="AH10" s="611"/>
      <c r="AI10" s="611"/>
      <c r="AJ10" s="611"/>
      <c r="AK10" s="611"/>
      <c r="AL10" s="616" t="s">
        <v>204</v>
      </c>
      <c r="AM10" s="395"/>
      <c r="AN10" s="395"/>
      <c r="AO10" s="617"/>
      <c r="AP10" s="613" t="s">
        <v>194</v>
      </c>
      <c r="AQ10" s="614"/>
      <c r="AR10" s="614"/>
      <c r="AS10" s="614"/>
      <c r="AT10" s="614"/>
      <c r="AU10" s="614"/>
      <c r="AV10" s="614"/>
      <c r="AW10" s="614"/>
      <c r="AX10" s="614"/>
      <c r="AY10" s="614"/>
      <c r="AZ10" s="614"/>
      <c r="BA10" s="614"/>
      <c r="BB10" s="614"/>
      <c r="BC10" s="614"/>
      <c r="BD10" s="614"/>
      <c r="BE10" s="614"/>
      <c r="BF10" s="615"/>
      <c r="BG10" s="608">
        <v>58853</v>
      </c>
      <c r="BH10" s="389"/>
      <c r="BI10" s="389"/>
      <c r="BJ10" s="389"/>
      <c r="BK10" s="389"/>
      <c r="BL10" s="389"/>
      <c r="BM10" s="389"/>
      <c r="BN10" s="609"/>
      <c r="BO10" s="610">
        <v>1.9</v>
      </c>
      <c r="BP10" s="610"/>
      <c r="BQ10" s="610"/>
      <c r="BR10" s="610"/>
      <c r="BS10" s="619" t="s">
        <v>204</v>
      </c>
      <c r="BT10" s="389"/>
      <c r="BU10" s="389"/>
      <c r="BV10" s="389"/>
      <c r="BW10" s="389"/>
      <c r="BX10" s="389"/>
      <c r="BY10" s="389"/>
      <c r="BZ10" s="389"/>
      <c r="CA10" s="389"/>
      <c r="CB10" s="620"/>
      <c r="CD10" s="613" t="s">
        <v>48</v>
      </c>
      <c r="CE10" s="614"/>
      <c r="CF10" s="614"/>
      <c r="CG10" s="614"/>
      <c r="CH10" s="614"/>
      <c r="CI10" s="614"/>
      <c r="CJ10" s="614"/>
      <c r="CK10" s="614"/>
      <c r="CL10" s="614"/>
      <c r="CM10" s="614"/>
      <c r="CN10" s="614"/>
      <c r="CO10" s="614"/>
      <c r="CP10" s="614"/>
      <c r="CQ10" s="615"/>
      <c r="CR10" s="608">
        <v>8300</v>
      </c>
      <c r="CS10" s="389"/>
      <c r="CT10" s="389"/>
      <c r="CU10" s="389"/>
      <c r="CV10" s="389"/>
      <c r="CW10" s="389"/>
      <c r="CX10" s="389"/>
      <c r="CY10" s="609"/>
      <c r="CZ10" s="610">
        <v>0.1</v>
      </c>
      <c r="DA10" s="610"/>
      <c r="DB10" s="610"/>
      <c r="DC10" s="610"/>
      <c r="DD10" s="619" t="s">
        <v>204</v>
      </c>
      <c r="DE10" s="389"/>
      <c r="DF10" s="389"/>
      <c r="DG10" s="389"/>
      <c r="DH10" s="389"/>
      <c r="DI10" s="389"/>
      <c r="DJ10" s="389"/>
      <c r="DK10" s="389"/>
      <c r="DL10" s="389"/>
      <c r="DM10" s="389"/>
      <c r="DN10" s="389"/>
      <c r="DO10" s="389"/>
      <c r="DP10" s="609"/>
      <c r="DQ10" s="619">
        <v>8300</v>
      </c>
      <c r="DR10" s="389"/>
      <c r="DS10" s="389"/>
      <c r="DT10" s="389"/>
      <c r="DU10" s="389"/>
      <c r="DV10" s="389"/>
      <c r="DW10" s="389"/>
      <c r="DX10" s="389"/>
      <c r="DY10" s="389"/>
      <c r="DZ10" s="389"/>
      <c r="EA10" s="389"/>
      <c r="EB10" s="389"/>
      <c r="EC10" s="620"/>
    </row>
    <row r="11" spans="2:143" ht="11.25" customHeight="1" x14ac:dyDescent="0.15">
      <c r="B11" s="613" t="s">
        <v>101</v>
      </c>
      <c r="C11" s="614"/>
      <c r="D11" s="614"/>
      <c r="E11" s="614"/>
      <c r="F11" s="614"/>
      <c r="G11" s="614"/>
      <c r="H11" s="614"/>
      <c r="I11" s="614"/>
      <c r="J11" s="614"/>
      <c r="K11" s="614"/>
      <c r="L11" s="614"/>
      <c r="M11" s="614"/>
      <c r="N11" s="614"/>
      <c r="O11" s="614"/>
      <c r="P11" s="614"/>
      <c r="Q11" s="615"/>
      <c r="R11" s="608">
        <v>457958</v>
      </c>
      <c r="S11" s="389"/>
      <c r="T11" s="389"/>
      <c r="U11" s="389"/>
      <c r="V11" s="389"/>
      <c r="W11" s="389"/>
      <c r="X11" s="389"/>
      <c r="Y11" s="609"/>
      <c r="Z11" s="616">
        <v>2.7</v>
      </c>
      <c r="AA11" s="395"/>
      <c r="AB11" s="395"/>
      <c r="AC11" s="621"/>
      <c r="AD11" s="619">
        <v>457958</v>
      </c>
      <c r="AE11" s="389"/>
      <c r="AF11" s="389"/>
      <c r="AG11" s="389"/>
      <c r="AH11" s="389"/>
      <c r="AI11" s="389"/>
      <c r="AJ11" s="389"/>
      <c r="AK11" s="609"/>
      <c r="AL11" s="616">
        <v>5.2</v>
      </c>
      <c r="AM11" s="395"/>
      <c r="AN11" s="395"/>
      <c r="AO11" s="617"/>
      <c r="AP11" s="613" t="s">
        <v>345</v>
      </c>
      <c r="AQ11" s="614"/>
      <c r="AR11" s="614"/>
      <c r="AS11" s="614"/>
      <c r="AT11" s="614"/>
      <c r="AU11" s="614"/>
      <c r="AV11" s="614"/>
      <c r="AW11" s="614"/>
      <c r="AX11" s="614"/>
      <c r="AY11" s="614"/>
      <c r="AZ11" s="614"/>
      <c r="BA11" s="614"/>
      <c r="BB11" s="614"/>
      <c r="BC11" s="614"/>
      <c r="BD11" s="614"/>
      <c r="BE11" s="614"/>
      <c r="BF11" s="615"/>
      <c r="BG11" s="608">
        <v>129447</v>
      </c>
      <c r="BH11" s="389"/>
      <c r="BI11" s="389"/>
      <c r="BJ11" s="389"/>
      <c r="BK11" s="389"/>
      <c r="BL11" s="389"/>
      <c r="BM11" s="389"/>
      <c r="BN11" s="609"/>
      <c r="BO11" s="610">
        <v>4.0999999999999996</v>
      </c>
      <c r="BP11" s="610"/>
      <c r="BQ11" s="610"/>
      <c r="BR11" s="610"/>
      <c r="BS11" s="619">
        <v>25674</v>
      </c>
      <c r="BT11" s="389"/>
      <c r="BU11" s="389"/>
      <c r="BV11" s="389"/>
      <c r="BW11" s="389"/>
      <c r="BX11" s="389"/>
      <c r="BY11" s="389"/>
      <c r="BZ11" s="389"/>
      <c r="CA11" s="389"/>
      <c r="CB11" s="620"/>
      <c r="CD11" s="613" t="s">
        <v>348</v>
      </c>
      <c r="CE11" s="614"/>
      <c r="CF11" s="614"/>
      <c r="CG11" s="614"/>
      <c r="CH11" s="614"/>
      <c r="CI11" s="614"/>
      <c r="CJ11" s="614"/>
      <c r="CK11" s="614"/>
      <c r="CL11" s="614"/>
      <c r="CM11" s="614"/>
      <c r="CN11" s="614"/>
      <c r="CO11" s="614"/>
      <c r="CP11" s="614"/>
      <c r="CQ11" s="615"/>
      <c r="CR11" s="608">
        <v>1137340</v>
      </c>
      <c r="CS11" s="389"/>
      <c r="CT11" s="389"/>
      <c r="CU11" s="389"/>
      <c r="CV11" s="389"/>
      <c r="CW11" s="389"/>
      <c r="CX11" s="389"/>
      <c r="CY11" s="609"/>
      <c r="CZ11" s="610">
        <v>7.1</v>
      </c>
      <c r="DA11" s="610"/>
      <c r="DB11" s="610"/>
      <c r="DC11" s="610"/>
      <c r="DD11" s="619">
        <v>343773</v>
      </c>
      <c r="DE11" s="389"/>
      <c r="DF11" s="389"/>
      <c r="DG11" s="389"/>
      <c r="DH11" s="389"/>
      <c r="DI11" s="389"/>
      <c r="DJ11" s="389"/>
      <c r="DK11" s="389"/>
      <c r="DL11" s="389"/>
      <c r="DM11" s="389"/>
      <c r="DN11" s="389"/>
      <c r="DO11" s="389"/>
      <c r="DP11" s="609"/>
      <c r="DQ11" s="619">
        <v>628387</v>
      </c>
      <c r="DR11" s="389"/>
      <c r="DS11" s="389"/>
      <c r="DT11" s="389"/>
      <c r="DU11" s="389"/>
      <c r="DV11" s="389"/>
      <c r="DW11" s="389"/>
      <c r="DX11" s="389"/>
      <c r="DY11" s="389"/>
      <c r="DZ11" s="389"/>
      <c r="EA11" s="389"/>
      <c r="EB11" s="389"/>
      <c r="EC11" s="620"/>
    </row>
    <row r="12" spans="2:143" ht="11.25" customHeight="1" x14ac:dyDescent="0.15">
      <c r="B12" s="613" t="s">
        <v>143</v>
      </c>
      <c r="C12" s="614"/>
      <c r="D12" s="614"/>
      <c r="E12" s="614"/>
      <c r="F12" s="614"/>
      <c r="G12" s="614"/>
      <c r="H12" s="614"/>
      <c r="I12" s="614"/>
      <c r="J12" s="614"/>
      <c r="K12" s="614"/>
      <c r="L12" s="614"/>
      <c r="M12" s="614"/>
      <c r="N12" s="614"/>
      <c r="O12" s="614"/>
      <c r="P12" s="614"/>
      <c r="Q12" s="615"/>
      <c r="R12" s="608" t="s">
        <v>204</v>
      </c>
      <c r="S12" s="389"/>
      <c r="T12" s="389"/>
      <c r="U12" s="389"/>
      <c r="V12" s="389"/>
      <c r="W12" s="389"/>
      <c r="X12" s="389"/>
      <c r="Y12" s="609"/>
      <c r="Z12" s="610" t="s">
        <v>204</v>
      </c>
      <c r="AA12" s="610"/>
      <c r="AB12" s="610"/>
      <c r="AC12" s="610"/>
      <c r="AD12" s="611" t="s">
        <v>204</v>
      </c>
      <c r="AE12" s="611"/>
      <c r="AF12" s="611"/>
      <c r="AG12" s="611"/>
      <c r="AH12" s="611"/>
      <c r="AI12" s="611"/>
      <c r="AJ12" s="611"/>
      <c r="AK12" s="611"/>
      <c r="AL12" s="616" t="s">
        <v>204</v>
      </c>
      <c r="AM12" s="395"/>
      <c r="AN12" s="395"/>
      <c r="AO12" s="617"/>
      <c r="AP12" s="613" t="s">
        <v>349</v>
      </c>
      <c r="AQ12" s="614"/>
      <c r="AR12" s="614"/>
      <c r="AS12" s="614"/>
      <c r="AT12" s="614"/>
      <c r="AU12" s="614"/>
      <c r="AV12" s="614"/>
      <c r="AW12" s="614"/>
      <c r="AX12" s="614"/>
      <c r="AY12" s="614"/>
      <c r="AZ12" s="614"/>
      <c r="BA12" s="614"/>
      <c r="BB12" s="614"/>
      <c r="BC12" s="614"/>
      <c r="BD12" s="614"/>
      <c r="BE12" s="614"/>
      <c r="BF12" s="615"/>
      <c r="BG12" s="608">
        <v>1602532</v>
      </c>
      <c r="BH12" s="389"/>
      <c r="BI12" s="389"/>
      <c r="BJ12" s="389"/>
      <c r="BK12" s="389"/>
      <c r="BL12" s="389"/>
      <c r="BM12" s="389"/>
      <c r="BN12" s="609"/>
      <c r="BO12" s="610">
        <v>50.6</v>
      </c>
      <c r="BP12" s="610"/>
      <c r="BQ12" s="610"/>
      <c r="BR12" s="610"/>
      <c r="BS12" s="619" t="s">
        <v>204</v>
      </c>
      <c r="BT12" s="389"/>
      <c r="BU12" s="389"/>
      <c r="BV12" s="389"/>
      <c r="BW12" s="389"/>
      <c r="BX12" s="389"/>
      <c r="BY12" s="389"/>
      <c r="BZ12" s="389"/>
      <c r="CA12" s="389"/>
      <c r="CB12" s="620"/>
      <c r="CD12" s="613" t="s">
        <v>87</v>
      </c>
      <c r="CE12" s="614"/>
      <c r="CF12" s="614"/>
      <c r="CG12" s="614"/>
      <c r="CH12" s="614"/>
      <c r="CI12" s="614"/>
      <c r="CJ12" s="614"/>
      <c r="CK12" s="614"/>
      <c r="CL12" s="614"/>
      <c r="CM12" s="614"/>
      <c r="CN12" s="614"/>
      <c r="CO12" s="614"/>
      <c r="CP12" s="614"/>
      <c r="CQ12" s="615"/>
      <c r="CR12" s="608">
        <v>268217</v>
      </c>
      <c r="CS12" s="389"/>
      <c r="CT12" s="389"/>
      <c r="CU12" s="389"/>
      <c r="CV12" s="389"/>
      <c r="CW12" s="389"/>
      <c r="CX12" s="389"/>
      <c r="CY12" s="609"/>
      <c r="CZ12" s="610">
        <v>1.7</v>
      </c>
      <c r="DA12" s="610"/>
      <c r="DB12" s="610"/>
      <c r="DC12" s="610"/>
      <c r="DD12" s="619">
        <v>70353</v>
      </c>
      <c r="DE12" s="389"/>
      <c r="DF12" s="389"/>
      <c r="DG12" s="389"/>
      <c r="DH12" s="389"/>
      <c r="DI12" s="389"/>
      <c r="DJ12" s="389"/>
      <c r="DK12" s="389"/>
      <c r="DL12" s="389"/>
      <c r="DM12" s="389"/>
      <c r="DN12" s="389"/>
      <c r="DO12" s="389"/>
      <c r="DP12" s="609"/>
      <c r="DQ12" s="619">
        <v>174106</v>
      </c>
      <c r="DR12" s="389"/>
      <c r="DS12" s="389"/>
      <c r="DT12" s="389"/>
      <c r="DU12" s="389"/>
      <c r="DV12" s="389"/>
      <c r="DW12" s="389"/>
      <c r="DX12" s="389"/>
      <c r="DY12" s="389"/>
      <c r="DZ12" s="389"/>
      <c r="EA12" s="389"/>
      <c r="EB12" s="389"/>
      <c r="EC12" s="620"/>
    </row>
    <row r="13" spans="2:143" ht="11.25" customHeight="1" x14ac:dyDescent="0.15">
      <c r="B13" s="613" t="s">
        <v>350</v>
      </c>
      <c r="C13" s="614"/>
      <c r="D13" s="614"/>
      <c r="E13" s="614"/>
      <c r="F13" s="614"/>
      <c r="G13" s="614"/>
      <c r="H13" s="614"/>
      <c r="I13" s="614"/>
      <c r="J13" s="614"/>
      <c r="K13" s="614"/>
      <c r="L13" s="614"/>
      <c r="M13" s="614"/>
      <c r="N13" s="614"/>
      <c r="O13" s="614"/>
      <c r="P13" s="614"/>
      <c r="Q13" s="615"/>
      <c r="R13" s="608" t="s">
        <v>204</v>
      </c>
      <c r="S13" s="389"/>
      <c r="T13" s="389"/>
      <c r="U13" s="389"/>
      <c r="V13" s="389"/>
      <c r="W13" s="389"/>
      <c r="X13" s="389"/>
      <c r="Y13" s="609"/>
      <c r="Z13" s="610" t="s">
        <v>204</v>
      </c>
      <c r="AA13" s="610"/>
      <c r="AB13" s="610"/>
      <c r="AC13" s="610"/>
      <c r="AD13" s="611" t="s">
        <v>204</v>
      </c>
      <c r="AE13" s="611"/>
      <c r="AF13" s="611"/>
      <c r="AG13" s="611"/>
      <c r="AH13" s="611"/>
      <c r="AI13" s="611"/>
      <c r="AJ13" s="611"/>
      <c r="AK13" s="611"/>
      <c r="AL13" s="616" t="s">
        <v>204</v>
      </c>
      <c r="AM13" s="395"/>
      <c r="AN13" s="395"/>
      <c r="AO13" s="617"/>
      <c r="AP13" s="613" t="s">
        <v>353</v>
      </c>
      <c r="AQ13" s="614"/>
      <c r="AR13" s="614"/>
      <c r="AS13" s="614"/>
      <c r="AT13" s="614"/>
      <c r="AU13" s="614"/>
      <c r="AV13" s="614"/>
      <c r="AW13" s="614"/>
      <c r="AX13" s="614"/>
      <c r="AY13" s="614"/>
      <c r="AZ13" s="614"/>
      <c r="BA13" s="614"/>
      <c r="BB13" s="614"/>
      <c r="BC13" s="614"/>
      <c r="BD13" s="614"/>
      <c r="BE13" s="614"/>
      <c r="BF13" s="615"/>
      <c r="BG13" s="608">
        <v>1545924</v>
      </c>
      <c r="BH13" s="389"/>
      <c r="BI13" s="389"/>
      <c r="BJ13" s="389"/>
      <c r="BK13" s="389"/>
      <c r="BL13" s="389"/>
      <c r="BM13" s="389"/>
      <c r="BN13" s="609"/>
      <c r="BO13" s="610">
        <v>48.8</v>
      </c>
      <c r="BP13" s="610"/>
      <c r="BQ13" s="610"/>
      <c r="BR13" s="610"/>
      <c r="BS13" s="619" t="s">
        <v>204</v>
      </c>
      <c r="BT13" s="389"/>
      <c r="BU13" s="389"/>
      <c r="BV13" s="389"/>
      <c r="BW13" s="389"/>
      <c r="BX13" s="389"/>
      <c r="BY13" s="389"/>
      <c r="BZ13" s="389"/>
      <c r="CA13" s="389"/>
      <c r="CB13" s="620"/>
      <c r="CD13" s="613" t="s">
        <v>354</v>
      </c>
      <c r="CE13" s="614"/>
      <c r="CF13" s="614"/>
      <c r="CG13" s="614"/>
      <c r="CH13" s="614"/>
      <c r="CI13" s="614"/>
      <c r="CJ13" s="614"/>
      <c r="CK13" s="614"/>
      <c r="CL13" s="614"/>
      <c r="CM13" s="614"/>
      <c r="CN13" s="614"/>
      <c r="CO13" s="614"/>
      <c r="CP13" s="614"/>
      <c r="CQ13" s="615"/>
      <c r="CR13" s="608">
        <v>1098899</v>
      </c>
      <c r="CS13" s="389"/>
      <c r="CT13" s="389"/>
      <c r="CU13" s="389"/>
      <c r="CV13" s="389"/>
      <c r="CW13" s="389"/>
      <c r="CX13" s="389"/>
      <c r="CY13" s="609"/>
      <c r="CZ13" s="610">
        <v>6.9</v>
      </c>
      <c r="DA13" s="610"/>
      <c r="DB13" s="610"/>
      <c r="DC13" s="610"/>
      <c r="DD13" s="619">
        <v>823639</v>
      </c>
      <c r="DE13" s="389"/>
      <c r="DF13" s="389"/>
      <c r="DG13" s="389"/>
      <c r="DH13" s="389"/>
      <c r="DI13" s="389"/>
      <c r="DJ13" s="389"/>
      <c r="DK13" s="389"/>
      <c r="DL13" s="389"/>
      <c r="DM13" s="389"/>
      <c r="DN13" s="389"/>
      <c r="DO13" s="389"/>
      <c r="DP13" s="609"/>
      <c r="DQ13" s="619">
        <v>368916</v>
      </c>
      <c r="DR13" s="389"/>
      <c r="DS13" s="389"/>
      <c r="DT13" s="389"/>
      <c r="DU13" s="389"/>
      <c r="DV13" s="389"/>
      <c r="DW13" s="389"/>
      <c r="DX13" s="389"/>
      <c r="DY13" s="389"/>
      <c r="DZ13" s="389"/>
      <c r="EA13" s="389"/>
      <c r="EB13" s="389"/>
      <c r="EC13" s="620"/>
    </row>
    <row r="14" spans="2:143" ht="11.25" customHeight="1" x14ac:dyDescent="0.15">
      <c r="B14" s="613" t="s">
        <v>356</v>
      </c>
      <c r="C14" s="614"/>
      <c r="D14" s="614"/>
      <c r="E14" s="614"/>
      <c r="F14" s="614"/>
      <c r="G14" s="614"/>
      <c r="H14" s="614"/>
      <c r="I14" s="614"/>
      <c r="J14" s="614"/>
      <c r="K14" s="614"/>
      <c r="L14" s="614"/>
      <c r="M14" s="614"/>
      <c r="N14" s="614"/>
      <c r="O14" s="614"/>
      <c r="P14" s="614"/>
      <c r="Q14" s="615"/>
      <c r="R14" s="608">
        <v>13767</v>
      </c>
      <c r="S14" s="389"/>
      <c r="T14" s="389"/>
      <c r="U14" s="389"/>
      <c r="V14" s="389"/>
      <c r="W14" s="389"/>
      <c r="X14" s="389"/>
      <c r="Y14" s="609"/>
      <c r="Z14" s="610">
        <v>0.1</v>
      </c>
      <c r="AA14" s="610"/>
      <c r="AB14" s="610"/>
      <c r="AC14" s="610"/>
      <c r="AD14" s="611">
        <v>13767</v>
      </c>
      <c r="AE14" s="611"/>
      <c r="AF14" s="611"/>
      <c r="AG14" s="611"/>
      <c r="AH14" s="611"/>
      <c r="AI14" s="611"/>
      <c r="AJ14" s="611"/>
      <c r="AK14" s="611"/>
      <c r="AL14" s="616">
        <v>0.2</v>
      </c>
      <c r="AM14" s="395"/>
      <c r="AN14" s="395"/>
      <c r="AO14" s="617"/>
      <c r="AP14" s="613" t="s">
        <v>223</v>
      </c>
      <c r="AQ14" s="614"/>
      <c r="AR14" s="614"/>
      <c r="AS14" s="614"/>
      <c r="AT14" s="614"/>
      <c r="AU14" s="614"/>
      <c r="AV14" s="614"/>
      <c r="AW14" s="614"/>
      <c r="AX14" s="614"/>
      <c r="AY14" s="614"/>
      <c r="AZ14" s="614"/>
      <c r="BA14" s="614"/>
      <c r="BB14" s="614"/>
      <c r="BC14" s="614"/>
      <c r="BD14" s="614"/>
      <c r="BE14" s="614"/>
      <c r="BF14" s="615"/>
      <c r="BG14" s="608">
        <v>109885</v>
      </c>
      <c r="BH14" s="389"/>
      <c r="BI14" s="389"/>
      <c r="BJ14" s="389"/>
      <c r="BK14" s="389"/>
      <c r="BL14" s="389"/>
      <c r="BM14" s="389"/>
      <c r="BN14" s="609"/>
      <c r="BO14" s="610">
        <v>3.5</v>
      </c>
      <c r="BP14" s="610"/>
      <c r="BQ14" s="610"/>
      <c r="BR14" s="610"/>
      <c r="BS14" s="619" t="s">
        <v>204</v>
      </c>
      <c r="BT14" s="389"/>
      <c r="BU14" s="389"/>
      <c r="BV14" s="389"/>
      <c r="BW14" s="389"/>
      <c r="BX14" s="389"/>
      <c r="BY14" s="389"/>
      <c r="BZ14" s="389"/>
      <c r="CA14" s="389"/>
      <c r="CB14" s="620"/>
      <c r="CD14" s="613" t="s">
        <v>357</v>
      </c>
      <c r="CE14" s="614"/>
      <c r="CF14" s="614"/>
      <c r="CG14" s="614"/>
      <c r="CH14" s="614"/>
      <c r="CI14" s="614"/>
      <c r="CJ14" s="614"/>
      <c r="CK14" s="614"/>
      <c r="CL14" s="614"/>
      <c r="CM14" s="614"/>
      <c r="CN14" s="614"/>
      <c r="CO14" s="614"/>
      <c r="CP14" s="614"/>
      <c r="CQ14" s="615"/>
      <c r="CR14" s="608">
        <v>640134</v>
      </c>
      <c r="CS14" s="389"/>
      <c r="CT14" s="389"/>
      <c r="CU14" s="389"/>
      <c r="CV14" s="389"/>
      <c r="CW14" s="389"/>
      <c r="CX14" s="389"/>
      <c r="CY14" s="609"/>
      <c r="CZ14" s="610">
        <v>4</v>
      </c>
      <c r="DA14" s="610"/>
      <c r="DB14" s="610"/>
      <c r="DC14" s="610"/>
      <c r="DD14" s="619">
        <v>47764</v>
      </c>
      <c r="DE14" s="389"/>
      <c r="DF14" s="389"/>
      <c r="DG14" s="389"/>
      <c r="DH14" s="389"/>
      <c r="DI14" s="389"/>
      <c r="DJ14" s="389"/>
      <c r="DK14" s="389"/>
      <c r="DL14" s="389"/>
      <c r="DM14" s="389"/>
      <c r="DN14" s="389"/>
      <c r="DO14" s="389"/>
      <c r="DP14" s="609"/>
      <c r="DQ14" s="619">
        <v>588306</v>
      </c>
      <c r="DR14" s="389"/>
      <c r="DS14" s="389"/>
      <c r="DT14" s="389"/>
      <c r="DU14" s="389"/>
      <c r="DV14" s="389"/>
      <c r="DW14" s="389"/>
      <c r="DX14" s="389"/>
      <c r="DY14" s="389"/>
      <c r="DZ14" s="389"/>
      <c r="EA14" s="389"/>
      <c r="EB14" s="389"/>
      <c r="EC14" s="620"/>
    </row>
    <row r="15" spans="2:143" ht="11.25" customHeight="1" x14ac:dyDescent="0.15">
      <c r="B15" s="613" t="s">
        <v>325</v>
      </c>
      <c r="C15" s="614"/>
      <c r="D15" s="614"/>
      <c r="E15" s="614"/>
      <c r="F15" s="614"/>
      <c r="G15" s="614"/>
      <c r="H15" s="614"/>
      <c r="I15" s="614"/>
      <c r="J15" s="614"/>
      <c r="K15" s="614"/>
      <c r="L15" s="614"/>
      <c r="M15" s="614"/>
      <c r="N15" s="614"/>
      <c r="O15" s="614"/>
      <c r="P15" s="614"/>
      <c r="Q15" s="615"/>
      <c r="R15" s="608" t="s">
        <v>204</v>
      </c>
      <c r="S15" s="389"/>
      <c r="T15" s="389"/>
      <c r="U15" s="389"/>
      <c r="V15" s="389"/>
      <c r="W15" s="389"/>
      <c r="X15" s="389"/>
      <c r="Y15" s="609"/>
      <c r="Z15" s="610" t="s">
        <v>204</v>
      </c>
      <c r="AA15" s="610"/>
      <c r="AB15" s="610"/>
      <c r="AC15" s="610"/>
      <c r="AD15" s="611" t="s">
        <v>204</v>
      </c>
      <c r="AE15" s="611"/>
      <c r="AF15" s="611"/>
      <c r="AG15" s="611"/>
      <c r="AH15" s="611"/>
      <c r="AI15" s="611"/>
      <c r="AJ15" s="611"/>
      <c r="AK15" s="611"/>
      <c r="AL15" s="616" t="s">
        <v>204</v>
      </c>
      <c r="AM15" s="395"/>
      <c r="AN15" s="395"/>
      <c r="AO15" s="617"/>
      <c r="AP15" s="613" t="s">
        <v>358</v>
      </c>
      <c r="AQ15" s="614"/>
      <c r="AR15" s="614"/>
      <c r="AS15" s="614"/>
      <c r="AT15" s="614"/>
      <c r="AU15" s="614"/>
      <c r="AV15" s="614"/>
      <c r="AW15" s="614"/>
      <c r="AX15" s="614"/>
      <c r="AY15" s="614"/>
      <c r="AZ15" s="614"/>
      <c r="BA15" s="614"/>
      <c r="BB15" s="614"/>
      <c r="BC15" s="614"/>
      <c r="BD15" s="614"/>
      <c r="BE15" s="614"/>
      <c r="BF15" s="615"/>
      <c r="BG15" s="608">
        <v>172140</v>
      </c>
      <c r="BH15" s="389"/>
      <c r="BI15" s="389"/>
      <c r="BJ15" s="389"/>
      <c r="BK15" s="389"/>
      <c r="BL15" s="389"/>
      <c r="BM15" s="389"/>
      <c r="BN15" s="609"/>
      <c r="BO15" s="610">
        <v>5.4</v>
      </c>
      <c r="BP15" s="610"/>
      <c r="BQ15" s="610"/>
      <c r="BR15" s="610"/>
      <c r="BS15" s="619" t="s">
        <v>204</v>
      </c>
      <c r="BT15" s="389"/>
      <c r="BU15" s="389"/>
      <c r="BV15" s="389"/>
      <c r="BW15" s="389"/>
      <c r="BX15" s="389"/>
      <c r="BY15" s="389"/>
      <c r="BZ15" s="389"/>
      <c r="CA15" s="389"/>
      <c r="CB15" s="620"/>
      <c r="CD15" s="613" t="s">
        <v>359</v>
      </c>
      <c r="CE15" s="614"/>
      <c r="CF15" s="614"/>
      <c r="CG15" s="614"/>
      <c r="CH15" s="614"/>
      <c r="CI15" s="614"/>
      <c r="CJ15" s="614"/>
      <c r="CK15" s="614"/>
      <c r="CL15" s="614"/>
      <c r="CM15" s="614"/>
      <c r="CN15" s="614"/>
      <c r="CO15" s="614"/>
      <c r="CP15" s="614"/>
      <c r="CQ15" s="615"/>
      <c r="CR15" s="608">
        <v>1572510</v>
      </c>
      <c r="CS15" s="389"/>
      <c r="CT15" s="389"/>
      <c r="CU15" s="389"/>
      <c r="CV15" s="389"/>
      <c r="CW15" s="389"/>
      <c r="CX15" s="389"/>
      <c r="CY15" s="609"/>
      <c r="CZ15" s="610">
        <v>9.8000000000000007</v>
      </c>
      <c r="DA15" s="610"/>
      <c r="DB15" s="610"/>
      <c r="DC15" s="610"/>
      <c r="DD15" s="619">
        <v>564705</v>
      </c>
      <c r="DE15" s="389"/>
      <c r="DF15" s="389"/>
      <c r="DG15" s="389"/>
      <c r="DH15" s="389"/>
      <c r="DI15" s="389"/>
      <c r="DJ15" s="389"/>
      <c r="DK15" s="389"/>
      <c r="DL15" s="389"/>
      <c r="DM15" s="389"/>
      <c r="DN15" s="389"/>
      <c r="DO15" s="389"/>
      <c r="DP15" s="609"/>
      <c r="DQ15" s="619">
        <v>978550</v>
      </c>
      <c r="DR15" s="389"/>
      <c r="DS15" s="389"/>
      <c r="DT15" s="389"/>
      <c r="DU15" s="389"/>
      <c r="DV15" s="389"/>
      <c r="DW15" s="389"/>
      <c r="DX15" s="389"/>
      <c r="DY15" s="389"/>
      <c r="DZ15" s="389"/>
      <c r="EA15" s="389"/>
      <c r="EB15" s="389"/>
      <c r="EC15" s="620"/>
    </row>
    <row r="16" spans="2:143" ht="11.25" customHeight="1" x14ac:dyDescent="0.15">
      <c r="B16" s="613" t="s">
        <v>360</v>
      </c>
      <c r="C16" s="614"/>
      <c r="D16" s="614"/>
      <c r="E16" s="614"/>
      <c r="F16" s="614"/>
      <c r="G16" s="614"/>
      <c r="H16" s="614"/>
      <c r="I16" s="614"/>
      <c r="J16" s="614"/>
      <c r="K16" s="614"/>
      <c r="L16" s="614"/>
      <c r="M16" s="614"/>
      <c r="N16" s="614"/>
      <c r="O16" s="614"/>
      <c r="P16" s="614"/>
      <c r="Q16" s="615"/>
      <c r="R16" s="608">
        <v>3862</v>
      </c>
      <c r="S16" s="389"/>
      <c r="T16" s="389"/>
      <c r="U16" s="389"/>
      <c r="V16" s="389"/>
      <c r="W16" s="389"/>
      <c r="X16" s="389"/>
      <c r="Y16" s="609"/>
      <c r="Z16" s="610">
        <v>0</v>
      </c>
      <c r="AA16" s="610"/>
      <c r="AB16" s="610"/>
      <c r="AC16" s="610"/>
      <c r="AD16" s="611">
        <v>3862</v>
      </c>
      <c r="AE16" s="611"/>
      <c r="AF16" s="611"/>
      <c r="AG16" s="611"/>
      <c r="AH16" s="611"/>
      <c r="AI16" s="611"/>
      <c r="AJ16" s="611"/>
      <c r="AK16" s="611"/>
      <c r="AL16" s="616">
        <v>0</v>
      </c>
      <c r="AM16" s="395"/>
      <c r="AN16" s="395"/>
      <c r="AO16" s="617"/>
      <c r="AP16" s="613" t="s">
        <v>361</v>
      </c>
      <c r="AQ16" s="614"/>
      <c r="AR16" s="614"/>
      <c r="AS16" s="614"/>
      <c r="AT16" s="614"/>
      <c r="AU16" s="614"/>
      <c r="AV16" s="614"/>
      <c r="AW16" s="614"/>
      <c r="AX16" s="614"/>
      <c r="AY16" s="614"/>
      <c r="AZ16" s="614"/>
      <c r="BA16" s="614"/>
      <c r="BB16" s="614"/>
      <c r="BC16" s="614"/>
      <c r="BD16" s="614"/>
      <c r="BE16" s="614"/>
      <c r="BF16" s="615"/>
      <c r="BG16" s="608">
        <v>280487</v>
      </c>
      <c r="BH16" s="389"/>
      <c r="BI16" s="389"/>
      <c r="BJ16" s="389"/>
      <c r="BK16" s="389"/>
      <c r="BL16" s="389"/>
      <c r="BM16" s="389"/>
      <c r="BN16" s="609"/>
      <c r="BO16" s="610">
        <v>8.9</v>
      </c>
      <c r="BP16" s="610"/>
      <c r="BQ16" s="610"/>
      <c r="BR16" s="610"/>
      <c r="BS16" s="619" t="s">
        <v>204</v>
      </c>
      <c r="BT16" s="389"/>
      <c r="BU16" s="389"/>
      <c r="BV16" s="389"/>
      <c r="BW16" s="389"/>
      <c r="BX16" s="389"/>
      <c r="BY16" s="389"/>
      <c r="BZ16" s="389"/>
      <c r="CA16" s="389"/>
      <c r="CB16" s="620"/>
      <c r="CD16" s="613" t="s">
        <v>362</v>
      </c>
      <c r="CE16" s="614"/>
      <c r="CF16" s="614"/>
      <c r="CG16" s="614"/>
      <c r="CH16" s="614"/>
      <c r="CI16" s="614"/>
      <c r="CJ16" s="614"/>
      <c r="CK16" s="614"/>
      <c r="CL16" s="614"/>
      <c r="CM16" s="614"/>
      <c r="CN16" s="614"/>
      <c r="CO16" s="614"/>
      <c r="CP16" s="614"/>
      <c r="CQ16" s="615"/>
      <c r="CR16" s="608">
        <v>67329</v>
      </c>
      <c r="CS16" s="389"/>
      <c r="CT16" s="389"/>
      <c r="CU16" s="389"/>
      <c r="CV16" s="389"/>
      <c r="CW16" s="389"/>
      <c r="CX16" s="389"/>
      <c r="CY16" s="609"/>
      <c r="CZ16" s="610">
        <v>0.4</v>
      </c>
      <c r="DA16" s="610"/>
      <c r="DB16" s="610"/>
      <c r="DC16" s="610"/>
      <c r="DD16" s="619" t="s">
        <v>204</v>
      </c>
      <c r="DE16" s="389"/>
      <c r="DF16" s="389"/>
      <c r="DG16" s="389"/>
      <c r="DH16" s="389"/>
      <c r="DI16" s="389"/>
      <c r="DJ16" s="389"/>
      <c r="DK16" s="389"/>
      <c r="DL16" s="389"/>
      <c r="DM16" s="389"/>
      <c r="DN16" s="389"/>
      <c r="DO16" s="389"/>
      <c r="DP16" s="609"/>
      <c r="DQ16" s="619">
        <v>32327</v>
      </c>
      <c r="DR16" s="389"/>
      <c r="DS16" s="389"/>
      <c r="DT16" s="389"/>
      <c r="DU16" s="389"/>
      <c r="DV16" s="389"/>
      <c r="DW16" s="389"/>
      <c r="DX16" s="389"/>
      <c r="DY16" s="389"/>
      <c r="DZ16" s="389"/>
      <c r="EA16" s="389"/>
      <c r="EB16" s="389"/>
      <c r="EC16" s="620"/>
    </row>
    <row r="17" spans="2:133" ht="11.25" customHeight="1" x14ac:dyDescent="0.15">
      <c r="B17" s="613" t="s">
        <v>363</v>
      </c>
      <c r="C17" s="614"/>
      <c r="D17" s="614"/>
      <c r="E17" s="614"/>
      <c r="F17" s="614"/>
      <c r="G17" s="614"/>
      <c r="H17" s="614"/>
      <c r="I17" s="614"/>
      <c r="J17" s="614"/>
      <c r="K17" s="614"/>
      <c r="L17" s="614"/>
      <c r="M17" s="614"/>
      <c r="N17" s="614"/>
      <c r="O17" s="614"/>
      <c r="P17" s="614"/>
      <c r="Q17" s="615"/>
      <c r="R17" s="608">
        <v>34944</v>
      </c>
      <c r="S17" s="389"/>
      <c r="T17" s="389"/>
      <c r="U17" s="389"/>
      <c r="V17" s="389"/>
      <c r="W17" s="389"/>
      <c r="X17" s="389"/>
      <c r="Y17" s="609"/>
      <c r="Z17" s="610">
        <v>0.2</v>
      </c>
      <c r="AA17" s="610"/>
      <c r="AB17" s="610"/>
      <c r="AC17" s="610"/>
      <c r="AD17" s="611">
        <v>34944</v>
      </c>
      <c r="AE17" s="611"/>
      <c r="AF17" s="611"/>
      <c r="AG17" s="611"/>
      <c r="AH17" s="611"/>
      <c r="AI17" s="611"/>
      <c r="AJ17" s="611"/>
      <c r="AK17" s="611"/>
      <c r="AL17" s="616">
        <v>0.4</v>
      </c>
      <c r="AM17" s="395"/>
      <c r="AN17" s="395"/>
      <c r="AO17" s="617"/>
      <c r="AP17" s="613" t="s">
        <v>364</v>
      </c>
      <c r="AQ17" s="614"/>
      <c r="AR17" s="614"/>
      <c r="AS17" s="614"/>
      <c r="AT17" s="614"/>
      <c r="AU17" s="614"/>
      <c r="AV17" s="614"/>
      <c r="AW17" s="614"/>
      <c r="AX17" s="614"/>
      <c r="AY17" s="614"/>
      <c r="AZ17" s="614"/>
      <c r="BA17" s="614"/>
      <c r="BB17" s="614"/>
      <c r="BC17" s="614"/>
      <c r="BD17" s="614"/>
      <c r="BE17" s="614"/>
      <c r="BF17" s="615"/>
      <c r="BG17" s="608" t="s">
        <v>204</v>
      </c>
      <c r="BH17" s="389"/>
      <c r="BI17" s="389"/>
      <c r="BJ17" s="389"/>
      <c r="BK17" s="389"/>
      <c r="BL17" s="389"/>
      <c r="BM17" s="389"/>
      <c r="BN17" s="609"/>
      <c r="BO17" s="610" t="s">
        <v>204</v>
      </c>
      <c r="BP17" s="610"/>
      <c r="BQ17" s="610"/>
      <c r="BR17" s="610"/>
      <c r="BS17" s="619" t="s">
        <v>204</v>
      </c>
      <c r="BT17" s="389"/>
      <c r="BU17" s="389"/>
      <c r="BV17" s="389"/>
      <c r="BW17" s="389"/>
      <c r="BX17" s="389"/>
      <c r="BY17" s="389"/>
      <c r="BZ17" s="389"/>
      <c r="CA17" s="389"/>
      <c r="CB17" s="620"/>
      <c r="CD17" s="613" t="s">
        <v>366</v>
      </c>
      <c r="CE17" s="614"/>
      <c r="CF17" s="614"/>
      <c r="CG17" s="614"/>
      <c r="CH17" s="614"/>
      <c r="CI17" s="614"/>
      <c r="CJ17" s="614"/>
      <c r="CK17" s="614"/>
      <c r="CL17" s="614"/>
      <c r="CM17" s="614"/>
      <c r="CN17" s="614"/>
      <c r="CO17" s="614"/>
      <c r="CP17" s="614"/>
      <c r="CQ17" s="615"/>
      <c r="CR17" s="608">
        <v>1683937</v>
      </c>
      <c r="CS17" s="389"/>
      <c r="CT17" s="389"/>
      <c r="CU17" s="389"/>
      <c r="CV17" s="389"/>
      <c r="CW17" s="389"/>
      <c r="CX17" s="389"/>
      <c r="CY17" s="609"/>
      <c r="CZ17" s="610">
        <v>10.5</v>
      </c>
      <c r="DA17" s="610"/>
      <c r="DB17" s="610"/>
      <c r="DC17" s="610"/>
      <c r="DD17" s="619" t="s">
        <v>204</v>
      </c>
      <c r="DE17" s="389"/>
      <c r="DF17" s="389"/>
      <c r="DG17" s="389"/>
      <c r="DH17" s="389"/>
      <c r="DI17" s="389"/>
      <c r="DJ17" s="389"/>
      <c r="DK17" s="389"/>
      <c r="DL17" s="389"/>
      <c r="DM17" s="389"/>
      <c r="DN17" s="389"/>
      <c r="DO17" s="389"/>
      <c r="DP17" s="609"/>
      <c r="DQ17" s="619">
        <v>1638972</v>
      </c>
      <c r="DR17" s="389"/>
      <c r="DS17" s="389"/>
      <c r="DT17" s="389"/>
      <c r="DU17" s="389"/>
      <c r="DV17" s="389"/>
      <c r="DW17" s="389"/>
      <c r="DX17" s="389"/>
      <c r="DY17" s="389"/>
      <c r="DZ17" s="389"/>
      <c r="EA17" s="389"/>
      <c r="EB17" s="389"/>
      <c r="EC17" s="620"/>
    </row>
    <row r="18" spans="2:133" ht="11.25" customHeight="1" x14ac:dyDescent="0.15">
      <c r="B18" s="613" t="s">
        <v>367</v>
      </c>
      <c r="C18" s="614"/>
      <c r="D18" s="614"/>
      <c r="E18" s="614"/>
      <c r="F18" s="614"/>
      <c r="G18" s="614"/>
      <c r="H18" s="614"/>
      <c r="I18" s="614"/>
      <c r="J18" s="614"/>
      <c r="K18" s="614"/>
      <c r="L18" s="614"/>
      <c r="M18" s="614"/>
      <c r="N18" s="614"/>
      <c r="O18" s="614"/>
      <c r="P18" s="614"/>
      <c r="Q18" s="615"/>
      <c r="R18" s="608">
        <v>13103</v>
      </c>
      <c r="S18" s="389"/>
      <c r="T18" s="389"/>
      <c r="U18" s="389"/>
      <c r="V18" s="389"/>
      <c r="W18" s="389"/>
      <c r="X18" s="389"/>
      <c r="Y18" s="609"/>
      <c r="Z18" s="610">
        <v>0.1</v>
      </c>
      <c r="AA18" s="610"/>
      <c r="AB18" s="610"/>
      <c r="AC18" s="610"/>
      <c r="AD18" s="611">
        <v>13103</v>
      </c>
      <c r="AE18" s="611"/>
      <c r="AF18" s="611"/>
      <c r="AG18" s="611"/>
      <c r="AH18" s="611"/>
      <c r="AI18" s="611"/>
      <c r="AJ18" s="611"/>
      <c r="AK18" s="611"/>
      <c r="AL18" s="616">
        <v>0.1</v>
      </c>
      <c r="AM18" s="395"/>
      <c r="AN18" s="395"/>
      <c r="AO18" s="617"/>
      <c r="AP18" s="613" t="s">
        <v>98</v>
      </c>
      <c r="AQ18" s="614"/>
      <c r="AR18" s="614"/>
      <c r="AS18" s="614"/>
      <c r="AT18" s="614"/>
      <c r="AU18" s="614"/>
      <c r="AV18" s="614"/>
      <c r="AW18" s="614"/>
      <c r="AX18" s="614"/>
      <c r="AY18" s="614"/>
      <c r="AZ18" s="614"/>
      <c r="BA18" s="614"/>
      <c r="BB18" s="614"/>
      <c r="BC18" s="614"/>
      <c r="BD18" s="614"/>
      <c r="BE18" s="614"/>
      <c r="BF18" s="615"/>
      <c r="BG18" s="608" t="s">
        <v>204</v>
      </c>
      <c r="BH18" s="389"/>
      <c r="BI18" s="389"/>
      <c r="BJ18" s="389"/>
      <c r="BK18" s="389"/>
      <c r="BL18" s="389"/>
      <c r="BM18" s="389"/>
      <c r="BN18" s="609"/>
      <c r="BO18" s="610" t="s">
        <v>204</v>
      </c>
      <c r="BP18" s="610"/>
      <c r="BQ18" s="610"/>
      <c r="BR18" s="610"/>
      <c r="BS18" s="619" t="s">
        <v>204</v>
      </c>
      <c r="BT18" s="389"/>
      <c r="BU18" s="389"/>
      <c r="BV18" s="389"/>
      <c r="BW18" s="389"/>
      <c r="BX18" s="389"/>
      <c r="BY18" s="389"/>
      <c r="BZ18" s="389"/>
      <c r="CA18" s="389"/>
      <c r="CB18" s="620"/>
      <c r="CD18" s="613" t="s">
        <v>368</v>
      </c>
      <c r="CE18" s="614"/>
      <c r="CF18" s="614"/>
      <c r="CG18" s="614"/>
      <c r="CH18" s="614"/>
      <c r="CI18" s="614"/>
      <c r="CJ18" s="614"/>
      <c r="CK18" s="614"/>
      <c r="CL18" s="614"/>
      <c r="CM18" s="614"/>
      <c r="CN18" s="614"/>
      <c r="CO18" s="614"/>
      <c r="CP18" s="614"/>
      <c r="CQ18" s="615"/>
      <c r="CR18" s="608" t="s">
        <v>204</v>
      </c>
      <c r="CS18" s="389"/>
      <c r="CT18" s="389"/>
      <c r="CU18" s="389"/>
      <c r="CV18" s="389"/>
      <c r="CW18" s="389"/>
      <c r="CX18" s="389"/>
      <c r="CY18" s="609"/>
      <c r="CZ18" s="610" t="s">
        <v>204</v>
      </c>
      <c r="DA18" s="610"/>
      <c r="DB18" s="610"/>
      <c r="DC18" s="610"/>
      <c r="DD18" s="619" t="s">
        <v>204</v>
      </c>
      <c r="DE18" s="389"/>
      <c r="DF18" s="389"/>
      <c r="DG18" s="389"/>
      <c r="DH18" s="389"/>
      <c r="DI18" s="389"/>
      <c r="DJ18" s="389"/>
      <c r="DK18" s="389"/>
      <c r="DL18" s="389"/>
      <c r="DM18" s="389"/>
      <c r="DN18" s="389"/>
      <c r="DO18" s="389"/>
      <c r="DP18" s="609"/>
      <c r="DQ18" s="619" t="s">
        <v>204</v>
      </c>
      <c r="DR18" s="389"/>
      <c r="DS18" s="389"/>
      <c r="DT18" s="389"/>
      <c r="DU18" s="389"/>
      <c r="DV18" s="389"/>
      <c r="DW18" s="389"/>
      <c r="DX18" s="389"/>
      <c r="DY18" s="389"/>
      <c r="DZ18" s="389"/>
      <c r="EA18" s="389"/>
      <c r="EB18" s="389"/>
      <c r="EC18" s="620"/>
    </row>
    <row r="19" spans="2:133" ht="11.25" customHeight="1" x14ac:dyDescent="0.15">
      <c r="B19" s="613" t="s">
        <v>74</v>
      </c>
      <c r="C19" s="614"/>
      <c r="D19" s="614"/>
      <c r="E19" s="614"/>
      <c r="F19" s="614"/>
      <c r="G19" s="614"/>
      <c r="H19" s="614"/>
      <c r="I19" s="614"/>
      <c r="J19" s="614"/>
      <c r="K19" s="614"/>
      <c r="L19" s="614"/>
      <c r="M19" s="614"/>
      <c r="N19" s="614"/>
      <c r="O19" s="614"/>
      <c r="P19" s="614"/>
      <c r="Q19" s="615"/>
      <c r="R19" s="608">
        <v>1761</v>
      </c>
      <c r="S19" s="389"/>
      <c r="T19" s="389"/>
      <c r="U19" s="389"/>
      <c r="V19" s="389"/>
      <c r="W19" s="389"/>
      <c r="X19" s="389"/>
      <c r="Y19" s="609"/>
      <c r="Z19" s="610">
        <v>0</v>
      </c>
      <c r="AA19" s="610"/>
      <c r="AB19" s="610"/>
      <c r="AC19" s="610"/>
      <c r="AD19" s="611">
        <v>1761</v>
      </c>
      <c r="AE19" s="611"/>
      <c r="AF19" s="611"/>
      <c r="AG19" s="611"/>
      <c r="AH19" s="611"/>
      <c r="AI19" s="611"/>
      <c r="AJ19" s="611"/>
      <c r="AK19" s="611"/>
      <c r="AL19" s="616">
        <v>0</v>
      </c>
      <c r="AM19" s="395"/>
      <c r="AN19" s="395"/>
      <c r="AO19" s="617"/>
      <c r="AP19" s="613" t="s">
        <v>369</v>
      </c>
      <c r="AQ19" s="614"/>
      <c r="AR19" s="614"/>
      <c r="AS19" s="614"/>
      <c r="AT19" s="614"/>
      <c r="AU19" s="614"/>
      <c r="AV19" s="614"/>
      <c r="AW19" s="614"/>
      <c r="AX19" s="614"/>
      <c r="AY19" s="614"/>
      <c r="AZ19" s="614"/>
      <c r="BA19" s="614"/>
      <c r="BB19" s="614"/>
      <c r="BC19" s="614"/>
      <c r="BD19" s="614"/>
      <c r="BE19" s="614"/>
      <c r="BF19" s="615"/>
      <c r="BG19" s="608">
        <v>44</v>
      </c>
      <c r="BH19" s="389"/>
      <c r="BI19" s="389"/>
      <c r="BJ19" s="389"/>
      <c r="BK19" s="389"/>
      <c r="BL19" s="389"/>
      <c r="BM19" s="389"/>
      <c r="BN19" s="609"/>
      <c r="BO19" s="610">
        <v>0</v>
      </c>
      <c r="BP19" s="610"/>
      <c r="BQ19" s="610"/>
      <c r="BR19" s="610"/>
      <c r="BS19" s="619" t="s">
        <v>204</v>
      </c>
      <c r="BT19" s="389"/>
      <c r="BU19" s="389"/>
      <c r="BV19" s="389"/>
      <c r="BW19" s="389"/>
      <c r="BX19" s="389"/>
      <c r="BY19" s="389"/>
      <c r="BZ19" s="389"/>
      <c r="CA19" s="389"/>
      <c r="CB19" s="620"/>
      <c r="CD19" s="613" t="s">
        <v>370</v>
      </c>
      <c r="CE19" s="614"/>
      <c r="CF19" s="614"/>
      <c r="CG19" s="614"/>
      <c r="CH19" s="614"/>
      <c r="CI19" s="614"/>
      <c r="CJ19" s="614"/>
      <c r="CK19" s="614"/>
      <c r="CL19" s="614"/>
      <c r="CM19" s="614"/>
      <c r="CN19" s="614"/>
      <c r="CO19" s="614"/>
      <c r="CP19" s="614"/>
      <c r="CQ19" s="615"/>
      <c r="CR19" s="608" t="s">
        <v>204</v>
      </c>
      <c r="CS19" s="389"/>
      <c r="CT19" s="389"/>
      <c r="CU19" s="389"/>
      <c r="CV19" s="389"/>
      <c r="CW19" s="389"/>
      <c r="CX19" s="389"/>
      <c r="CY19" s="609"/>
      <c r="CZ19" s="610" t="s">
        <v>204</v>
      </c>
      <c r="DA19" s="610"/>
      <c r="DB19" s="610"/>
      <c r="DC19" s="610"/>
      <c r="DD19" s="619" t="s">
        <v>204</v>
      </c>
      <c r="DE19" s="389"/>
      <c r="DF19" s="389"/>
      <c r="DG19" s="389"/>
      <c r="DH19" s="389"/>
      <c r="DI19" s="389"/>
      <c r="DJ19" s="389"/>
      <c r="DK19" s="389"/>
      <c r="DL19" s="389"/>
      <c r="DM19" s="389"/>
      <c r="DN19" s="389"/>
      <c r="DO19" s="389"/>
      <c r="DP19" s="609"/>
      <c r="DQ19" s="619" t="s">
        <v>204</v>
      </c>
      <c r="DR19" s="389"/>
      <c r="DS19" s="389"/>
      <c r="DT19" s="389"/>
      <c r="DU19" s="389"/>
      <c r="DV19" s="389"/>
      <c r="DW19" s="389"/>
      <c r="DX19" s="389"/>
      <c r="DY19" s="389"/>
      <c r="DZ19" s="389"/>
      <c r="EA19" s="389"/>
      <c r="EB19" s="389"/>
      <c r="EC19" s="620"/>
    </row>
    <row r="20" spans="2:133" ht="11.25" customHeight="1" x14ac:dyDescent="0.15">
      <c r="B20" s="613" t="s">
        <v>371</v>
      </c>
      <c r="C20" s="614"/>
      <c r="D20" s="614"/>
      <c r="E20" s="614"/>
      <c r="F20" s="614"/>
      <c r="G20" s="614"/>
      <c r="H20" s="614"/>
      <c r="I20" s="614"/>
      <c r="J20" s="614"/>
      <c r="K20" s="614"/>
      <c r="L20" s="614"/>
      <c r="M20" s="614"/>
      <c r="N20" s="614"/>
      <c r="O20" s="614"/>
      <c r="P20" s="614"/>
      <c r="Q20" s="615"/>
      <c r="R20" s="608">
        <v>417</v>
      </c>
      <c r="S20" s="389"/>
      <c r="T20" s="389"/>
      <c r="U20" s="389"/>
      <c r="V20" s="389"/>
      <c r="W20" s="389"/>
      <c r="X20" s="389"/>
      <c r="Y20" s="609"/>
      <c r="Z20" s="610">
        <v>0</v>
      </c>
      <c r="AA20" s="610"/>
      <c r="AB20" s="610"/>
      <c r="AC20" s="610"/>
      <c r="AD20" s="611">
        <v>417</v>
      </c>
      <c r="AE20" s="611"/>
      <c r="AF20" s="611"/>
      <c r="AG20" s="611"/>
      <c r="AH20" s="611"/>
      <c r="AI20" s="611"/>
      <c r="AJ20" s="611"/>
      <c r="AK20" s="611"/>
      <c r="AL20" s="616">
        <v>0</v>
      </c>
      <c r="AM20" s="395"/>
      <c r="AN20" s="395"/>
      <c r="AO20" s="617"/>
      <c r="AP20" s="613" t="s">
        <v>372</v>
      </c>
      <c r="AQ20" s="614"/>
      <c r="AR20" s="614"/>
      <c r="AS20" s="614"/>
      <c r="AT20" s="614"/>
      <c r="AU20" s="614"/>
      <c r="AV20" s="614"/>
      <c r="AW20" s="614"/>
      <c r="AX20" s="614"/>
      <c r="AY20" s="614"/>
      <c r="AZ20" s="614"/>
      <c r="BA20" s="614"/>
      <c r="BB20" s="614"/>
      <c r="BC20" s="614"/>
      <c r="BD20" s="614"/>
      <c r="BE20" s="614"/>
      <c r="BF20" s="615"/>
      <c r="BG20" s="608">
        <v>44</v>
      </c>
      <c r="BH20" s="389"/>
      <c r="BI20" s="389"/>
      <c r="BJ20" s="389"/>
      <c r="BK20" s="389"/>
      <c r="BL20" s="389"/>
      <c r="BM20" s="389"/>
      <c r="BN20" s="609"/>
      <c r="BO20" s="610">
        <v>0</v>
      </c>
      <c r="BP20" s="610"/>
      <c r="BQ20" s="610"/>
      <c r="BR20" s="610"/>
      <c r="BS20" s="619" t="s">
        <v>204</v>
      </c>
      <c r="BT20" s="389"/>
      <c r="BU20" s="389"/>
      <c r="BV20" s="389"/>
      <c r="BW20" s="389"/>
      <c r="BX20" s="389"/>
      <c r="BY20" s="389"/>
      <c r="BZ20" s="389"/>
      <c r="CA20" s="389"/>
      <c r="CB20" s="620"/>
      <c r="CD20" s="613" t="s">
        <v>195</v>
      </c>
      <c r="CE20" s="614"/>
      <c r="CF20" s="614"/>
      <c r="CG20" s="614"/>
      <c r="CH20" s="614"/>
      <c r="CI20" s="614"/>
      <c r="CJ20" s="614"/>
      <c r="CK20" s="614"/>
      <c r="CL20" s="614"/>
      <c r="CM20" s="614"/>
      <c r="CN20" s="614"/>
      <c r="CO20" s="614"/>
      <c r="CP20" s="614"/>
      <c r="CQ20" s="615"/>
      <c r="CR20" s="608">
        <v>16023980</v>
      </c>
      <c r="CS20" s="389"/>
      <c r="CT20" s="389"/>
      <c r="CU20" s="389"/>
      <c r="CV20" s="389"/>
      <c r="CW20" s="389"/>
      <c r="CX20" s="389"/>
      <c r="CY20" s="609"/>
      <c r="CZ20" s="610">
        <v>100</v>
      </c>
      <c r="DA20" s="610"/>
      <c r="DB20" s="610"/>
      <c r="DC20" s="610"/>
      <c r="DD20" s="619">
        <v>2389665</v>
      </c>
      <c r="DE20" s="389"/>
      <c r="DF20" s="389"/>
      <c r="DG20" s="389"/>
      <c r="DH20" s="389"/>
      <c r="DI20" s="389"/>
      <c r="DJ20" s="389"/>
      <c r="DK20" s="389"/>
      <c r="DL20" s="389"/>
      <c r="DM20" s="389"/>
      <c r="DN20" s="389"/>
      <c r="DO20" s="389"/>
      <c r="DP20" s="609"/>
      <c r="DQ20" s="619">
        <v>10181381</v>
      </c>
      <c r="DR20" s="389"/>
      <c r="DS20" s="389"/>
      <c r="DT20" s="389"/>
      <c r="DU20" s="389"/>
      <c r="DV20" s="389"/>
      <c r="DW20" s="389"/>
      <c r="DX20" s="389"/>
      <c r="DY20" s="389"/>
      <c r="DZ20" s="389"/>
      <c r="EA20" s="389"/>
      <c r="EB20" s="389"/>
      <c r="EC20" s="620"/>
    </row>
    <row r="21" spans="2:133" ht="11.25" customHeight="1" x14ac:dyDescent="0.15">
      <c r="B21" s="613" t="s">
        <v>374</v>
      </c>
      <c r="C21" s="614"/>
      <c r="D21" s="614"/>
      <c r="E21" s="614"/>
      <c r="F21" s="614"/>
      <c r="G21" s="614"/>
      <c r="H21" s="614"/>
      <c r="I21" s="614"/>
      <c r="J21" s="614"/>
      <c r="K21" s="614"/>
      <c r="L21" s="614"/>
      <c r="M21" s="614"/>
      <c r="N21" s="614"/>
      <c r="O21" s="614"/>
      <c r="P21" s="614"/>
      <c r="Q21" s="615"/>
      <c r="R21" s="608">
        <v>19663</v>
      </c>
      <c r="S21" s="389"/>
      <c r="T21" s="389"/>
      <c r="U21" s="389"/>
      <c r="V21" s="389"/>
      <c r="W21" s="389"/>
      <c r="X21" s="389"/>
      <c r="Y21" s="609"/>
      <c r="Z21" s="610">
        <v>0.1</v>
      </c>
      <c r="AA21" s="610"/>
      <c r="AB21" s="610"/>
      <c r="AC21" s="610"/>
      <c r="AD21" s="611">
        <v>19663</v>
      </c>
      <c r="AE21" s="611"/>
      <c r="AF21" s="611"/>
      <c r="AG21" s="611"/>
      <c r="AH21" s="611"/>
      <c r="AI21" s="611"/>
      <c r="AJ21" s="611"/>
      <c r="AK21" s="611"/>
      <c r="AL21" s="616">
        <v>0.2</v>
      </c>
      <c r="AM21" s="395"/>
      <c r="AN21" s="395"/>
      <c r="AO21" s="617"/>
      <c r="AP21" s="631" t="s">
        <v>375</v>
      </c>
      <c r="AQ21" s="632"/>
      <c r="AR21" s="632"/>
      <c r="AS21" s="632"/>
      <c r="AT21" s="632"/>
      <c r="AU21" s="632"/>
      <c r="AV21" s="632"/>
      <c r="AW21" s="632"/>
      <c r="AX21" s="632"/>
      <c r="AY21" s="632"/>
      <c r="AZ21" s="632"/>
      <c r="BA21" s="632"/>
      <c r="BB21" s="632"/>
      <c r="BC21" s="632"/>
      <c r="BD21" s="632"/>
      <c r="BE21" s="632"/>
      <c r="BF21" s="633"/>
      <c r="BG21" s="608">
        <v>44</v>
      </c>
      <c r="BH21" s="389"/>
      <c r="BI21" s="389"/>
      <c r="BJ21" s="389"/>
      <c r="BK21" s="389"/>
      <c r="BL21" s="389"/>
      <c r="BM21" s="389"/>
      <c r="BN21" s="609"/>
      <c r="BO21" s="610">
        <v>0</v>
      </c>
      <c r="BP21" s="610"/>
      <c r="BQ21" s="610"/>
      <c r="BR21" s="610"/>
      <c r="BS21" s="619" t="s">
        <v>204</v>
      </c>
      <c r="BT21" s="389"/>
      <c r="BU21" s="389"/>
      <c r="BV21" s="389"/>
      <c r="BW21" s="389"/>
      <c r="BX21" s="389"/>
      <c r="BY21" s="389"/>
      <c r="BZ21" s="389"/>
      <c r="CA21" s="389"/>
      <c r="CB21" s="620"/>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15">
      <c r="B22" s="613" t="s">
        <v>346</v>
      </c>
      <c r="C22" s="614"/>
      <c r="D22" s="614"/>
      <c r="E22" s="614"/>
      <c r="F22" s="614"/>
      <c r="G22" s="614"/>
      <c r="H22" s="614"/>
      <c r="I22" s="614"/>
      <c r="J22" s="614"/>
      <c r="K22" s="614"/>
      <c r="L22" s="614"/>
      <c r="M22" s="614"/>
      <c r="N22" s="614"/>
      <c r="O22" s="614"/>
      <c r="P22" s="614"/>
      <c r="Q22" s="615"/>
      <c r="R22" s="608">
        <v>5768860</v>
      </c>
      <c r="S22" s="389"/>
      <c r="T22" s="389"/>
      <c r="U22" s="389"/>
      <c r="V22" s="389"/>
      <c r="W22" s="389"/>
      <c r="X22" s="389"/>
      <c r="Y22" s="609"/>
      <c r="Z22" s="610">
        <v>34.1</v>
      </c>
      <c r="AA22" s="610"/>
      <c r="AB22" s="610"/>
      <c r="AC22" s="610"/>
      <c r="AD22" s="611">
        <v>4961168</v>
      </c>
      <c r="AE22" s="611"/>
      <c r="AF22" s="611"/>
      <c r="AG22" s="611"/>
      <c r="AH22" s="611"/>
      <c r="AI22" s="611"/>
      <c r="AJ22" s="611"/>
      <c r="AK22" s="611"/>
      <c r="AL22" s="616">
        <v>56</v>
      </c>
      <c r="AM22" s="395"/>
      <c r="AN22" s="395"/>
      <c r="AO22" s="617"/>
      <c r="AP22" s="631" t="s">
        <v>377</v>
      </c>
      <c r="AQ22" s="632"/>
      <c r="AR22" s="632"/>
      <c r="AS22" s="632"/>
      <c r="AT22" s="632"/>
      <c r="AU22" s="632"/>
      <c r="AV22" s="632"/>
      <c r="AW22" s="632"/>
      <c r="AX22" s="632"/>
      <c r="AY22" s="632"/>
      <c r="AZ22" s="632"/>
      <c r="BA22" s="632"/>
      <c r="BB22" s="632"/>
      <c r="BC22" s="632"/>
      <c r="BD22" s="632"/>
      <c r="BE22" s="632"/>
      <c r="BF22" s="633"/>
      <c r="BG22" s="608" t="s">
        <v>204</v>
      </c>
      <c r="BH22" s="389"/>
      <c r="BI22" s="389"/>
      <c r="BJ22" s="389"/>
      <c r="BK22" s="389"/>
      <c r="BL22" s="389"/>
      <c r="BM22" s="389"/>
      <c r="BN22" s="609"/>
      <c r="BO22" s="610" t="s">
        <v>204</v>
      </c>
      <c r="BP22" s="610"/>
      <c r="BQ22" s="610"/>
      <c r="BR22" s="610"/>
      <c r="BS22" s="619" t="s">
        <v>204</v>
      </c>
      <c r="BT22" s="389"/>
      <c r="BU22" s="389"/>
      <c r="BV22" s="389"/>
      <c r="BW22" s="389"/>
      <c r="BX22" s="389"/>
      <c r="BY22" s="389"/>
      <c r="BZ22" s="389"/>
      <c r="CA22" s="389"/>
      <c r="CB22" s="620"/>
      <c r="CD22" s="383" t="s">
        <v>378</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15">
      <c r="B23" s="613" t="s">
        <v>304</v>
      </c>
      <c r="C23" s="614"/>
      <c r="D23" s="614"/>
      <c r="E23" s="614"/>
      <c r="F23" s="614"/>
      <c r="G23" s="614"/>
      <c r="H23" s="614"/>
      <c r="I23" s="614"/>
      <c r="J23" s="614"/>
      <c r="K23" s="614"/>
      <c r="L23" s="614"/>
      <c r="M23" s="614"/>
      <c r="N23" s="614"/>
      <c r="O23" s="614"/>
      <c r="P23" s="614"/>
      <c r="Q23" s="615"/>
      <c r="R23" s="608">
        <v>4961168</v>
      </c>
      <c r="S23" s="389"/>
      <c r="T23" s="389"/>
      <c r="U23" s="389"/>
      <c r="V23" s="389"/>
      <c r="W23" s="389"/>
      <c r="X23" s="389"/>
      <c r="Y23" s="609"/>
      <c r="Z23" s="610">
        <v>29.3</v>
      </c>
      <c r="AA23" s="610"/>
      <c r="AB23" s="610"/>
      <c r="AC23" s="610"/>
      <c r="AD23" s="611">
        <v>4961168</v>
      </c>
      <c r="AE23" s="611"/>
      <c r="AF23" s="611"/>
      <c r="AG23" s="611"/>
      <c r="AH23" s="611"/>
      <c r="AI23" s="611"/>
      <c r="AJ23" s="611"/>
      <c r="AK23" s="611"/>
      <c r="AL23" s="616">
        <v>56</v>
      </c>
      <c r="AM23" s="395"/>
      <c r="AN23" s="395"/>
      <c r="AO23" s="617"/>
      <c r="AP23" s="631" t="s">
        <v>122</v>
      </c>
      <c r="AQ23" s="632"/>
      <c r="AR23" s="632"/>
      <c r="AS23" s="632"/>
      <c r="AT23" s="632"/>
      <c r="AU23" s="632"/>
      <c r="AV23" s="632"/>
      <c r="AW23" s="632"/>
      <c r="AX23" s="632"/>
      <c r="AY23" s="632"/>
      <c r="AZ23" s="632"/>
      <c r="BA23" s="632"/>
      <c r="BB23" s="632"/>
      <c r="BC23" s="632"/>
      <c r="BD23" s="632"/>
      <c r="BE23" s="632"/>
      <c r="BF23" s="633"/>
      <c r="BG23" s="608" t="s">
        <v>204</v>
      </c>
      <c r="BH23" s="389"/>
      <c r="BI23" s="389"/>
      <c r="BJ23" s="389"/>
      <c r="BK23" s="389"/>
      <c r="BL23" s="389"/>
      <c r="BM23" s="389"/>
      <c r="BN23" s="609"/>
      <c r="BO23" s="610" t="s">
        <v>204</v>
      </c>
      <c r="BP23" s="610"/>
      <c r="BQ23" s="610"/>
      <c r="BR23" s="610"/>
      <c r="BS23" s="619" t="s">
        <v>204</v>
      </c>
      <c r="BT23" s="389"/>
      <c r="BU23" s="389"/>
      <c r="BV23" s="389"/>
      <c r="BW23" s="389"/>
      <c r="BX23" s="389"/>
      <c r="BY23" s="389"/>
      <c r="BZ23" s="389"/>
      <c r="CA23" s="389"/>
      <c r="CB23" s="620"/>
      <c r="CD23" s="383" t="s">
        <v>321</v>
      </c>
      <c r="CE23" s="384"/>
      <c r="CF23" s="384"/>
      <c r="CG23" s="384"/>
      <c r="CH23" s="384"/>
      <c r="CI23" s="384"/>
      <c r="CJ23" s="384"/>
      <c r="CK23" s="384"/>
      <c r="CL23" s="384"/>
      <c r="CM23" s="384"/>
      <c r="CN23" s="384"/>
      <c r="CO23" s="384"/>
      <c r="CP23" s="384"/>
      <c r="CQ23" s="433"/>
      <c r="CR23" s="383" t="s">
        <v>379</v>
      </c>
      <c r="CS23" s="384"/>
      <c r="CT23" s="384"/>
      <c r="CU23" s="384"/>
      <c r="CV23" s="384"/>
      <c r="CW23" s="384"/>
      <c r="CX23" s="384"/>
      <c r="CY23" s="433"/>
      <c r="CZ23" s="383" t="s">
        <v>383</v>
      </c>
      <c r="DA23" s="384"/>
      <c r="DB23" s="384"/>
      <c r="DC23" s="433"/>
      <c r="DD23" s="383" t="s">
        <v>307</v>
      </c>
      <c r="DE23" s="384"/>
      <c r="DF23" s="384"/>
      <c r="DG23" s="384"/>
      <c r="DH23" s="384"/>
      <c r="DI23" s="384"/>
      <c r="DJ23" s="384"/>
      <c r="DK23" s="433"/>
      <c r="DL23" s="634" t="s">
        <v>385</v>
      </c>
      <c r="DM23" s="635"/>
      <c r="DN23" s="635"/>
      <c r="DO23" s="635"/>
      <c r="DP23" s="635"/>
      <c r="DQ23" s="635"/>
      <c r="DR23" s="635"/>
      <c r="DS23" s="635"/>
      <c r="DT23" s="635"/>
      <c r="DU23" s="635"/>
      <c r="DV23" s="636"/>
      <c r="DW23" s="383" t="s">
        <v>386</v>
      </c>
      <c r="DX23" s="384"/>
      <c r="DY23" s="384"/>
      <c r="DZ23" s="384"/>
      <c r="EA23" s="384"/>
      <c r="EB23" s="384"/>
      <c r="EC23" s="433"/>
    </row>
    <row r="24" spans="2:133" ht="11.25" customHeight="1" x14ac:dyDescent="0.15">
      <c r="B24" s="613" t="s">
        <v>301</v>
      </c>
      <c r="C24" s="614"/>
      <c r="D24" s="614"/>
      <c r="E24" s="614"/>
      <c r="F24" s="614"/>
      <c r="G24" s="614"/>
      <c r="H24" s="614"/>
      <c r="I24" s="614"/>
      <c r="J24" s="614"/>
      <c r="K24" s="614"/>
      <c r="L24" s="614"/>
      <c r="M24" s="614"/>
      <c r="N24" s="614"/>
      <c r="O24" s="614"/>
      <c r="P24" s="614"/>
      <c r="Q24" s="615"/>
      <c r="R24" s="608">
        <v>807692</v>
      </c>
      <c r="S24" s="389"/>
      <c r="T24" s="389"/>
      <c r="U24" s="389"/>
      <c r="V24" s="389"/>
      <c r="W24" s="389"/>
      <c r="X24" s="389"/>
      <c r="Y24" s="609"/>
      <c r="Z24" s="610">
        <v>4.8</v>
      </c>
      <c r="AA24" s="610"/>
      <c r="AB24" s="610"/>
      <c r="AC24" s="610"/>
      <c r="AD24" s="611" t="s">
        <v>204</v>
      </c>
      <c r="AE24" s="611"/>
      <c r="AF24" s="611"/>
      <c r="AG24" s="611"/>
      <c r="AH24" s="611"/>
      <c r="AI24" s="611"/>
      <c r="AJ24" s="611"/>
      <c r="AK24" s="611"/>
      <c r="AL24" s="616" t="s">
        <v>204</v>
      </c>
      <c r="AM24" s="395"/>
      <c r="AN24" s="395"/>
      <c r="AO24" s="617"/>
      <c r="AP24" s="631" t="s">
        <v>387</v>
      </c>
      <c r="AQ24" s="632"/>
      <c r="AR24" s="632"/>
      <c r="AS24" s="632"/>
      <c r="AT24" s="632"/>
      <c r="AU24" s="632"/>
      <c r="AV24" s="632"/>
      <c r="AW24" s="632"/>
      <c r="AX24" s="632"/>
      <c r="AY24" s="632"/>
      <c r="AZ24" s="632"/>
      <c r="BA24" s="632"/>
      <c r="BB24" s="632"/>
      <c r="BC24" s="632"/>
      <c r="BD24" s="632"/>
      <c r="BE24" s="632"/>
      <c r="BF24" s="633"/>
      <c r="BG24" s="608" t="s">
        <v>204</v>
      </c>
      <c r="BH24" s="389"/>
      <c r="BI24" s="389"/>
      <c r="BJ24" s="389"/>
      <c r="BK24" s="389"/>
      <c r="BL24" s="389"/>
      <c r="BM24" s="389"/>
      <c r="BN24" s="609"/>
      <c r="BO24" s="610" t="s">
        <v>204</v>
      </c>
      <c r="BP24" s="610"/>
      <c r="BQ24" s="610"/>
      <c r="BR24" s="610"/>
      <c r="BS24" s="619" t="s">
        <v>204</v>
      </c>
      <c r="BT24" s="389"/>
      <c r="BU24" s="389"/>
      <c r="BV24" s="389"/>
      <c r="BW24" s="389"/>
      <c r="BX24" s="389"/>
      <c r="BY24" s="389"/>
      <c r="BZ24" s="389"/>
      <c r="CA24" s="389"/>
      <c r="CB24" s="620"/>
      <c r="CD24" s="597" t="s">
        <v>388</v>
      </c>
      <c r="CE24" s="598"/>
      <c r="CF24" s="598"/>
      <c r="CG24" s="598"/>
      <c r="CH24" s="598"/>
      <c r="CI24" s="598"/>
      <c r="CJ24" s="598"/>
      <c r="CK24" s="598"/>
      <c r="CL24" s="598"/>
      <c r="CM24" s="598"/>
      <c r="CN24" s="598"/>
      <c r="CO24" s="598"/>
      <c r="CP24" s="598"/>
      <c r="CQ24" s="599"/>
      <c r="CR24" s="600">
        <v>7497756</v>
      </c>
      <c r="CS24" s="601"/>
      <c r="CT24" s="601"/>
      <c r="CU24" s="601"/>
      <c r="CV24" s="601"/>
      <c r="CW24" s="601"/>
      <c r="CX24" s="601"/>
      <c r="CY24" s="602"/>
      <c r="CZ24" s="605">
        <v>46.8</v>
      </c>
      <c r="DA24" s="606"/>
      <c r="DB24" s="606"/>
      <c r="DC24" s="618"/>
      <c r="DD24" s="637">
        <v>4637314</v>
      </c>
      <c r="DE24" s="601"/>
      <c r="DF24" s="601"/>
      <c r="DG24" s="601"/>
      <c r="DH24" s="601"/>
      <c r="DI24" s="601"/>
      <c r="DJ24" s="601"/>
      <c r="DK24" s="602"/>
      <c r="DL24" s="637">
        <v>4595717</v>
      </c>
      <c r="DM24" s="601"/>
      <c r="DN24" s="601"/>
      <c r="DO24" s="601"/>
      <c r="DP24" s="601"/>
      <c r="DQ24" s="601"/>
      <c r="DR24" s="601"/>
      <c r="DS24" s="601"/>
      <c r="DT24" s="601"/>
      <c r="DU24" s="601"/>
      <c r="DV24" s="602"/>
      <c r="DW24" s="605">
        <v>50</v>
      </c>
      <c r="DX24" s="606"/>
      <c r="DY24" s="606"/>
      <c r="DZ24" s="606"/>
      <c r="EA24" s="606"/>
      <c r="EB24" s="606"/>
      <c r="EC24" s="607"/>
    </row>
    <row r="25" spans="2:133" ht="11.25" customHeight="1" x14ac:dyDescent="0.15">
      <c r="B25" s="613" t="s">
        <v>391</v>
      </c>
      <c r="C25" s="614"/>
      <c r="D25" s="614"/>
      <c r="E25" s="614"/>
      <c r="F25" s="614"/>
      <c r="G25" s="614"/>
      <c r="H25" s="614"/>
      <c r="I25" s="614"/>
      <c r="J25" s="614"/>
      <c r="K25" s="614"/>
      <c r="L25" s="614"/>
      <c r="M25" s="614"/>
      <c r="N25" s="614"/>
      <c r="O25" s="614"/>
      <c r="P25" s="614"/>
      <c r="Q25" s="615"/>
      <c r="R25" s="608" t="s">
        <v>204</v>
      </c>
      <c r="S25" s="389"/>
      <c r="T25" s="389"/>
      <c r="U25" s="389"/>
      <c r="V25" s="389"/>
      <c r="W25" s="389"/>
      <c r="X25" s="389"/>
      <c r="Y25" s="609"/>
      <c r="Z25" s="610" t="s">
        <v>204</v>
      </c>
      <c r="AA25" s="610"/>
      <c r="AB25" s="610"/>
      <c r="AC25" s="610"/>
      <c r="AD25" s="611" t="s">
        <v>204</v>
      </c>
      <c r="AE25" s="611"/>
      <c r="AF25" s="611"/>
      <c r="AG25" s="611"/>
      <c r="AH25" s="611"/>
      <c r="AI25" s="611"/>
      <c r="AJ25" s="611"/>
      <c r="AK25" s="611"/>
      <c r="AL25" s="616" t="s">
        <v>204</v>
      </c>
      <c r="AM25" s="395"/>
      <c r="AN25" s="395"/>
      <c r="AO25" s="617"/>
      <c r="AP25" s="631" t="s">
        <v>282</v>
      </c>
      <c r="AQ25" s="632"/>
      <c r="AR25" s="632"/>
      <c r="AS25" s="632"/>
      <c r="AT25" s="632"/>
      <c r="AU25" s="632"/>
      <c r="AV25" s="632"/>
      <c r="AW25" s="632"/>
      <c r="AX25" s="632"/>
      <c r="AY25" s="632"/>
      <c r="AZ25" s="632"/>
      <c r="BA25" s="632"/>
      <c r="BB25" s="632"/>
      <c r="BC25" s="632"/>
      <c r="BD25" s="632"/>
      <c r="BE25" s="632"/>
      <c r="BF25" s="633"/>
      <c r="BG25" s="608" t="s">
        <v>204</v>
      </c>
      <c r="BH25" s="389"/>
      <c r="BI25" s="389"/>
      <c r="BJ25" s="389"/>
      <c r="BK25" s="389"/>
      <c r="BL25" s="389"/>
      <c r="BM25" s="389"/>
      <c r="BN25" s="609"/>
      <c r="BO25" s="610" t="s">
        <v>204</v>
      </c>
      <c r="BP25" s="610"/>
      <c r="BQ25" s="610"/>
      <c r="BR25" s="610"/>
      <c r="BS25" s="619" t="s">
        <v>204</v>
      </c>
      <c r="BT25" s="389"/>
      <c r="BU25" s="389"/>
      <c r="BV25" s="389"/>
      <c r="BW25" s="389"/>
      <c r="BX25" s="389"/>
      <c r="BY25" s="389"/>
      <c r="BZ25" s="389"/>
      <c r="CA25" s="389"/>
      <c r="CB25" s="620"/>
      <c r="CD25" s="613" t="s">
        <v>202</v>
      </c>
      <c r="CE25" s="614"/>
      <c r="CF25" s="614"/>
      <c r="CG25" s="614"/>
      <c r="CH25" s="614"/>
      <c r="CI25" s="614"/>
      <c r="CJ25" s="614"/>
      <c r="CK25" s="614"/>
      <c r="CL25" s="614"/>
      <c r="CM25" s="614"/>
      <c r="CN25" s="614"/>
      <c r="CO25" s="614"/>
      <c r="CP25" s="614"/>
      <c r="CQ25" s="615"/>
      <c r="CR25" s="608">
        <v>2055088</v>
      </c>
      <c r="CS25" s="638"/>
      <c r="CT25" s="638"/>
      <c r="CU25" s="638"/>
      <c r="CV25" s="638"/>
      <c r="CW25" s="638"/>
      <c r="CX25" s="638"/>
      <c r="CY25" s="639"/>
      <c r="CZ25" s="616">
        <v>12.8</v>
      </c>
      <c r="DA25" s="640"/>
      <c r="DB25" s="640"/>
      <c r="DC25" s="641"/>
      <c r="DD25" s="619">
        <v>1907398</v>
      </c>
      <c r="DE25" s="638"/>
      <c r="DF25" s="638"/>
      <c r="DG25" s="638"/>
      <c r="DH25" s="638"/>
      <c r="DI25" s="638"/>
      <c r="DJ25" s="638"/>
      <c r="DK25" s="639"/>
      <c r="DL25" s="619">
        <v>1881170</v>
      </c>
      <c r="DM25" s="638"/>
      <c r="DN25" s="638"/>
      <c r="DO25" s="638"/>
      <c r="DP25" s="638"/>
      <c r="DQ25" s="638"/>
      <c r="DR25" s="638"/>
      <c r="DS25" s="638"/>
      <c r="DT25" s="638"/>
      <c r="DU25" s="638"/>
      <c r="DV25" s="639"/>
      <c r="DW25" s="616">
        <v>20.5</v>
      </c>
      <c r="DX25" s="640"/>
      <c r="DY25" s="640"/>
      <c r="DZ25" s="640"/>
      <c r="EA25" s="640"/>
      <c r="EB25" s="640"/>
      <c r="EC25" s="642"/>
    </row>
    <row r="26" spans="2:133" ht="11.25" customHeight="1" x14ac:dyDescent="0.15">
      <c r="B26" s="613" t="s">
        <v>79</v>
      </c>
      <c r="C26" s="614"/>
      <c r="D26" s="614"/>
      <c r="E26" s="614"/>
      <c r="F26" s="614"/>
      <c r="G26" s="614"/>
      <c r="H26" s="614"/>
      <c r="I26" s="614"/>
      <c r="J26" s="614"/>
      <c r="K26" s="614"/>
      <c r="L26" s="614"/>
      <c r="M26" s="614"/>
      <c r="N26" s="614"/>
      <c r="O26" s="614"/>
      <c r="P26" s="614"/>
      <c r="Q26" s="615"/>
      <c r="R26" s="608">
        <v>9625118</v>
      </c>
      <c r="S26" s="389"/>
      <c r="T26" s="389"/>
      <c r="U26" s="389"/>
      <c r="V26" s="389"/>
      <c r="W26" s="389"/>
      <c r="X26" s="389"/>
      <c r="Y26" s="609"/>
      <c r="Z26" s="610">
        <v>56.9</v>
      </c>
      <c r="AA26" s="610"/>
      <c r="AB26" s="610"/>
      <c r="AC26" s="610"/>
      <c r="AD26" s="611">
        <v>8817426</v>
      </c>
      <c r="AE26" s="611"/>
      <c r="AF26" s="611"/>
      <c r="AG26" s="611"/>
      <c r="AH26" s="611"/>
      <c r="AI26" s="611"/>
      <c r="AJ26" s="611"/>
      <c r="AK26" s="611"/>
      <c r="AL26" s="616">
        <v>99.6</v>
      </c>
      <c r="AM26" s="395"/>
      <c r="AN26" s="395"/>
      <c r="AO26" s="617"/>
      <c r="AP26" s="631" t="s">
        <v>393</v>
      </c>
      <c r="AQ26" s="643"/>
      <c r="AR26" s="643"/>
      <c r="AS26" s="643"/>
      <c r="AT26" s="643"/>
      <c r="AU26" s="643"/>
      <c r="AV26" s="643"/>
      <c r="AW26" s="643"/>
      <c r="AX26" s="643"/>
      <c r="AY26" s="643"/>
      <c r="AZ26" s="643"/>
      <c r="BA26" s="643"/>
      <c r="BB26" s="643"/>
      <c r="BC26" s="643"/>
      <c r="BD26" s="643"/>
      <c r="BE26" s="643"/>
      <c r="BF26" s="633"/>
      <c r="BG26" s="608" t="s">
        <v>204</v>
      </c>
      <c r="BH26" s="389"/>
      <c r="BI26" s="389"/>
      <c r="BJ26" s="389"/>
      <c r="BK26" s="389"/>
      <c r="BL26" s="389"/>
      <c r="BM26" s="389"/>
      <c r="BN26" s="609"/>
      <c r="BO26" s="610" t="s">
        <v>204</v>
      </c>
      <c r="BP26" s="610"/>
      <c r="BQ26" s="610"/>
      <c r="BR26" s="610"/>
      <c r="BS26" s="619" t="s">
        <v>204</v>
      </c>
      <c r="BT26" s="389"/>
      <c r="BU26" s="389"/>
      <c r="BV26" s="389"/>
      <c r="BW26" s="389"/>
      <c r="BX26" s="389"/>
      <c r="BY26" s="389"/>
      <c r="BZ26" s="389"/>
      <c r="CA26" s="389"/>
      <c r="CB26" s="620"/>
      <c r="CD26" s="613" t="s">
        <v>107</v>
      </c>
      <c r="CE26" s="614"/>
      <c r="CF26" s="614"/>
      <c r="CG26" s="614"/>
      <c r="CH26" s="614"/>
      <c r="CI26" s="614"/>
      <c r="CJ26" s="614"/>
      <c r="CK26" s="614"/>
      <c r="CL26" s="614"/>
      <c r="CM26" s="614"/>
      <c r="CN26" s="614"/>
      <c r="CO26" s="614"/>
      <c r="CP26" s="614"/>
      <c r="CQ26" s="615"/>
      <c r="CR26" s="608">
        <v>1279740</v>
      </c>
      <c r="CS26" s="389"/>
      <c r="CT26" s="389"/>
      <c r="CU26" s="389"/>
      <c r="CV26" s="389"/>
      <c r="CW26" s="389"/>
      <c r="CX26" s="389"/>
      <c r="CY26" s="609"/>
      <c r="CZ26" s="616">
        <v>8</v>
      </c>
      <c r="DA26" s="640"/>
      <c r="DB26" s="640"/>
      <c r="DC26" s="641"/>
      <c r="DD26" s="619">
        <v>1186040</v>
      </c>
      <c r="DE26" s="389"/>
      <c r="DF26" s="389"/>
      <c r="DG26" s="389"/>
      <c r="DH26" s="389"/>
      <c r="DI26" s="389"/>
      <c r="DJ26" s="389"/>
      <c r="DK26" s="609"/>
      <c r="DL26" s="619" t="s">
        <v>204</v>
      </c>
      <c r="DM26" s="389"/>
      <c r="DN26" s="389"/>
      <c r="DO26" s="389"/>
      <c r="DP26" s="389"/>
      <c r="DQ26" s="389"/>
      <c r="DR26" s="389"/>
      <c r="DS26" s="389"/>
      <c r="DT26" s="389"/>
      <c r="DU26" s="389"/>
      <c r="DV26" s="609"/>
      <c r="DW26" s="616" t="s">
        <v>204</v>
      </c>
      <c r="DX26" s="640"/>
      <c r="DY26" s="640"/>
      <c r="DZ26" s="640"/>
      <c r="EA26" s="640"/>
      <c r="EB26" s="640"/>
      <c r="EC26" s="642"/>
    </row>
    <row r="27" spans="2:133" ht="11.25" customHeight="1" x14ac:dyDescent="0.15">
      <c r="B27" s="613" t="s">
        <v>394</v>
      </c>
      <c r="C27" s="614"/>
      <c r="D27" s="614"/>
      <c r="E27" s="614"/>
      <c r="F27" s="614"/>
      <c r="G27" s="614"/>
      <c r="H27" s="614"/>
      <c r="I27" s="614"/>
      <c r="J27" s="614"/>
      <c r="K27" s="614"/>
      <c r="L27" s="614"/>
      <c r="M27" s="614"/>
      <c r="N27" s="614"/>
      <c r="O27" s="614"/>
      <c r="P27" s="614"/>
      <c r="Q27" s="615"/>
      <c r="R27" s="608">
        <v>2819</v>
      </c>
      <c r="S27" s="389"/>
      <c r="T27" s="389"/>
      <c r="U27" s="389"/>
      <c r="V27" s="389"/>
      <c r="W27" s="389"/>
      <c r="X27" s="389"/>
      <c r="Y27" s="609"/>
      <c r="Z27" s="610">
        <v>0</v>
      </c>
      <c r="AA27" s="610"/>
      <c r="AB27" s="610"/>
      <c r="AC27" s="610"/>
      <c r="AD27" s="611">
        <v>2819</v>
      </c>
      <c r="AE27" s="611"/>
      <c r="AF27" s="611"/>
      <c r="AG27" s="611"/>
      <c r="AH27" s="611"/>
      <c r="AI27" s="611"/>
      <c r="AJ27" s="611"/>
      <c r="AK27" s="611"/>
      <c r="AL27" s="616">
        <v>0</v>
      </c>
      <c r="AM27" s="395"/>
      <c r="AN27" s="395"/>
      <c r="AO27" s="617"/>
      <c r="AP27" s="613" t="s">
        <v>396</v>
      </c>
      <c r="AQ27" s="614"/>
      <c r="AR27" s="614"/>
      <c r="AS27" s="614"/>
      <c r="AT27" s="614"/>
      <c r="AU27" s="614"/>
      <c r="AV27" s="614"/>
      <c r="AW27" s="614"/>
      <c r="AX27" s="614"/>
      <c r="AY27" s="614"/>
      <c r="AZ27" s="614"/>
      <c r="BA27" s="614"/>
      <c r="BB27" s="614"/>
      <c r="BC27" s="614"/>
      <c r="BD27" s="614"/>
      <c r="BE27" s="614"/>
      <c r="BF27" s="615"/>
      <c r="BG27" s="608">
        <v>3165674</v>
      </c>
      <c r="BH27" s="389"/>
      <c r="BI27" s="389"/>
      <c r="BJ27" s="389"/>
      <c r="BK27" s="389"/>
      <c r="BL27" s="389"/>
      <c r="BM27" s="389"/>
      <c r="BN27" s="609"/>
      <c r="BO27" s="610">
        <v>100</v>
      </c>
      <c r="BP27" s="610"/>
      <c r="BQ27" s="610"/>
      <c r="BR27" s="610"/>
      <c r="BS27" s="619">
        <v>25674</v>
      </c>
      <c r="BT27" s="389"/>
      <c r="BU27" s="389"/>
      <c r="BV27" s="389"/>
      <c r="BW27" s="389"/>
      <c r="BX27" s="389"/>
      <c r="BY27" s="389"/>
      <c r="BZ27" s="389"/>
      <c r="CA27" s="389"/>
      <c r="CB27" s="620"/>
      <c r="CD27" s="613" t="s">
        <v>228</v>
      </c>
      <c r="CE27" s="614"/>
      <c r="CF27" s="614"/>
      <c r="CG27" s="614"/>
      <c r="CH27" s="614"/>
      <c r="CI27" s="614"/>
      <c r="CJ27" s="614"/>
      <c r="CK27" s="614"/>
      <c r="CL27" s="614"/>
      <c r="CM27" s="614"/>
      <c r="CN27" s="614"/>
      <c r="CO27" s="614"/>
      <c r="CP27" s="614"/>
      <c r="CQ27" s="615"/>
      <c r="CR27" s="608">
        <v>3758731</v>
      </c>
      <c r="CS27" s="638"/>
      <c r="CT27" s="638"/>
      <c r="CU27" s="638"/>
      <c r="CV27" s="638"/>
      <c r="CW27" s="638"/>
      <c r="CX27" s="638"/>
      <c r="CY27" s="639"/>
      <c r="CZ27" s="616">
        <v>23.5</v>
      </c>
      <c r="DA27" s="640"/>
      <c r="DB27" s="640"/>
      <c r="DC27" s="641"/>
      <c r="DD27" s="619">
        <v>1090944</v>
      </c>
      <c r="DE27" s="638"/>
      <c r="DF27" s="638"/>
      <c r="DG27" s="638"/>
      <c r="DH27" s="638"/>
      <c r="DI27" s="638"/>
      <c r="DJ27" s="638"/>
      <c r="DK27" s="639"/>
      <c r="DL27" s="619">
        <v>1075575</v>
      </c>
      <c r="DM27" s="638"/>
      <c r="DN27" s="638"/>
      <c r="DO27" s="638"/>
      <c r="DP27" s="638"/>
      <c r="DQ27" s="638"/>
      <c r="DR27" s="638"/>
      <c r="DS27" s="638"/>
      <c r="DT27" s="638"/>
      <c r="DU27" s="638"/>
      <c r="DV27" s="639"/>
      <c r="DW27" s="616">
        <v>11.7</v>
      </c>
      <c r="DX27" s="640"/>
      <c r="DY27" s="640"/>
      <c r="DZ27" s="640"/>
      <c r="EA27" s="640"/>
      <c r="EB27" s="640"/>
      <c r="EC27" s="642"/>
    </row>
    <row r="28" spans="2:133" ht="11.25" customHeight="1" x14ac:dyDescent="0.15">
      <c r="B28" s="613" t="s">
        <v>156</v>
      </c>
      <c r="C28" s="614"/>
      <c r="D28" s="614"/>
      <c r="E28" s="614"/>
      <c r="F28" s="614"/>
      <c r="G28" s="614"/>
      <c r="H28" s="614"/>
      <c r="I28" s="614"/>
      <c r="J28" s="614"/>
      <c r="K28" s="614"/>
      <c r="L28" s="614"/>
      <c r="M28" s="614"/>
      <c r="N28" s="614"/>
      <c r="O28" s="614"/>
      <c r="P28" s="614"/>
      <c r="Q28" s="615"/>
      <c r="R28" s="608">
        <v>148424</v>
      </c>
      <c r="S28" s="389"/>
      <c r="T28" s="389"/>
      <c r="U28" s="389"/>
      <c r="V28" s="389"/>
      <c r="W28" s="389"/>
      <c r="X28" s="389"/>
      <c r="Y28" s="609"/>
      <c r="Z28" s="610">
        <v>0.9</v>
      </c>
      <c r="AA28" s="610"/>
      <c r="AB28" s="610"/>
      <c r="AC28" s="610"/>
      <c r="AD28" s="611">
        <v>51</v>
      </c>
      <c r="AE28" s="611"/>
      <c r="AF28" s="611"/>
      <c r="AG28" s="611"/>
      <c r="AH28" s="611"/>
      <c r="AI28" s="611"/>
      <c r="AJ28" s="611"/>
      <c r="AK28" s="611"/>
      <c r="AL28" s="616">
        <v>0</v>
      </c>
      <c r="AM28" s="395"/>
      <c r="AN28" s="395"/>
      <c r="AO28" s="617"/>
      <c r="AP28" s="613"/>
      <c r="AQ28" s="614"/>
      <c r="AR28" s="614"/>
      <c r="AS28" s="614"/>
      <c r="AT28" s="614"/>
      <c r="AU28" s="614"/>
      <c r="AV28" s="614"/>
      <c r="AW28" s="614"/>
      <c r="AX28" s="614"/>
      <c r="AY28" s="614"/>
      <c r="AZ28" s="614"/>
      <c r="BA28" s="614"/>
      <c r="BB28" s="614"/>
      <c r="BC28" s="614"/>
      <c r="BD28" s="614"/>
      <c r="BE28" s="614"/>
      <c r="BF28" s="615"/>
      <c r="BG28" s="608"/>
      <c r="BH28" s="389"/>
      <c r="BI28" s="389"/>
      <c r="BJ28" s="389"/>
      <c r="BK28" s="389"/>
      <c r="BL28" s="389"/>
      <c r="BM28" s="389"/>
      <c r="BN28" s="609"/>
      <c r="BO28" s="610"/>
      <c r="BP28" s="610"/>
      <c r="BQ28" s="610"/>
      <c r="BR28" s="610"/>
      <c r="BS28" s="619"/>
      <c r="BT28" s="389"/>
      <c r="BU28" s="389"/>
      <c r="BV28" s="389"/>
      <c r="BW28" s="389"/>
      <c r="BX28" s="389"/>
      <c r="BY28" s="389"/>
      <c r="BZ28" s="389"/>
      <c r="CA28" s="389"/>
      <c r="CB28" s="620"/>
      <c r="CD28" s="613" t="s">
        <v>389</v>
      </c>
      <c r="CE28" s="614"/>
      <c r="CF28" s="614"/>
      <c r="CG28" s="614"/>
      <c r="CH28" s="614"/>
      <c r="CI28" s="614"/>
      <c r="CJ28" s="614"/>
      <c r="CK28" s="614"/>
      <c r="CL28" s="614"/>
      <c r="CM28" s="614"/>
      <c r="CN28" s="614"/>
      <c r="CO28" s="614"/>
      <c r="CP28" s="614"/>
      <c r="CQ28" s="615"/>
      <c r="CR28" s="608">
        <v>1683937</v>
      </c>
      <c r="CS28" s="389"/>
      <c r="CT28" s="389"/>
      <c r="CU28" s="389"/>
      <c r="CV28" s="389"/>
      <c r="CW28" s="389"/>
      <c r="CX28" s="389"/>
      <c r="CY28" s="609"/>
      <c r="CZ28" s="616">
        <v>10.5</v>
      </c>
      <c r="DA28" s="640"/>
      <c r="DB28" s="640"/>
      <c r="DC28" s="641"/>
      <c r="DD28" s="619">
        <v>1638972</v>
      </c>
      <c r="DE28" s="389"/>
      <c r="DF28" s="389"/>
      <c r="DG28" s="389"/>
      <c r="DH28" s="389"/>
      <c r="DI28" s="389"/>
      <c r="DJ28" s="389"/>
      <c r="DK28" s="609"/>
      <c r="DL28" s="619">
        <v>1638972</v>
      </c>
      <c r="DM28" s="389"/>
      <c r="DN28" s="389"/>
      <c r="DO28" s="389"/>
      <c r="DP28" s="389"/>
      <c r="DQ28" s="389"/>
      <c r="DR28" s="389"/>
      <c r="DS28" s="389"/>
      <c r="DT28" s="389"/>
      <c r="DU28" s="389"/>
      <c r="DV28" s="609"/>
      <c r="DW28" s="616">
        <v>17.8</v>
      </c>
      <c r="DX28" s="640"/>
      <c r="DY28" s="640"/>
      <c r="DZ28" s="640"/>
      <c r="EA28" s="640"/>
      <c r="EB28" s="640"/>
      <c r="EC28" s="642"/>
    </row>
    <row r="29" spans="2:133" ht="11.25" customHeight="1" x14ac:dyDescent="0.15">
      <c r="B29" s="613" t="s">
        <v>319</v>
      </c>
      <c r="C29" s="614"/>
      <c r="D29" s="614"/>
      <c r="E29" s="614"/>
      <c r="F29" s="614"/>
      <c r="G29" s="614"/>
      <c r="H29" s="614"/>
      <c r="I29" s="614"/>
      <c r="J29" s="614"/>
      <c r="K29" s="614"/>
      <c r="L29" s="614"/>
      <c r="M29" s="614"/>
      <c r="N29" s="614"/>
      <c r="O29" s="614"/>
      <c r="P29" s="614"/>
      <c r="Q29" s="615"/>
      <c r="R29" s="608">
        <v>139994</v>
      </c>
      <c r="S29" s="389"/>
      <c r="T29" s="389"/>
      <c r="U29" s="389"/>
      <c r="V29" s="389"/>
      <c r="W29" s="389"/>
      <c r="X29" s="389"/>
      <c r="Y29" s="609"/>
      <c r="Z29" s="610">
        <v>0.8</v>
      </c>
      <c r="AA29" s="610"/>
      <c r="AB29" s="610"/>
      <c r="AC29" s="610"/>
      <c r="AD29" s="611">
        <v>13826</v>
      </c>
      <c r="AE29" s="611"/>
      <c r="AF29" s="611"/>
      <c r="AG29" s="611"/>
      <c r="AH29" s="611"/>
      <c r="AI29" s="611"/>
      <c r="AJ29" s="611"/>
      <c r="AK29" s="611"/>
      <c r="AL29" s="616">
        <v>0.2</v>
      </c>
      <c r="AM29" s="395"/>
      <c r="AN29" s="395"/>
      <c r="AO29" s="617"/>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175</v>
      </c>
      <c r="CE29" s="501"/>
      <c r="CF29" s="613" t="s">
        <v>26</v>
      </c>
      <c r="CG29" s="614"/>
      <c r="CH29" s="614"/>
      <c r="CI29" s="614"/>
      <c r="CJ29" s="614"/>
      <c r="CK29" s="614"/>
      <c r="CL29" s="614"/>
      <c r="CM29" s="614"/>
      <c r="CN29" s="614"/>
      <c r="CO29" s="614"/>
      <c r="CP29" s="614"/>
      <c r="CQ29" s="615"/>
      <c r="CR29" s="608">
        <v>1683850</v>
      </c>
      <c r="CS29" s="638"/>
      <c r="CT29" s="638"/>
      <c r="CU29" s="638"/>
      <c r="CV29" s="638"/>
      <c r="CW29" s="638"/>
      <c r="CX29" s="638"/>
      <c r="CY29" s="639"/>
      <c r="CZ29" s="616">
        <v>10.5</v>
      </c>
      <c r="DA29" s="640"/>
      <c r="DB29" s="640"/>
      <c r="DC29" s="641"/>
      <c r="DD29" s="619">
        <v>1638885</v>
      </c>
      <c r="DE29" s="638"/>
      <c r="DF29" s="638"/>
      <c r="DG29" s="638"/>
      <c r="DH29" s="638"/>
      <c r="DI29" s="638"/>
      <c r="DJ29" s="638"/>
      <c r="DK29" s="639"/>
      <c r="DL29" s="619">
        <v>1638885</v>
      </c>
      <c r="DM29" s="638"/>
      <c r="DN29" s="638"/>
      <c r="DO29" s="638"/>
      <c r="DP29" s="638"/>
      <c r="DQ29" s="638"/>
      <c r="DR29" s="638"/>
      <c r="DS29" s="638"/>
      <c r="DT29" s="638"/>
      <c r="DU29" s="638"/>
      <c r="DV29" s="639"/>
      <c r="DW29" s="616">
        <v>17.8</v>
      </c>
      <c r="DX29" s="640"/>
      <c r="DY29" s="640"/>
      <c r="DZ29" s="640"/>
      <c r="EA29" s="640"/>
      <c r="EB29" s="640"/>
      <c r="EC29" s="642"/>
    </row>
    <row r="30" spans="2:133" ht="11.25" customHeight="1" x14ac:dyDescent="0.15">
      <c r="B30" s="613" t="s">
        <v>22</v>
      </c>
      <c r="C30" s="614"/>
      <c r="D30" s="614"/>
      <c r="E30" s="614"/>
      <c r="F30" s="614"/>
      <c r="G30" s="614"/>
      <c r="H30" s="614"/>
      <c r="I30" s="614"/>
      <c r="J30" s="614"/>
      <c r="K30" s="614"/>
      <c r="L30" s="614"/>
      <c r="M30" s="614"/>
      <c r="N30" s="614"/>
      <c r="O30" s="614"/>
      <c r="P30" s="614"/>
      <c r="Q30" s="615"/>
      <c r="R30" s="608">
        <v>64744</v>
      </c>
      <c r="S30" s="389"/>
      <c r="T30" s="389"/>
      <c r="U30" s="389"/>
      <c r="V30" s="389"/>
      <c r="W30" s="389"/>
      <c r="X30" s="389"/>
      <c r="Y30" s="609"/>
      <c r="Z30" s="610">
        <v>0.4</v>
      </c>
      <c r="AA30" s="610"/>
      <c r="AB30" s="610"/>
      <c r="AC30" s="610"/>
      <c r="AD30" s="611" t="s">
        <v>204</v>
      </c>
      <c r="AE30" s="611"/>
      <c r="AF30" s="611"/>
      <c r="AG30" s="611"/>
      <c r="AH30" s="611"/>
      <c r="AI30" s="611"/>
      <c r="AJ30" s="611"/>
      <c r="AK30" s="611"/>
      <c r="AL30" s="616" t="s">
        <v>204</v>
      </c>
      <c r="AM30" s="395"/>
      <c r="AN30" s="395"/>
      <c r="AO30" s="617"/>
      <c r="AP30" s="383" t="s">
        <v>321</v>
      </c>
      <c r="AQ30" s="384"/>
      <c r="AR30" s="384"/>
      <c r="AS30" s="384"/>
      <c r="AT30" s="384"/>
      <c r="AU30" s="384"/>
      <c r="AV30" s="384"/>
      <c r="AW30" s="384"/>
      <c r="AX30" s="384"/>
      <c r="AY30" s="384"/>
      <c r="AZ30" s="384"/>
      <c r="BA30" s="384"/>
      <c r="BB30" s="384"/>
      <c r="BC30" s="384"/>
      <c r="BD30" s="384"/>
      <c r="BE30" s="384"/>
      <c r="BF30" s="433"/>
      <c r="BG30" s="383" t="s">
        <v>163</v>
      </c>
      <c r="BH30" s="644"/>
      <c r="BI30" s="644"/>
      <c r="BJ30" s="644"/>
      <c r="BK30" s="644"/>
      <c r="BL30" s="644"/>
      <c r="BM30" s="644"/>
      <c r="BN30" s="644"/>
      <c r="BO30" s="644"/>
      <c r="BP30" s="644"/>
      <c r="BQ30" s="645"/>
      <c r="BR30" s="383" t="s">
        <v>398</v>
      </c>
      <c r="BS30" s="644"/>
      <c r="BT30" s="644"/>
      <c r="BU30" s="644"/>
      <c r="BV30" s="644"/>
      <c r="BW30" s="644"/>
      <c r="BX30" s="644"/>
      <c r="BY30" s="644"/>
      <c r="BZ30" s="644"/>
      <c r="CA30" s="644"/>
      <c r="CB30" s="645"/>
      <c r="CD30" s="580"/>
      <c r="CE30" s="504"/>
      <c r="CF30" s="613" t="s">
        <v>399</v>
      </c>
      <c r="CG30" s="614"/>
      <c r="CH30" s="614"/>
      <c r="CI30" s="614"/>
      <c r="CJ30" s="614"/>
      <c r="CK30" s="614"/>
      <c r="CL30" s="614"/>
      <c r="CM30" s="614"/>
      <c r="CN30" s="614"/>
      <c r="CO30" s="614"/>
      <c r="CP30" s="614"/>
      <c r="CQ30" s="615"/>
      <c r="CR30" s="608">
        <v>1619487</v>
      </c>
      <c r="CS30" s="389"/>
      <c r="CT30" s="389"/>
      <c r="CU30" s="389"/>
      <c r="CV30" s="389"/>
      <c r="CW30" s="389"/>
      <c r="CX30" s="389"/>
      <c r="CY30" s="609"/>
      <c r="CZ30" s="616">
        <v>10.1</v>
      </c>
      <c r="DA30" s="640"/>
      <c r="DB30" s="640"/>
      <c r="DC30" s="641"/>
      <c r="DD30" s="619">
        <v>1574522</v>
      </c>
      <c r="DE30" s="389"/>
      <c r="DF30" s="389"/>
      <c r="DG30" s="389"/>
      <c r="DH30" s="389"/>
      <c r="DI30" s="389"/>
      <c r="DJ30" s="389"/>
      <c r="DK30" s="609"/>
      <c r="DL30" s="619">
        <v>1574522</v>
      </c>
      <c r="DM30" s="389"/>
      <c r="DN30" s="389"/>
      <c r="DO30" s="389"/>
      <c r="DP30" s="389"/>
      <c r="DQ30" s="389"/>
      <c r="DR30" s="389"/>
      <c r="DS30" s="389"/>
      <c r="DT30" s="389"/>
      <c r="DU30" s="389"/>
      <c r="DV30" s="609"/>
      <c r="DW30" s="616">
        <v>17.100000000000001</v>
      </c>
      <c r="DX30" s="640"/>
      <c r="DY30" s="640"/>
      <c r="DZ30" s="640"/>
      <c r="EA30" s="640"/>
      <c r="EB30" s="640"/>
      <c r="EC30" s="642"/>
    </row>
    <row r="31" spans="2:133" ht="11.25" customHeight="1" x14ac:dyDescent="0.15">
      <c r="B31" s="613" t="s">
        <v>347</v>
      </c>
      <c r="C31" s="614"/>
      <c r="D31" s="614"/>
      <c r="E31" s="614"/>
      <c r="F31" s="614"/>
      <c r="G31" s="614"/>
      <c r="H31" s="614"/>
      <c r="I31" s="614"/>
      <c r="J31" s="614"/>
      <c r="K31" s="614"/>
      <c r="L31" s="614"/>
      <c r="M31" s="614"/>
      <c r="N31" s="614"/>
      <c r="O31" s="614"/>
      <c r="P31" s="614"/>
      <c r="Q31" s="615"/>
      <c r="R31" s="608">
        <v>2253550</v>
      </c>
      <c r="S31" s="389"/>
      <c r="T31" s="389"/>
      <c r="U31" s="389"/>
      <c r="V31" s="389"/>
      <c r="W31" s="389"/>
      <c r="X31" s="389"/>
      <c r="Y31" s="609"/>
      <c r="Z31" s="610">
        <v>13.3</v>
      </c>
      <c r="AA31" s="610"/>
      <c r="AB31" s="610"/>
      <c r="AC31" s="610"/>
      <c r="AD31" s="611" t="s">
        <v>204</v>
      </c>
      <c r="AE31" s="611"/>
      <c r="AF31" s="611"/>
      <c r="AG31" s="611"/>
      <c r="AH31" s="611"/>
      <c r="AI31" s="611"/>
      <c r="AJ31" s="611"/>
      <c r="AK31" s="611"/>
      <c r="AL31" s="616" t="s">
        <v>204</v>
      </c>
      <c r="AM31" s="395"/>
      <c r="AN31" s="395"/>
      <c r="AO31" s="617"/>
      <c r="AP31" s="571" t="s">
        <v>11</v>
      </c>
      <c r="AQ31" s="572"/>
      <c r="AR31" s="572"/>
      <c r="AS31" s="572"/>
      <c r="AT31" s="693" t="s">
        <v>400</v>
      </c>
      <c r="AU31" s="46"/>
      <c r="AV31" s="46"/>
      <c r="AW31" s="46"/>
      <c r="AX31" s="597" t="s">
        <v>283</v>
      </c>
      <c r="AY31" s="598"/>
      <c r="AZ31" s="598"/>
      <c r="BA31" s="598"/>
      <c r="BB31" s="598"/>
      <c r="BC31" s="598"/>
      <c r="BD31" s="598"/>
      <c r="BE31" s="598"/>
      <c r="BF31" s="599"/>
      <c r="BG31" s="652">
        <v>98.9</v>
      </c>
      <c r="BH31" s="653"/>
      <c r="BI31" s="653"/>
      <c r="BJ31" s="653"/>
      <c r="BK31" s="653"/>
      <c r="BL31" s="653"/>
      <c r="BM31" s="606">
        <v>93.8</v>
      </c>
      <c r="BN31" s="653"/>
      <c r="BO31" s="653"/>
      <c r="BP31" s="653"/>
      <c r="BQ31" s="658"/>
      <c r="BR31" s="652">
        <v>98.9</v>
      </c>
      <c r="BS31" s="653"/>
      <c r="BT31" s="653"/>
      <c r="BU31" s="653"/>
      <c r="BV31" s="653"/>
      <c r="BW31" s="653"/>
      <c r="BX31" s="606">
        <v>93.2</v>
      </c>
      <c r="BY31" s="653"/>
      <c r="BZ31" s="653"/>
      <c r="CA31" s="653"/>
      <c r="CB31" s="658"/>
      <c r="CD31" s="580"/>
      <c r="CE31" s="504"/>
      <c r="CF31" s="613" t="s">
        <v>320</v>
      </c>
      <c r="CG31" s="614"/>
      <c r="CH31" s="614"/>
      <c r="CI31" s="614"/>
      <c r="CJ31" s="614"/>
      <c r="CK31" s="614"/>
      <c r="CL31" s="614"/>
      <c r="CM31" s="614"/>
      <c r="CN31" s="614"/>
      <c r="CO31" s="614"/>
      <c r="CP31" s="614"/>
      <c r="CQ31" s="615"/>
      <c r="CR31" s="608">
        <v>64363</v>
      </c>
      <c r="CS31" s="638"/>
      <c r="CT31" s="638"/>
      <c r="CU31" s="638"/>
      <c r="CV31" s="638"/>
      <c r="CW31" s="638"/>
      <c r="CX31" s="638"/>
      <c r="CY31" s="639"/>
      <c r="CZ31" s="616">
        <v>0.4</v>
      </c>
      <c r="DA31" s="640"/>
      <c r="DB31" s="640"/>
      <c r="DC31" s="641"/>
      <c r="DD31" s="619">
        <v>64363</v>
      </c>
      <c r="DE31" s="638"/>
      <c r="DF31" s="638"/>
      <c r="DG31" s="638"/>
      <c r="DH31" s="638"/>
      <c r="DI31" s="638"/>
      <c r="DJ31" s="638"/>
      <c r="DK31" s="639"/>
      <c r="DL31" s="619">
        <v>64363</v>
      </c>
      <c r="DM31" s="638"/>
      <c r="DN31" s="638"/>
      <c r="DO31" s="638"/>
      <c r="DP31" s="638"/>
      <c r="DQ31" s="638"/>
      <c r="DR31" s="638"/>
      <c r="DS31" s="638"/>
      <c r="DT31" s="638"/>
      <c r="DU31" s="638"/>
      <c r="DV31" s="639"/>
      <c r="DW31" s="616">
        <v>0.7</v>
      </c>
      <c r="DX31" s="640"/>
      <c r="DY31" s="640"/>
      <c r="DZ31" s="640"/>
      <c r="EA31" s="640"/>
      <c r="EB31" s="640"/>
      <c r="EC31" s="642"/>
    </row>
    <row r="32" spans="2:133" ht="11.25" customHeight="1" x14ac:dyDescent="0.15">
      <c r="B32" s="646" t="s">
        <v>57</v>
      </c>
      <c r="C32" s="647"/>
      <c r="D32" s="647"/>
      <c r="E32" s="647"/>
      <c r="F32" s="647"/>
      <c r="G32" s="647"/>
      <c r="H32" s="647"/>
      <c r="I32" s="647"/>
      <c r="J32" s="647"/>
      <c r="K32" s="647"/>
      <c r="L32" s="647"/>
      <c r="M32" s="647"/>
      <c r="N32" s="647"/>
      <c r="O32" s="647"/>
      <c r="P32" s="647"/>
      <c r="Q32" s="648"/>
      <c r="R32" s="608" t="s">
        <v>204</v>
      </c>
      <c r="S32" s="389"/>
      <c r="T32" s="389"/>
      <c r="U32" s="389"/>
      <c r="V32" s="389"/>
      <c r="W32" s="389"/>
      <c r="X32" s="389"/>
      <c r="Y32" s="609"/>
      <c r="Z32" s="610" t="s">
        <v>204</v>
      </c>
      <c r="AA32" s="610"/>
      <c r="AB32" s="610"/>
      <c r="AC32" s="610"/>
      <c r="AD32" s="611" t="s">
        <v>204</v>
      </c>
      <c r="AE32" s="611"/>
      <c r="AF32" s="611"/>
      <c r="AG32" s="611"/>
      <c r="AH32" s="611"/>
      <c r="AI32" s="611"/>
      <c r="AJ32" s="611"/>
      <c r="AK32" s="611"/>
      <c r="AL32" s="616" t="s">
        <v>204</v>
      </c>
      <c r="AM32" s="395"/>
      <c r="AN32" s="395"/>
      <c r="AO32" s="617"/>
      <c r="AP32" s="692"/>
      <c r="AQ32" s="558"/>
      <c r="AR32" s="558"/>
      <c r="AS32" s="558"/>
      <c r="AT32" s="694"/>
      <c r="AU32" s="8" t="s">
        <v>257</v>
      </c>
      <c r="AV32" s="8"/>
      <c r="AW32" s="8"/>
      <c r="AX32" s="613" t="s">
        <v>380</v>
      </c>
      <c r="AY32" s="614"/>
      <c r="AZ32" s="614"/>
      <c r="BA32" s="614"/>
      <c r="BB32" s="614"/>
      <c r="BC32" s="614"/>
      <c r="BD32" s="614"/>
      <c r="BE32" s="614"/>
      <c r="BF32" s="615"/>
      <c r="BG32" s="649">
        <v>99.2</v>
      </c>
      <c r="BH32" s="638"/>
      <c r="BI32" s="638"/>
      <c r="BJ32" s="638"/>
      <c r="BK32" s="638"/>
      <c r="BL32" s="638"/>
      <c r="BM32" s="395">
        <v>97.6</v>
      </c>
      <c r="BN32" s="650"/>
      <c r="BO32" s="650"/>
      <c r="BP32" s="650"/>
      <c r="BQ32" s="651"/>
      <c r="BR32" s="649">
        <v>99</v>
      </c>
      <c r="BS32" s="638"/>
      <c r="BT32" s="638"/>
      <c r="BU32" s="638"/>
      <c r="BV32" s="638"/>
      <c r="BW32" s="638"/>
      <c r="BX32" s="395">
        <v>96.2</v>
      </c>
      <c r="BY32" s="650"/>
      <c r="BZ32" s="650"/>
      <c r="CA32" s="650"/>
      <c r="CB32" s="651"/>
      <c r="CD32" s="581"/>
      <c r="CE32" s="583"/>
      <c r="CF32" s="613" t="s">
        <v>212</v>
      </c>
      <c r="CG32" s="614"/>
      <c r="CH32" s="614"/>
      <c r="CI32" s="614"/>
      <c r="CJ32" s="614"/>
      <c r="CK32" s="614"/>
      <c r="CL32" s="614"/>
      <c r="CM32" s="614"/>
      <c r="CN32" s="614"/>
      <c r="CO32" s="614"/>
      <c r="CP32" s="614"/>
      <c r="CQ32" s="615"/>
      <c r="CR32" s="608">
        <v>87</v>
      </c>
      <c r="CS32" s="389"/>
      <c r="CT32" s="389"/>
      <c r="CU32" s="389"/>
      <c r="CV32" s="389"/>
      <c r="CW32" s="389"/>
      <c r="CX32" s="389"/>
      <c r="CY32" s="609"/>
      <c r="CZ32" s="616">
        <v>0</v>
      </c>
      <c r="DA32" s="640"/>
      <c r="DB32" s="640"/>
      <c r="DC32" s="641"/>
      <c r="DD32" s="619">
        <v>87</v>
      </c>
      <c r="DE32" s="389"/>
      <c r="DF32" s="389"/>
      <c r="DG32" s="389"/>
      <c r="DH32" s="389"/>
      <c r="DI32" s="389"/>
      <c r="DJ32" s="389"/>
      <c r="DK32" s="609"/>
      <c r="DL32" s="619">
        <v>87</v>
      </c>
      <c r="DM32" s="389"/>
      <c r="DN32" s="389"/>
      <c r="DO32" s="389"/>
      <c r="DP32" s="389"/>
      <c r="DQ32" s="389"/>
      <c r="DR32" s="389"/>
      <c r="DS32" s="389"/>
      <c r="DT32" s="389"/>
      <c r="DU32" s="389"/>
      <c r="DV32" s="609"/>
      <c r="DW32" s="616">
        <v>0</v>
      </c>
      <c r="DX32" s="640"/>
      <c r="DY32" s="640"/>
      <c r="DZ32" s="640"/>
      <c r="EA32" s="640"/>
      <c r="EB32" s="640"/>
      <c r="EC32" s="642"/>
    </row>
    <row r="33" spans="2:133" ht="11.25" customHeight="1" x14ac:dyDescent="0.15">
      <c r="B33" s="613" t="s">
        <v>34</v>
      </c>
      <c r="C33" s="614"/>
      <c r="D33" s="614"/>
      <c r="E33" s="614"/>
      <c r="F33" s="614"/>
      <c r="G33" s="614"/>
      <c r="H33" s="614"/>
      <c r="I33" s="614"/>
      <c r="J33" s="614"/>
      <c r="K33" s="614"/>
      <c r="L33" s="614"/>
      <c r="M33" s="614"/>
      <c r="N33" s="614"/>
      <c r="O33" s="614"/>
      <c r="P33" s="614"/>
      <c r="Q33" s="615"/>
      <c r="R33" s="608">
        <v>1556207</v>
      </c>
      <c r="S33" s="389"/>
      <c r="T33" s="389"/>
      <c r="U33" s="389"/>
      <c r="V33" s="389"/>
      <c r="W33" s="389"/>
      <c r="X33" s="389"/>
      <c r="Y33" s="609"/>
      <c r="Z33" s="610">
        <v>9.1999999999999993</v>
      </c>
      <c r="AA33" s="610"/>
      <c r="AB33" s="610"/>
      <c r="AC33" s="610"/>
      <c r="AD33" s="611" t="s">
        <v>204</v>
      </c>
      <c r="AE33" s="611"/>
      <c r="AF33" s="611"/>
      <c r="AG33" s="611"/>
      <c r="AH33" s="611"/>
      <c r="AI33" s="611"/>
      <c r="AJ33" s="611"/>
      <c r="AK33" s="611"/>
      <c r="AL33" s="616" t="s">
        <v>204</v>
      </c>
      <c r="AM33" s="395"/>
      <c r="AN33" s="395"/>
      <c r="AO33" s="617"/>
      <c r="AP33" s="574"/>
      <c r="AQ33" s="575"/>
      <c r="AR33" s="575"/>
      <c r="AS33" s="575"/>
      <c r="AT33" s="695"/>
      <c r="AU33" s="47"/>
      <c r="AV33" s="47"/>
      <c r="AW33" s="47"/>
      <c r="AX33" s="622" t="s">
        <v>161</v>
      </c>
      <c r="AY33" s="623"/>
      <c r="AZ33" s="623"/>
      <c r="BA33" s="623"/>
      <c r="BB33" s="623"/>
      <c r="BC33" s="623"/>
      <c r="BD33" s="623"/>
      <c r="BE33" s="623"/>
      <c r="BF33" s="624"/>
      <c r="BG33" s="654">
        <v>98.4</v>
      </c>
      <c r="BH33" s="655"/>
      <c r="BI33" s="655"/>
      <c r="BJ33" s="655"/>
      <c r="BK33" s="655"/>
      <c r="BL33" s="655"/>
      <c r="BM33" s="656">
        <v>89.7</v>
      </c>
      <c r="BN33" s="655"/>
      <c r="BO33" s="655"/>
      <c r="BP33" s="655"/>
      <c r="BQ33" s="657"/>
      <c r="BR33" s="654">
        <v>98.6</v>
      </c>
      <c r="BS33" s="655"/>
      <c r="BT33" s="655"/>
      <c r="BU33" s="655"/>
      <c r="BV33" s="655"/>
      <c r="BW33" s="655"/>
      <c r="BX33" s="656">
        <v>89.6</v>
      </c>
      <c r="BY33" s="655"/>
      <c r="BZ33" s="655"/>
      <c r="CA33" s="655"/>
      <c r="CB33" s="657"/>
      <c r="CD33" s="613" t="s">
        <v>401</v>
      </c>
      <c r="CE33" s="614"/>
      <c r="CF33" s="614"/>
      <c r="CG33" s="614"/>
      <c r="CH33" s="614"/>
      <c r="CI33" s="614"/>
      <c r="CJ33" s="614"/>
      <c r="CK33" s="614"/>
      <c r="CL33" s="614"/>
      <c r="CM33" s="614"/>
      <c r="CN33" s="614"/>
      <c r="CO33" s="614"/>
      <c r="CP33" s="614"/>
      <c r="CQ33" s="615"/>
      <c r="CR33" s="608">
        <v>6069230</v>
      </c>
      <c r="CS33" s="638"/>
      <c r="CT33" s="638"/>
      <c r="CU33" s="638"/>
      <c r="CV33" s="638"/>
      <c r="CW33" s="638"/>
      <c r="CX33" s="638"/>
      <c r="CY33" s="639"/>
      <c r="CZ33" s="616">
        <v>37.9</v>
      </c>
      <c r="DA33" s="640"/>
      <c r="DB33" s="640"/>
      <c r="DC33" s="641"/>
      <c r="DD33" s="619">
        <v>4872943</v>
      </c>
      <c r="DE33" s="638"/>
      <c r="DF33" s="638"/>
      <c r="DG33" s="638"/>
      <c r="DH33" s="638"/>
      <c r="DI33" s="638"/>
      <c r="DJ33" s="638"/>
      <c r="DK33" s="639"/>
      <c r="DL33" s="619">
        <v>3909830</v>
      </c>
      <c r="DM33" s="638"/>
      <c r="DN33" s="638"/>
      <c r="DO33" s="638"/>
      <c r="DP33" s="638"/>
      <c r="DQ33" s="638"/>
      <c r="DR33" s="638"/>
      <c r="DS33" s="638"/>
      <c r="DT33" s="638"/>
      <c r="DU33" s="638"/>
      <c r="DV33" s="639"/>
      <c r="DW33" s="616">
        <v>42.5</v>
      </c>
      <c r="DX33" s="640"/>
      <c r="DY33" s="640"/>
      <c r="DZ33" s="640"/>
      <c r="EA33" s="640"/>
      <c r="EB33" s="640"/>
      <c r="EC33" s="642"/>
    </row>
    <row r="34" spans="2:133" ht="11.25" customHeight="1" x14ac:dyDescent="0.15">
      <c r="B34" s="613" t="s">
        <v>243</v>
      </c>
      <c r="C34" s="614"/>
      <c r="D34" s="614"/>
      <c r="E34" s="614"/>
      <c r="F34" s="614"/>
      <c r="G34" s="614"/>
      <c r="H34" s="614"/>
      <c r="I34" s="614"/>
      <c r="J34" s="614"/>
      <c r="K34" s="614"/>
      <c r="L34" s="614"/>
      <c r="M34" s="614"/>
      <c r="N34" s="614"/>
      <c r="O34" s="614"/>
      <c r="P34" s="614"/>
      <c r="Q34" s="615"/>
      <c r="R34" s="608">
        <v>78186</v>
      </c>
      <c r="S34" s="389"/>
      <c r="T34" s="389"/>
      <c r="U34" s="389"/>
      <c r="V34" s="389"/>
      <c r="W34" s="389"/>
      <c r="X34" s="389"/>
      <c r="Y34" s="609"/>
      <c r="Z34" s="610">
        <v>0.5</v>
      </c>
      <c r="AA34" s="610"/>
      <c r="AB34" s="610"/>
      <c r="AC34" s="610"/>
      <c r="AD34" s="611">
        <v>19740</v>
      </c>
      <c r="AE34" s="611"/>
      <c r="AF34" s="611"/>
      <c r="AG34" s="611"/>
      <c r="AH34" s="611"/>
      <c r="AI34" s="611"/>
      <c r="AJ34" s="611"/>
      <c r="AK34" s="611"/>
      <c r="AL34" s="616">
        <v>0.2</v>
      </c>
      <c r="AM34" s="395"/>
      <c r="AN34" s="395"/>
      <c r="AO34" s="61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404</v>
      </c>
      <c r="CE34" s="614"/>
      <c r="CF34" s="614"/>
      <c r="CG34" s="614"/>
      <c r="CH34" s="614"/>
      <c r="CI34" s="614"/>
      <c r="CJ34" s="614"/>
      <c r="CK34" s="614"/>
      <c r="CL34" s="614"/>
      <c r="CM34" s="614"/>
      <c r="CN34" s="614"/>
      <c r="CO34" s="614"/>
      <c r="CP34" s="614"/>
      <c r="CQ34" s="615"/>
      <c r="CR34" s="608">
        <v>1929915</v>
      </c>
      <c r="CS34" s="389"/>
      <c r="CT34" s="389"/>
      <c r="CU34" s="389"/>
      <c r="CV34" s="389"/>
      <c r="CW34" s="389"/>
      <c r="CX34" s="389"/>
      <c r="CY34" s="609"/>
      <c r="CZ34" s="616">
        <v>12</v>
      </c>
      <c r="DA34" s="640"/>
      <c r="DB34" s="640"/>
      <c r="DC34" s="641"/>
      <c r="DD34" s="619">
        <v>1561305</v>
      </c>
      <c r="DE34" s="389"/>
      <c r="DF34" s="389"/>
      <c r="DG34" s="389"/>
      <c r="DH34" s="389"/>
      <c r="DI34" s="389"/>
      <c r="DJ34" s="389"/>
      <c r="DK34" s="609"/>
      <c r="DL34" s="619">
        <v>1444122</v>
      </c>
      <c r="DM34" s="389"/>
      <c r="DN34" s="389"/>
      <c r="DO34" s="389"/>
      <c r="DP34" s="389"/>
      <c r="DQ34" s="389"/>
      <c r="DR34" s="389"/>
      <c r="DS34" s="389"/>
      <c r="DT34" s="389"/>
      <c r="DU34" s="389"/>
      <c r="DV34" s="609"/>
      <c r="DW34" s="616">
        <v>15.7</v>
      </c>
      <c r="DX34" s="640"/>
      <c r="DY34" s="640"/>
      <c r="DZ34" s="640"/>
      <c r="EA34" s="640"/>
      <c r="EB34" s="640"/>
      <c r="EC34" s="642"/>
    </row>
    <row r="35" spans="2:133" ht="11.25" customHeight="1" x14ac:dyDescent="0.15">
      <c r="B35" s="613" t="s">
        <v>144</v>
      </c>
      <c r="C35" s="614"/>
      <c r="D35" s="614"/>
      <c r="E35" s="614"/>
      <c r="F35" s="614"/>
      <c r="G35" s="614"/>
      <c r="H35" s="614"/>
      <c r="I35" s="614"/>
      <c r="J35" s="614"/>
      <c r="K35" s="614"/>
      <c r="L35" s="614"/>
      <c r="M35" s="614"/>
      <c r="N35" s="614"/>
      <c r="O35" s="614"/>
      <c r="P35" s="614"/>
      <c r="Q35" s="615"/>
      <c r="R35" s="608">
        <v>178101</v>
      </c>
      <c r="S35" s="389"/>
      <c r="T35" s="389"/>
      <c r="U35" s="389"/>
      <c r="V35" s="389"/>
      <c r="W35" s="389"/>
      <c r="X35" s="389"/>
      <c r="Y35" s="609"/>
      <c r="Z35" s="610">
        <v>1.1000000000000001</v>
      </c>
      <c r="AA35" s="610"/>
      <c r="AB35" s="610"/>
      <c r="AC35" s="610"/>
      <c r="AD35" s="611" t="s">
        <v>204</v>
      </c>
      <c r="AE35" s="611"/>
      <c r="AF35" s="611"/>
      <c r="AG35" s="611"/>
      <c r="AH35" s="611"/>
      <c r="AI35" s="611"/>
      <c r="AJ35" s="611"/>
      <c r="AK35" s="611"/>
      <c r="AL35" s="616" t="s">
        <v>204</v>
      </c>
      <c r="AM35" s="395"/>
      <c r="AN35" s="395"/>
      <c r="AO35" s="617"/>
      <c r="AP35" s="18"/>
      <c r="AQ35" s="383" t="s">
        <v>406</v>
      </c>
      <c r="AR35" s="384"/>
      <c r="AS35" s="384"/>
      <c r="AT35" s="384"/>
      <c r="AU35" s="384"/>
      <c r="AV35" s="384"/>
      <c r="AW35" s="384"/>
      <c r="AX35" s="384"/>
      <c r="AY35" s="384"/>
      <c r="AZ35" s="384"/>
      <c r="BA35" s="384"/>
      <c r="BB35" s="384"/>
      <c r="BC35" s="384"/>
      <c r="BD35" s="384"/>
      <c r="BE35" s="384"/>
      <c r="BF35" s="433"/>
      <c r="BG35" s="383" t="s">
        <v>215</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3" t="s">
        <v>407</v>
      </c>
      <c r="CE35" s="614"/>
      <c r="CF35" s="614"/>
      <c r="CG35" s="614"/>
      <c r="CH35" s="614"/>
      <c r="CI35" s="614"/>
      <c r="CJ35" s="614"/>
      <c r="CK35" s="614"/>
      <c r="CL35" s="614"/>
      <c r="CM35" s="614"/>
      <c r="CN35" s="614"/>
      <c r="CO35" s="614"/>
      <c r="CP35" s="614"/>
      <c r="CQ35" s="615"/>
      <c r="CR35" s="608">
        <v>135007</v>
      </c>
      <c r="CS35" s="638"/>
      <c r="CT35" s="638"/>
      <c r="CU35" s="638"/>
      <c r="CV35" s="638"/>
      <c r="CW35" s="638"/>
      <c r="CX35" s="638"/>
      <c r="CY35" s="639"/>
      <c r="CZ35" s="616">
        <v>0.8</v>
      </c>
      <c r="DA35" s="640"/>
      <c r="DB35" s="640"/>
      <c r="DC35" s="641"/>
      <c r="DD35" s="619">
        <v>105916</v>
      </c>
      <c r="DE35" s="638"/>
      <c r="DF35" s="638"/>
      <c r="DG35" s="638"/>
      <c r="DH35" s="638"/>
      <c r="DI35" s="638"/>
      <c r="DJ35" s="638"/>
      <c r="DK35" s="639"/>
      <c r="DL35" s="619">
        <v>105916</v>
      </c>
      <c r="DM35" s="638"/>
      <c r="DN35" s="638"/>
      <c r="DO35" s="638"/>
      <c r="DP35" s="638"/>
      <c r="DQ35" s="638"/>
      <c r="DR35" s="638"/>
      <c r="DS35" s="638"/>
      <c r="DT35" s="638"/>
      <c r="DU35" s="638"/>
      <c r="DV35" s="639"/>
      <c r="DW35" s="616">
        <v>1.2</v>
      </c>
      <c r="DX35" s="640"/>
      <c r="DY35" s="640"/>
      <c r="DZ35" s="640"/>
      <c r="EA35" s="640"/>
      <c r="EB35" s="640"/>
      <c r="EC35" s="642"/>
    </row>
    <row r="36" spans="2:133" ht="11.25" customHeight="1" x14ac:dyDescent="0.15">
      <c r="B36" s="613" t="s">
        <v>410</v>
      </c>
      <c r="C36" s="614"/>
      <c r="D36" s="614"/>
      <c r="E36" s="614"/>
      <c r="F36" s="614"/>
      <c r="G36" s="614"/>
      <c r="H36" s="614"/>
      <c r="I36" s="614"/>
      <c r="J36" s="614"/>
      <c r="K36" s="614"/>
      <c r="L36" s="614"/>
      <c r="M36" s="614"/>
      <c r="N36" s="614"/>
      <c r="O36" s="614"/>
      <c r="P36" s="614"/>
      <c r="Q36" s="615"/>
      <c r="R36" s="608">
        <v>506582</v>
      </c>
      <c r="S36" s="389"/>
      <c r="T36" s="389"/>
      <c r="U36" s="389"/>
      <c r="V36" s="389"/>
      <c r="W36" s="389"/>
      <c r="X36" s="389"/>
      <c r="Y36" s="609"/>
      <c r="Z36" s="610">
        <v>3</v>
      </c>
      <c r="AA36" s="610"/>
      <c r="AB36" s="610"/>
      <c r="AC36" s="610"/>
      <c r="AD36" s="611" t="s">
        <v>204</v>
      </c>
      <c r="AE36" s="611"/>
      <c r="AF36" s="611"/>
      <c r="AG36" s="611"/>
      <c r="AH36" s="611"/>
      <c r="AI36" s="611"/>
      <c r="AJ36" s="611"/>
      <c r="AK36" s="611"/>
      <c r="AL36" s="616" t="s">
        <v>204</v>
      </c>
      <c r="AM36" s="395"/>
      <c r="AN36" s="395"/>
      <c r="AO36" s="617"/>
      <c r="AP36" s="18"/>
      <c r="AQ36" s="659" t="s">
        <v>396</v>
      </c>
      <c r="AR36" s="660"/>
      <c r="AS36" s="660"/>
      <c r="AT36" s="660"/>
      <c r="AU36" s="660"/>
      <c r="AV36" s="660"/>
      <c r="AW36" s="660"/>
      <c r="AX36" s="660"/>
      <c r="AY36" s="661"/>
      <c r="AZ36" s="600">
        <v>1750837</v>
      </c>
      <c r="BA36" s="601"/>
      <c r="BB36" s="601"/>
      <c r="BC36" s="601"/>
      <c r="BD36" s="601"/>
      <c r="BE36" s="601"/>
      <c r="BF36" s="662"/>
      <c r="BG36" s="597" t="s">
        <v>234</v>
      </c>
      <c r="BH36" s="598"/>
      <c r="BI36" s="598"/>
      <c r="BJ36" s="598"/>
      <c r="BK36" s="598"/>
      <c r="BL36" s="598"/>
      <c r="BM36" s="598"/>
      <c r="BN36" s="598"/>
      <c r="BO36" s="598"/>
      <c r="BP36" s="598"/>
      <c r="BQ36" s="598"/>
      <c r="BR36" s="598"/>
      <c r="BS36" s="598"/>
      <c r="BT36" s="598"/>
      <c r="BU36" s="599"/>
      <c r="BV36" s="600">
        <v>1601</v>
      </c>
      <c r="BW36" s="601"/>
      <c r="BX36" s="601"/>
      <c r="BY36" s="601"/>
      <c r="BZ36" s="601"/>
      <c r="CA36" s="601"/>
      <c r="CB36" s="662"/>
      <c r="CD36" s="613" t="s">
        <v>32</v>
      </c>
      <c r="CE36" s="614"/>
      <c r="CF36" s="614"/>
      <c r="CG36" s="614"/>
      <c r="CH36" s="614"/>
      <c r="CI36" s="614"/>
      <c r="CJ36" s="614"/>
      <c r="CK36" s="614"/>
      <c r="CL36" s="614"/>
      <c r="CM36" s="614"/>
      <c r="CN36" s="614"/>
      <c r="CO36" s="614"/>
      <c r="CP36" s="614"/>
      <c r="CQ36" s="615"/>
      <c r="CR36" s="608">
        <v>1789537</v>
      </c>
      <c r="CS36" s="389"/>
      <c r="CT36" s="389"/>
      <c r="CU36" s="389"/>
      <c r="CV36" s="389"/>
      <c r="CW36" s="389"/>
      <c r="CX36" s="389"/>
      <c r="CY36" s="609"/>
      <c r="CZ36" s="616">
        <v>11.2</v>
      </c>
      <c r="DA36" s="640"/>
      <c r="DB36" s="640"/>
      <c r="DC36" s="641"/>
      <c r="DD36" s="619">
        <v>1313494</v>
      </c>
      <c r="DE36" s="389"/>
      <c r="DF36" s="389"/>
      <c r="DG36" s="389"/>
      <c r="DH36" s="389"/>
      <c r="DI36" s="389"/>
      <c r="DJ36" s="389"/>
      <c r="DK36" s="609"/>
      <c r="DL36" s="619">
        <v>1051829</v>
      </c>
      <c r="DM36" s="389"/>
      <c r="DN36" s="389"/>
      <c r="DO36" s="389"/>
      <c r="DP36" s="389"/>
      <c r="DQ36" s="389"/>
      <c r="DR36" s="389"/>
      <c r="DS36" s="389"/>
      <c r="DT36" s="389"/>
      <c r="DU36" s="389"/>
      <c r="DV36" s="609"/>
      <c r="DW36" s="616">
        <v>11.4</v>
      </c>
      <c r="DX36" s="640"/>
      <c r="DY36" s="640"/>
      <c r="DZ36" s="640"/>
      <c r="EA36" s="640"/>
      <c r="EB36" s="640"/>
      <c r="EC36" s="642"/>
    </row>
    <row r="37" spans="2:133" ht="11.25" customHeight="1" x14ac:dyDescent="0.15">
      <c r="B37" s="613" t="s">
        <v>381</v>
      </c>
      <c r="C37" s="614"/>
      <c r="D37" s="614"/>
      <c r="E37" s="614"/>
      <c r="F37" s="614"/>
      <c r="G37" s="614"/>
      <c r="H37" s="614"/>
      <c r="I37" s="614"/>
      <c r="J37" s="614"/>
      <c r="K37" s="614"/>
      <c r="L37" s="614"/>
      <c r="M37" s="614"/>
      <c r="N37" s="614"/>
      <c r="O37" s="614"/>
      <c r="P37" s="614"/>
      <c r="Q37" s="615"/>
      <c r="R37" s="608">
        <v>708499</v>
      </c>
      <c r="S37" s="389"/>
      <c r="T37" s="389"/>
      <c r="U37" s="389"/>
      <c r="V37" s="389"/>
      <c r="W37" s="389"/>
      <c r="X37" s="389"/>
      <c r="Y37" s="609"/>
      <c r="Z37" s="610">
        <v>4.2</v>
      </c>
      <c r="AA37" s="610"/>
      <c r="AB37" s="610"/>
      <c r="AC37" s="610"/>
      <c r="AD37" s="611" t="s">
        <v>204</v>
      </c>
      <c r="AE37" s="611"/>
      <c r="AF37" s="611"/>
      <c r="AG37" s="611"/>
      <c r="AH37" s="611"/>
      <c r="AI37" s="611"/>
      <c r="AJ37" s="611"/>
      <c r="AK37" s="611"/>
      <c r="AL37" s="616" t="s">
        <v>204</v>
      </c>
      <c r="AM37" s="395"/>
      <c r="AN37" s="395"/>
      <c r="AO37" s="617"/>
      <c r="AQ37" s="663" t="s">
        <v>411</v>
      </c>
      <c r="AR37" s="392"/>
      <c r="AS37" s="392"/>
      <c r="AT37" s="392"/>
      <c r="AU37" s="392"/>
      <c r="AV37" s="392"/>
      <c r="AW37" s="392"/>
      <c r="AX37" s="392"/>
      <c r="AY37" s="664"/>
      <c r="AZ37" s="608">
        <v>94146</v>
      </c>
      <c r="BA37" s="389"/>
      <c r="BB37" s="389"/>
      <c r="BC37" s="389"/>
      <c r="BD37" s="638"/>
      <c r="BE37" s="638"/>
      <c r="BF37" s="651"/>
      <c r="BG37" s="613" t="s">
        <v>413</v>
      </c>
      <c r="BH37" s="614"/>
      <c r="BI37" s="614"/>
      <c r="BJ37" s="614"/>
      <c r="BK37" s="614"/>
      <c r="BL37" s="614"/>
      <c r="BM37" s="614"/>
      <c r="BN37" s="614"/>
      <c r="BO37" s="614"/>
      <c r="BP37" s="614"/>
      <c r="BQ37" s="614"/>
      <c r="BR37" s="614"/>
      <c r="BS37" s="614"/>
      <c r="BT37" s="614"/>
      <c r="BU37" s="615"/>
      <c r="BV37" s="608">
        <v>-80760</v>
      </c>
      <c r="BW37" s="389"/>
      <c r="BX37" s="389"/>
      <c r="BY37" s="389"/>
      <c r="BZ37" s="389"/>
      <c r="CA37" s="389"/>
      <c r="CB37" s="620"/>
      <c r="CD37" s="613" t="s">
        <v>160</v>
      </c>
      <c r="CE37" s="614"/>
      <c r="CF37" s="614"/>
      <c r="CG37" s="614"/>
      <c r="CH37" s="614"/>
      <c r="CI37" s="614"/>
      <c r="CJ37" s="614"/>
      <c r="CK37" s="614"/>
      <c r="CL37" s="614"/>
      <c r="CM37" s="614"/>
      <c r="CN37" s="614"/>
      <c r="CO37" s="614"/>
      <c r="CP37" s="614"/>
      <c r="CQ37" s="615"/>
      <c r="CR37" s="608">
        <v>828870</v>
      </c>
      <c r="CS37" s="638"/>
      <c r="CT37" s="638"/>
      <c r="CU37" s="638"/>
      <c r="CV37" s="638"/>
      <c r="CW37" s="638"/>
      <c r="CX37" s="638"/>
      <c r="CY37" s="639"/>
      <c r="CZ37" s="616">
        <v>5.2</v>
      </c>
      <c r="DA37" s="640"/>
      <c r="DB37" s="640"/>
      <c r="DC37" s="641"/>
      <c r="DD37" s="619">
        <v>828870</v>
      </c>
      <c r="DE37" s="638"/>
      <c r="DF37" s="638"/>
      <c r="DG37" s="638"/>
      <c r="DH37" s="638"/>
      <c r="DI37" s="638"/>
      <c r="DJ37" s="638"/>
      <c r="DK37" s="639"/>
      <c r="DL37" s="619">
        <v>759880</v>
      </c>
      <c r="DM37" s="638"/>
      <c r="DN37" s="638"/>
      <c r="DO37" s="638"/>
      <c r="DP37" s="638"/>
      <c r="DQ37" s="638"/>
      <c r="DR37" s="638"/>
      <c r="DS37" s="638"/>
      <c r="DT37" s="638"/>
      <c r="DU37" s="638"/>
      <c r="DV37" s="639"/>
      <c r="DW37" s="616">
        <v>8.3000000000000007</v>
      </c>
      <c r="DX37" s="640"/>
      <c r="DY37" s="640"/>
      <c r="DZ37" s="640"/>
      <c r="EA37" s="640"/>
      <c r="EB37" s="640"/>
      <c r="EC37" s="642"/>
    </row>
    <row r="38" spans="2:133" ht="11.25" customHeight="1" x14ac:dyDescent="0.15">
      <c r="B38" s="613" t="s">
        <v>402</v>
      </c>
      <c r="C38" s="614"/>
      <c r="D38" s="614"/>
      <c r="E38" s="614"/>
      <c r="F38" s="614"/>
      <c r="G38" s="614"/>
      <c r="H38" s="614"/>
      <c r="I38" s="614"/>
      <c r="J38" s="614"/>
      <c r="K38" s="614"/>
      <c r="L38" s="614"/>
      <c r="M38" s="614"/>
      <c r="N38" s="614"/>
      <c r="O38" s="614"/>
      <c r="P38" s="614"/>
      <c r="Q38" s="615"/>
      <c r="R38" s="608">
        <v>130286</v>
      </c>
      <c r="S38" s="389"/>
      <c r="T38" s="389"/>
      <c r="U38" s="389"/>
      <c r="V38" s="389"/>
      <c r="W38" s="389"/>
      <c r="X38" s="389"/>
      <c r="Y38" s="609"/>
      <c r="Z38" s="610">
        <v>0.8</v>
      </c>
      <c r="AA38" s="610"/>
      <c r="AB38" s="610"/>
      <c r="AC38" s="610"/>
      <c r="AD38" s="611">
        <v>87</v>
      </c>
      <c r="AE38" s="611"/>
      <c r="AF38" s="611"/>
      <c r="AG38" s="611"/>
      <c r="AH38" s="611"/>
      <c r="AI38" s="611"/>
      <c r="AJ38" s="611"/>
      <c r="AK38" s="611"/>
      <c r="AL38" s="616">
        <v>0</v>
      </c>
      <c r="AM38" s="395"/>
      <c r="AN38" s="395"/>
      <c r="AO38" s="617"/>
      <c r="AQ38" s="663" t="s">
        <v>313</v>
      </c>
      <c r="AR38" s="392"/>
      <c r="AS38" s="392"/>
      <c r="AT38" s="392"/>
      <c r="AU38" s="392"/>
      <c r="AV38" s="392"/>
      <c r="AW38" s="392"/>
      <c r="AX38" s="392"/>
      <c r="AY38" s="664"/>
      <c r="AZ38" s="608">
        <v>64320</v>
      </c>
      <c r="BA38" s="389"/>
      <c r="BB38" s="389"/>
      <c r="BC38" s="389"/>
      <c r="BD38" s="638"/>
      <c r="BE38" s="638"/>
      <c r="BF38" s="651"/>
      <c r="BG38" s="613" t="s">
        <v>414</v>
      </c>
      <c r="BH38" s="614"/>
      <c r="BI38" s="614"/>
      <c r="BJ38" s="614"/>
      <c r="BK38" s="614"/>
      <c r="BL38" s="614"/>
      <c r="BM38" s="614"/>
      <c r="BN38" s="614"/>
      <c r="BO38" s="614"/>
      <c r="BP38" s="614"/>
      <c r="BQ38" s="614"/>
      <c r="BR38" s="614"/>
      <c r="BS38" s="614"/>
      <c r="BT38" s="614"/>
      <c r="BU38" s="615"/>
      <c r="BV38" s="608">
        <v>4351</v>
      </c>
      <c r="BW38" s="389"/>
      <c r="BX38" s="389"/>
      <c r="BY38" s="389"/>
      <c r="BZ38" s="389"/>
      <c r="CA38" s="389"/>
      <c r="CB38" s="620"/>
      <c r="CD38" s="613" t="s">
        <v>415</v>
      </c>
      <c r="CE38" s="614"/>
      <c r="CF38" s="614"/>
      <c r="CG38" s="614"/>
      <c r="CH38" s="614"/>
      <c r="CI38" s="614"/>
      <c r="CJ38" s="614"/>
      <c r="CK38" s="614"/>
      <c r="CL38" s="614"/>
      <c r="CM38" s="614"/>
      <c r="CN38" s="614"/>
      <c r="CO38" s="614"/>
      <c r="CP38" s="614"/>
      <c r="CQ38" s="615"/>
      <c r="CR38" s="608">
        <v>1686517</v>
      </c>
      <c r="CS38" s="389"/>
      <c r="CT38" s="389"/>
      <c r="CU38" s="389"/>
      <c r="CV38" s="389"/>
      <c r="CW38" s="389"/>
      <c r="CX38" s="389"/>
      <c r="CY38" s="609"/>
      <c r="CZ38" s="616">
        <v>10.5</v>
      </c>
      <c r="DA38" s="640"/>
      <c r="DB38" s="640"/>
      <c r="DC38" s="641"/>
      <c r="DD38" s="619">
        <v>1384318</v>
      </c>
      <c r="DE38" s="389"/>
      <c r="DF38" s="389"/>
      <c r="DG38" s="389"/>
      <c r="DH38" s="389"/>
      <c r="DI38" s="389"/>
      <c r="DJ38" s="389"/>
      <c r="DK38" s="609"/>
      <c r="DL38" s="619">
        <v>1296928</v>
      </c>
      <c r="DM38" s="389"/>
      <c r="DN38" s="389"/>
      <c r="DO38" s="389"/>
      <c r="DP38" s="389"/>
      <c r="DQ38" s="389"/>
      <c r="DR38" s="389"/>
      <c r="DS38" s="389"/>
      <c r="DT38" s="389"/>
      <c r="DU38" s="389"/>
      <c r="DV38" s="609"/>
      <c r="DW38" s="616">
        <v>14.1</v>
      </c>
      <c r="DX38" s="640"/>
      <c r="DY38" s="640"/>
      <c r="DZ38" s="640"/>
      <c r="EA38" s="640"/>
      <c r="EB38" s="640"/>
      <c r="EC38" s="642"/>
    </row>
    <row r="39" spans="2:133" ht="11.25" customHeight="1" x14ac:dyDescent="0.15">
      <c r="B39" s="613" t="s">
        <v>416</v>
      </c>
      <c r="C39" s="614"/>
      <c r="D39" s="614"/>
      <c r="E39" s="614"/>
      <c r="F39" s="614"/>
      <c r="G39" s="614"/>
      <c r="H39" s="614"/>
      <c r="I39" s="614"/>
      <c r="J39" s="614"/>
      <c r="K39" s="614"/>
      <c r="L39" s="614"/>
      <c r="M39" s="614"/>
      <c r="N39" s="614"/>
      <c r="O39" s="614"/>
      <c r="P39" s="614"/>
      <c r="Q39" s="615"/>
      <c r="R39" s="608">
        <v>1536000</v>
      </c>
      <c r="S39" s="389"/>
      <c r="T39" s="389"/>
      <c r="U39" s="389"/>
      <c r="V39" s="389"/>
      <c r="W39" s="389"/>
      <c r="X39" s="389"/>
      <c r="Y39" s="609"/>
      <c r="Z39" s="610">
        <v>9.1</v>
      </c>
      <c r="AA39" s="610"/>
      <c r="AB39" s="610"/>
      <c r="AC39" s="610"/>
      <c r="AD39" s="611" t="s">
        <v>204</v>
      </c>
      <c r="AE39" s="611"/>
      <c r="AF39" s="611"/>
      <c r="AG39" s="611"/>
      <c r="AH39" s="611"/>
      <c r="AI39" s="611"/>
      <c r="AJ39" s="611"/>
      <c r="AK39" s="611"/>
      <c r="AL39" s="616" t="s">
        <v>204</v>
      </c>
      <c r="AM39" s="395"/>
      <c r="AN39" s="395"/>
      <c r="AO39" s="617"/>
      <c r="AQ39" s="663" t="s">
        <v>170</v>
      </c>
      <c r="AR39" s="392"/>
      <c r="AS39" s="392"/>
      <c r="AT39" s="392"/>
      <c r="AU39" s="392"/>
      <c r="AV39" s="392"/>
      <c r="AW39" s="392"/>
      <c r="AX39" s="392"/>
      <c r="AY39" s="664"/>
      <c r="AZ39" s="608">
        <v>328</v>
      </c>
      <c r="BA39" s="389"/>
      <c r="BB39" s="389"/>
      <c r="BC39" s="389"/>
      <c r="BD39" s="638"/>
      <c r="BE39" s="638"/>
      <c r="BF39" s="651"/>
      <c r="BG39" s="613" t="s">
        <v>342</v>
      </c>
      <c r="BH39" s="614"/>
      <c r="BI39" s="614"/>
      <c r="BJ39" s="614"/>
      <c r="BK39" s="614"/>
      <c r="BL39" s="614"/>
      <c r="BM39" s="614"/>
      <c r="BN39" s="614"/>
      <c r="BO39" s="614"/>
      <c r="BP39" s="614"/>
      <c r="BQ39" s="614"/>
      <c r="BR39" s="614"/>
      <c r="BS39" s="614"/>
      <c r="BT39" s="614"/>
      <c r="BU39" s="615"/>
      <c r="BV39" s="608">
        <v>6572</v>
      </c>
      <c r="BW39" s="389"/>
      <c r="BX39" s="389"/>
      <c r="BY39" s="389"/>
      <c r="BZ39" s="389"/>
      <c r="CA39" s="389"/>
      <c r="CB39" s="620"/>
      <c r="CD39" s="613" t="s">
        <v>420</v>
      </c>
      <c r="CE39" s="614"/>
      <c r="CF39" s="614"/>
      <c r="CG39" s="614"/>
      <c r="CH39" s="614"/>
      <c r="CI39" s="614"/>
      <c r="CJ39" s="614"/>
      <c r="CK39" s="614"/>
      <c r="CL39" s="614"/>
      <c r="CM39" s="614"/>
      <c r="CN39" s="614"/>
      <c r="CO39" s="614"/>
      <c r="CP39" s="614"/>
      <c r="CQ39" s="615"/>
      <c r="CR39" s="608">
        <v>457048</v>
      </c>
      <c r="CS39" s="638"/>
      <c r="CT39" s="638"/>
      <c r="CU39" s="638"/>
      <c r="CV39" s="638"/>
      <c r="CW39" s="638"/>
      <c r="CX39" s="638"/>
      <c r="CY39" s="639"/>
      <c r="CZ39" s="616">
        <v>2.9</v>
      </c>
      <c r="DA39" s="640"/>
      <c r="DB39" s="640"/>
      <c r="DC39" s="641"/>
      <c r="DD39" s="619">
        <v>444362</v>
      </c>
      <c r="DE39" s="638"/>
      <c r="DF39" s="638"/>
      <c r="DG39" s="638"/>
      <c r="DH39" s="638"/>
      <c r="DI39" s="638"/>
      <c r="DJ39" s="638"/>
      <c r="DK39" s="639"/>
      <c r="DL39" s="619" t="s">
        <v>204</v>
      </c>
      <c r="DM39" s="638"/>
      <c r="DN39" s="638"/>
      <c r="DO39" s="638"/>
      <c r="DP39" s="638"/>
      <c r="DQ39" s="638"/>
      <c r="DR39" s="638"/>
      <c r="DS39" s="638"/>
      <c r="DT39" s="638"/>
      <c r="DU39" s="638"/>
      <c r="DV39" s="639"/>
      <c r="DW39" s="616" t="s">
        <v>204</v>
      </c>
      <c r="DX39" s="640"/>
      <c r="DY39" s="640"/>
      <c r="DZ39" s="640"/>
      <c r="EA39" s="640"/>
      <c r="EB39" s="640"/>
      <c r="EC39" s="642"/>
    </row>
    <row r="40" spans="2:133" ht="11.25" customHeight="1" x14ac:dyDescent="0.15">
      <c r="B40" s="613" t="s">
        <v>421</v>
      </c>
      <c r="C40" s="614"/>
      <c r="D40" s="614"/>
      <c r="E40" s="614"/>
      <c r="F40" s="614"/>
      <c r="G40" s="614"/>
      <c r="H40" s="614"/>
      <c r="I40" s="614"/>
      <c r="J40" s="614"/>
      <c r="K40" s="614"/>
      <c r="L40" s="614"/>
      <c r="M40" s="614"/>
      <c r="N40" s="614"/>
      <c r="O40" s="614"/>
      <c r="P40" s="614"/>
      <c r="Q40" s="615"/>
      <c r="R40" s="608" t="s">
        <v>204</v>
      </c>
      <c r="S40" s="389"/>
      <c r="T40" s="389"/>
      <c r="U40" s="389"/>
      <c r="V40" s="389"/>
      <c r="W40" s="389"/>
      <c r="X40" s="389"/>
      <c r="Y40" s="609"/>
      <c r="Z40" s="610" t="s">
        <v>204</v>
      </c>
      <c r="AA40" s="610"/>
      <c r="AB40" s="610"/>
      <c r="AC40" s="610"/>
      <c r="AD40" s="611" t="s">
        <v>204</v>
      </c>
      <c r="AE40" s="611"/>
      <c r="AF40" s="611"/>
      <c r="AG40" s="611"/>
      <c r="AH40" s="611"/>
      <c r="AI40" s="611"/>
      <c r="AJ40" s="611"/>
      <c r="AK40" s="611"/>
      <c r="AL40" s="616" t="s">
        <v>204</v>
      </c>
      <c r="AM40" s="395"/>
      <c r="AN40" s="395"/>
      <c r="AO40" s="617"/>
      <c r="AQ40" s="663" t="s">
        <v>422</v>
      </c>
      <c r="AR40" s="392"/>
      <c r="AS40" s="392"/>
      <c r="AT40" s="392"/>
      <c r="AU40" s="392"/>
      <c r="AV40" s="392"/>
      <c r="AW40" s="392"/>
      <c r="AX40" s="392"/>
      <c r="AY40" s="664"/>
      <c r="AZ40" s="608" t="s">
        <v>204</v>
      </c>
      <c r="BA40" s="389"/>
      <c r="BB40" s="389"/>
      <c r="BC40" s="389"/>
      <c r="BD40" s="638"/>
      <c r="BE40" s="638"/>
      <c r="BF40" s="651"/>
      <c r="BG40" s="692" t="s">
        <v>423</v>
      </c>
      <c r="BH40" s="558"/>
      <c r="BI40" s="558"/>
      <c r="BJ40" s="558"/>
      <c r="BK40" s="558"/>
      <c r="BL40" s="7"/>
      <c r="BM40" s="614" t="s">
        <v>424</v>
      </c>
      <c r="BN40" s="614"/>
      <c r="BO40" s="614"/>
      <c r="BP40" s="614"/>
      <c r="BQ40" s="614"/>
      <c r="BR40" s="614"/>
      <c r="BS40" s="614"/>
      <c r="BT40" s="614"/>
      <c r="BU40" s="615"/>
      <c r="BV40" s="608">
        <v>78</v>
      </c>
      <c r="BW40" s="389"/>
      <c r="BX40" s="389"/>
      <c r="BY40" s="389"/>
      <c r="BZ40" s="389"/>
      <c r="CA40" s="389"/>
      <c r="CB40" s="620"/>
      <c r="CD40" s="613" t="s">
        <v>376</v>
      </c>
      <c r="CE40" s="614"/>
      <c r="CF40" s="614"/>
      <c r="CG40" s="614"/>
      <c r="CH40" s="614"/>
      <c r="CI40" s="614"/>
      <c r="CJ40" s="614"/>
      <c r="CK40" s="614"/>
      <c r="CL40" s="614"/>
      <c r="CM40" s="614"/>
      <c r="CN40" s="614"/>
      <c r="CO40" s="614"/>
      <c r="CP40" s="614"/>
      <c r="CQ40" s="615"/>
      <c r="CR40" s="608">
        <v>71206</v>
      </c>
      <c r="CS40" s="389"/>
      <c r="CT40" s="389"/>
      <c r="CU40" s="389"/>
      <c r="CV40" s="389"/>
      <c r="CW40" s="389"/>
      <c r="CX40" s="389"/>
      <c r="CY40" s="609"/>
      <c r="CZ40" s="616">
        <v>0.4</v>
      </c>
      <c r="DA40" s="640"/>
      <c r="DB40" s="640"/>
      <c r="DC40" s="641"/>
      <c r="DD40" s="619">
        <v>63548</v>
      </c>
      <c r="DE40" s="389"/>
      <c r="DF40" s="389"/>
      <c r="DG40" s="389"/>
      <c r="DH40" s="389"/>
      <c r="DI40" s="389"/>
      <c r="DJ40" s="389"/>
      <c r="DK40" s="609"/>
      <c r="DL40" s="619">
        <v>11035</v>
      </c>
      <c r="DM40" s="389"/>
      <c r="DN40" s="389"/>
      <c r="DO40" s="389"/>
      <c r="DP40" s="389"/>
      <c r="DQ40" s="389"/>
      <c r="DR40" s="389"/>
      <c r="DS40" s="389"/>
      <c r="DT40" s="389"/>
      <c r="DU40" s="389"/>
      <c r="DV40" s="609"/>
      <c r="DW40" s="616">
        <v>0.1</v>
      </c>
      <c r="DX40" s="640"/>
      <c r="DY40" s="640"/>
      <c r="DZ40" s="640"/>
      <c r="EA40" s="640"/>
      <c r="EB40" s="640"/>
      <c r="EC40" s="642"/>
    </row>
    <row r="41" spans="2:133" ht="11.25" customHeight="1" x14ac:dyDescent="0.15">
      <c r="B41" s="613" t="s">
        <v>425</v>
      </c>
      <c r="C41" s="614"/>
      <c r="D41" s="614"/>
      <c r="E41" s="614"/>
      <c r="F41" s="614"/>
      <c r="G41" s="614"/>
      <c r="H41" s="614"/>
      <c r="I41" s="614"/>
      <c r="J41" s="614"/>
      <c r="K41" s="614"/>
      <c r="L41" s="614"/>
      <c r="M41" s="614"/>
      <c r="N41" s="614"/>
      <c r="O41" s="614"/>
      <c r="P41" s="614"/>
      <c r="Q41" s="615"/>
      <c r="R41" s="608">
        <v>341300</v>
      </c>
      <c r="S41" s="389"/>
      <c r="T41" s="389"/>
      <c r="U41" s="389"/>
      <c r="V41" s="389"/>
      <c r="W41" s="389"/>
      <c r="X41" s="389"/>
      <c r="Y41" s="609"/>
      <c r="Z41" s="610">
        <v>2</v>
      </c>
      <c r="AA41" s="610"/>
      <c r="AB41" s="610"/>
      <c r="AC41" s="610"/>
      <c r="AD41" s="611" t="s">
        <v>204</v>
      </c>
      <c r="AE41" s="611"/>
      <c r="AF41" s="611"/>
      <c r="AG41" s="611"/>
      <c r="AH41" s="611"/>
      <c r="AI41" s="611"/>
      <c r="AJ41" s="611"/>
      <c r="AK41" s="611"/>
      <c r="AL41" s="616" t="s">
        <v>204</v>
      </c>
      <c r="AM41" s="395"/>
      <c r="AN41" s="395"/>
      <c r="AO41" s="617"/>
      <c r="AQ41" s="663" t="s">
        <v>427</v>
      </c>
      <c r="AR41" s="392"/>
      <c r="AS41" s="392"/>
      <c r="AT41" s="392"/>
      <c r="AU41" s="392"/>
      <c r="AV41" s="392"/>
      <c r="AW41" s="392"/>
      <c r="AX41" s="392"/>
      <c r="AY41" s="664"/>
      <c r="AZ41" s="608">
        <v>382055</v>
      </c>
      <c r="BA41" s="389"/>
      <c r="BB41" s="389"/>
      <c r="BC41" s="389"/>
      <c r="BD41" s="638"/>
      <c r="BE41" s="638"/>
      <c r="BF41" s="651"/>
      <c r="BG41" s="692"/>
      <c r="BH41" s="558"/>
      <c r="BI41" s="558"/>
      <c r="BJ41" s="558"/>
      <c r="BK41" s="558"/>
      <c r="BL41" s="7"/>
      <c r="BM41" s="614" t="s">
        <v>347</v>
      </c>
      <c r="BN41" s="614"/>
      <c r="BO41" s="614"/>
      <c r="BP41" s="614"/>
      <c r="BQ41" s="614"/>
      <c r="BR41" s="614"/>
      <c r="BS41" s="614"/>
      <c r="BT41" s="614"/>
      <c r="BU41" s="615"/>
      <c r="BV41" s="608">
        <v>1</v>
      </c>
      <c r="BW41" s="389"/>
      <c r="BX41" s="389"/>
      <c r="BY41" s="389"/>
      <c r="BZ41" s="389"/>
      <c r="CA41" s="389"/>
      <c r="CB41" s="620"/>
      <c r="CD41" s="613" t="s">
        <v>293</v>
      </c>
      <c r="CE41" s="614"/>
      <c r="CF41" s="614"/>
      <c r="CG41" s="614"/>
      <c r="CH41" s="614"/>
      <c r="CI41" s="614"/>
      <c r="CJ41" s="614"/>
      <c r="CK41" s="614"/>
      <c r="CL41" s="614"/>
      <c r="CM41" s="614"/>
      <c r="CN41" s="614"/>
      <c r="CO41" s="614"/>
      <c r="CP41" s="614"/>
      <c r="CQ41" s="615"/>
      <c r="CR41" s="608" t="s">
        <v>204</v>
      </c>
      <c r="CS41" s="638"/>
      <c r="CT41" s="638"/>
      <c r="CU41" s="638"/>
      <c r="CV41" s="638"/>
      <c r="CW41" s="638"/>
      <c r="CX41" s="638"/>
      <c r="CY41" s="639"/>
      <c r="CZ41" s="616" t="s">
        <v>204</v>
      </c>
      <c r="DA41" s="640"/>
      <c r="DB41" s="640"/>
      <c r="DC41" s="641"/>
      <c r="DD41" s="619" t="s">
        <v>204</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15">
      <c r="B42" s="622" t="s">
        <v>426</v>
      </c>
      <c r="C42" s="623"/>
      <c r="D42" s="623"/>
      <c r="E42" s="623"/>
      <c r="F42" s="623"/>
      <c r="G42" s="623"/>
      <c r="H42" s="623"/>
      <c r="I42" s="623"/>
      <c r="J42" s="623"/>
      <c r="K42" s="623"/>
      <c r="L42" s="623"/>
      <c r="M42" s="623"/>
      <c r="N42" s="623"/>
      <c r="O42" s="623"/>
      <c r="P42" s="623"/>
      <c r="Q42" s="624"/>
      <c r="R42" s="671">
        <v>16928510</v>
      </c>
      <c r="S42" s="672"/>
      <c r="T42" s="672"/>
      <c r="U42" s="672"/>
      <c r="V42" s="672"/>
      <c r="W42" s="672"/>
      <c r="X42" s="672"/>
      <c r="Y42" s="673"/>
      <c r="Z42" s="674">
        <v>100</v>
      </c>
      <c r="AA42" s="674"/>
      <c r="AB42" s="674"/>
      <c r="AC42" s="674"/>
      <c r="AD42" s="675">
        <v>8853949</v>
      </c>
      <c r="AE42" s="675"/>
      <c r="AF42" s="675"/>
      <c r="AG42" s="675"/>
      <c r="AH42" s="675"/>
      <c r="AI42" s="675"/>
      <c r="AJ42" s="675"/>
      <c r="AK42" s="675"/>
      <c r="AL42" s="676">
        <v>100</v>
      </c>
      <c r="AM42" s="656"/>
      <c r="AN42" s="656"/>
      <c r="AO42" s="677"/>
      <c r="AQ42" s="678" t="s">
        <v>428</v>
      </c>
      <c r="AR42" s="679"/>
      <c r="AS42" s="679"/>
      <c r="AT42" s="679"/>
      <c r="AU42" s="679"/>
      <c r="AV42" s="679"/>
      <c r="AW42" s="679"/>
      <c r="AX42" s="679"/>
      <c r="AY42" s="680"/>
      <c r="AZ42" s="671">
        <v>1209988</v>
      </c>
      <c r="BA42" s="672"/>
      <c r="BB42" s="672"/>
      <c r="BC42" s="672"/>
      <c r="BD42" s="655"/>
      <c r="BE42" s="655"/>
      <c r="BF42" s="657"/>
      <c r="BG42" s="574"/>
      <c r="BH42" s="575"/>
      <c r="BI42" s="575"/>
      <c r="BJ42" s="575"/>
      <c r="BK42" s="575"/>
      <c r="BL42" s="23"/>
      <c r="BM42" s="623" t="s">
        <v>429</v>
      </c>
      <c r="BN42" s="623"/>
      <c r="BO42" s="623"/>
      <c r="BP42" s="623"/>
      <c r="BQ42" s="623"/>
      <c r="BR42" s="623"/>
      <c r="BS42" s="623"/>
      <c r="BT42" s="623"/>
      <c r="BU42" s="624"/>
      <c r="BV42" s="671">
        <v>418</v>
      </c>
      <c r="BW42" s="672"/>
      <c r="BX42" s="672"/>
      <c r="BY42" s="672"/>
      <c r="BZ42" s="672"/>
      <c r="CA42" s="672"/>
      <c r="CB42" s="681"/>
      <c r="CD42" s="613" t="s">
        <v>287</v>
      </c>
      <c r="CE42" s="614"/>
      <c r="CF42" s="614"/>
      <c r="CG42" s="614"/>
      <c r="CH42" s="614"/>
      <c r="CI42" s="614"/>
      <c r="CJ42" s="614"/>
      <c r="CK42" s="614"/>
      <c r="CL42" s="614"/>
      <c r="CM42" s="614"/>
      <c r="CN42" s="614"/>
      <c r="CO42" s="614"/>
      <c r="CP42" s="614"/>
      <c r="CQ42" s="615"/>
      <c r="CR42" s="608">
        <v>2456994</v>
      </c>
      <c r="CS42" s="389"/>
      <c r="CT42" s="389"/>
      <c r="CU42" s="389"/>
      <c r="CV42" s="389"/>
      <c r="CW42" s="389"/>
      <c r="CX42" s="389"/>
      <c r="CY42" s="609"/>
      <c r="CZ42" s="616">
        <v>15.3</v>
      </c>
      <c r="DA42" s="395"/>
      <c r="DB42" s="395"/>
      <c r="DC42" s="621"/>
      <c r="DD42" s="619">
        <v>671124</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15">
      <c r="CD43" s="613" t="s">
        <v>82</v>
      </c>
      <c r="CE43" s="614"/>
      <c r="CF43" s="614"/>
      <c r="CG43" s="614"/>
      <c r="CH43" s="614"/>
      <c r="CI43" s="614"/>
      <c r="CJ43" s="614"/>
      <c r="CK43" s="614"/>
      <c r="CL43" s="614"/>
      <c r="CM43" s="614"/>
      <c r="CN43" s="614"/>
      <c r="CO43" s="614"/>
      <c r="CP43" s="614"/>
      <c r="CQ43" s="615"/>
      <c r="CR43" s="608">
        <v>164945</v>
      </c>
      <c r="CS43" s="638"/>
      <c r="CT43" s="638"/>
      <c r="CU43" s="638"/>
      <c r="CV43" s="638"/>
      <c r="CW43" s="638"/>
      <c r="CX43" s="638"/>
      <c r="CY43" s="639"/>
      <c r="CZ43" s="616">
        <v>1</v>
      </c>
      <c r="DA43" s="640"/>
      <c r="DB43" s="640"/>
      <c r="DC43" s="641"/>
      <c r="DD43" s="619">
        <v>164945</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15">
      <c r="CD44" s="579" t="s">
        <v>175</v>
      </c>
      <c r="CE44" s="501"/>
      <c r="CF44" s="613" t="s">
        <v>145</v>
      </c>
      <c r="CG44" s="614"/>
      <c r="CH44" s="614"/>
      <c r="CI44" s="614"/>
      <c r="CJ44" s="614"/>
      <c r="CK44" s="614"/>
      <c r="CL44" s="614"/>
      <c r="CM44" s="614"/>
      <c r="CN44" s="614"/>
      <c r="CO44" s="614"/>
      <c r="CP44" s="614"/>
      <c r="CQ44" s="615"/>
      <c r="CR44" s="608">
        <v>2389665</v>
      </c>
      <c r="CS44" s="389"/>
      <c r="CT44" s="389"/>
      <c r="CU44" s="389"/>
      <c r="CV44" s="389"/>
      <c r="CW44" s="389"/>
      <c r="CX44" s="389"/>
      <c r="CY44" s="609"/>
      <c r="CZ44" s="616">
        <v>14.9</v>
      </c>
      <c r="DA44" s="395"/>
      <c r="DB44" s="395"/>
      <c r="DC44" s="621"/>
      <c r="DD44" s="619">
        <v>638797</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15">
      <c r="CD45" s="580"/>
      <c r="CE45" s="504"/>
      <c r="CF45" s="613" t="s">
        <v>430</v>
      </c>
      <c r="CG45" s="614"/>
      <c r="CH45" s="614"/>
      <c r="CI45" s="614"/>
      <c r="CJ45" s="614"/>
      <c r="CK45" s="614"/>
      <c r="CL45" s="614"/>
      <c r="CM45" s="614"/>
      <c r="CN45" s="614"/>
      <c r="CO45" s="614"/>
      <c r="CP45" s="614"/>
      <c r="CQ45" s="615"/>
      <c r="CR45" s="608">
        <v>765479</v>
      </c>
      <c r="CS45" s="638"/>
      <c r="CT45" s="638"/>
      <c r="CU45" s="638"/>
      <c r="CV45" s="638"/>
      <c r="CW45" s="638"/>
      <c r="CX45" s="638"/>
      <c r="CY45" s="639"/>
      <c r="CZ45" s="616">
        <v>4.8</v>
      </c>
      <c r="DA45" s="640"/>
      <c r="DB45" s="640"/>
      <c r="DC45" s="641"/>
      <c r="DD45" s="619">
        <v>104594</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3" t="s">
        <v>431</v>
      </c>
      <c r="CG46" s="614"/>
      <c r="CH46" s="614"/>
      <c r="CI46" s="614"/>
      <c r="CJ46" s="614"/>
      <c r="CK46" s="614"/>
      <c r="CL46" s="614"/>
      <c r="CM46" s="614"/>
      <c r="CN46" s="614"/>
      <c r="CO46" s="614"/>
      <c r="CP46" s="614"/>
      <c r="CQ46" s="615"/>
      <c r="CR46" s="608">
        <v>1603362</v>
      </c>
      <c r="CS46" s="389"/>
      <c r="CT46" s="389"/>
      <c r="CU46" s="389"/>
      <c r="CV46" s="389"/>
      <c r="CW46" s="389"/>
      <c r="CX46" s="389"/>
      <c r="CY46" s="609"/>
      <c r="CZ46" s="616">
        <v>10</v>
      </c>
      <c r="DA46" s="395"/>
      <c r="DB46" s="395"/>
      <c r="DC46" s="621"/>
      <c r="DD46" s="619">
        <v>521920</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15">
      <c r="B47" s="44" t="s">
        <v>409</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3" t="s">
        <v>433</v>
      </c>
      <c r="CG47" s="614"/>
      <c r="CH47" s="614"/>
      <c r="CI47" s="614"/>
      <c r="CJ47" s="614"/>
      <c r="CK47" s="614"/>
      <c r="CL47" s="614"/>
      <c r="CM47" s="614"/>
      <c r="CN47" s="614"/>
      <c r="CO47" s="614"/>
      <c r="CP47" s="614"/>
      <c r="CQ47" s="615"/>
      <c r="CR47" s="608">
        <v>67329</v>
      </c>
      <c r="CS47" s="638"/>
      <c r="CT47" s="638"/>
      <c r="CU47" s="638"/>
      <c r="CV47" s="638"/>
      <c r="CW47" s="638"/>
      <c r="CX47" s="638"/>
      <c r="CY47" s="639"/>
      <c r="CZ47" s="616">
        <v>0.4</v>
      </c>
      <c r="DA47" s="640"/>
      <c r="DB47" s="640"/>
      <c r="DC47" s="641"/>
      <c r="DD47" s="619">
        <v>32327</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x14ac:dyDescent="0.15">
      <c r="B48" s="45" t="s">
        <v>275</v>
      </c>
      <c r="CD48" s="581"/>
      <c r="CE48" s="583"/>
      <c r="CF48" s="613" t="s">
        <v>434</v>
      </c>
      <c r="CG48" s="614"/>
      <c r="CH48" s="614"/>
      <c r="CI48" s="614"/>
      <c r="CJ48" s="614"/>
      <c r="CK48" s="614"/>
      <c r="CL48" s="614"/>
      <c r="CM48" s="614"/>
      <c r="CN48" s="614"/>
      <c r="CO48" s="614"/>
      <c r="CP48" s="614"/>
      <c r="CQ48" s="615"/>
      <c r="CR48" s="608" t="s">
        <v>204</v>
      </c>
      <c r="CS48" s="389"/>
      <c r="CT48" s="389"/>
      <c r="CU48" s="389"/>
      <c r="CV48" s="389"/>
      <c r="CW48" s="389"/>
      <c r="CX48" s="389"/>
      <c r="CY48" s="609"/>
      <c r="CZ48" s="616" t="s">
        <v>204</v>
      </c>
      <c r="DA48" s="395"/>
      <c r="DB48" s="395"/>
      <c r="DC48" s="621"/>
      <c r="DD48" s="619" t="s">
        <v>204</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15">
      <c r="CD49" s="622" t="s">
        <v>195</v>
      </c>
      <c r="CE49" s="623"/>
      <c r="CF49" s="623"/>
      <c r="CG49" s="623"/>
      <c r="CH49" s="623"/>
      <c r="CI49" s="623"/>
      <c r="CJ49" s="623"/>
      <c r="CK49" s="623"/>
      <c r="CL49" s="623"/>
      <c r="CM49" s="623"/>
      <c r="CN49" s="623"/>
      <c r="CO49" s="623"/>
      <c r="CP49" s="623"/>
      <c r="CQ49" s="624"/>
      <c r="CR49" s="671">
        <v>16023980</v>
      </c>
      <c r="CS49" s="655"/>
      <c r="CT49" s="655"/>
      <c r="CU49" s="655"/>
      <c r="CV49" s="655"/>
      <c r="CW49" s="655"/>
      <c r="CX49" s="655"/>
      <c r="CY49" s="682"/>
      <c r="CZ49" s="676">
        <v>100</v>
      </c>
      <c r="DA49" s="683"/>
      <c r="DB49" s="683"/>
      <c r="DC49" s="684"/>
      <c r="DD49" s="685">
        <v>10181381</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NjfJhX94NjsI/ZbhBaRe8HthBu+O606Q0EyQ8XT5HfQO8aRFwZ6tmOllkSii9hdhnUyoegyRhzL6CxglX/GP2w==" saltValue="P/1R9OgYChys34poof2Ap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112</v>
      </c>
      <c r="DK2" s="737"/>
      <c r="DL2" s="737"/>
      <c r="DM2" s="737"/>
      <c r="DN2" s="737"/>
      <c r="DO2" s="738"/>
      <c r="DP2" s="69"/>
      <c r="DQ2" s="736" t="s">
        <v>309</v>
      </c>
      <c r="DR2" s="737"/>
      <c r="DS2" s="737"/>
      <c r="DT2" s="737"/>
      <c r="DU2" s="737"/>
      <c r="DV2" s="737"/>
      <c r="DW2" s="737"/>
      <c r="DX2" s="737"/>
      <c r="DY2" s="737"/>
      <c r="DZ2" s="73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9" t="s">
        <v>208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8" t="s">
        <v>436</v>
      </c>
      <c r="B5" s="709"/>
      <c r="C5" s="709"/>
      <c r="D5" s="709"/>
      <c r="E5" s="709"/>
      <c r="F5" s="709"/>
      <c r="G5" s="709"/>
      <c r="H5" s="709"/>
      <c r="I5" s="709"/>
      <c r="J5" s="709"/>
      <c r="K5" s="709"/>
      <c r="L5" s="709"/>
      <c r="M5" s="709"/>
      <c r="N5" s="709"/>
      <c r="O5" s="709"/>
      <c r="P5" s="710"/>
      <c r="Q5" s="702" t="s">
        <v>184</v>
      </c>
      <c r="R5" s="703"/>
      <c r="S5" s="703"/>
      <c r="T5" s="703"/>
      <c r="U5" s="714"/>
      <c r="V5" s="702" t="s">
        <v>437</v>
      </c>
      <c r="W5" s="703"/>
      <c r="X5" s="703"/>
      <c r="Y5" s="703"/>
      <c r="Z5" s="714"/>
      <c r="AA5" s="702" t="s">
        <v>438</v>
      </c>
      <c r="AB5" s="703"/>
      <c r="AC5" s="703"/>
      <c r="AD5" s="703"/>
      <c r="AE5" s="703"/>
      <c r="AF5" s="971" t="s">
        <v>179</v>
      </c>
      <c r="AG5" s="703"/>
      <c r="AH5" s="703"/>
      <c r="AI5" s="703"/>
      <c r="AJ5" s="704"/>
      <c r="AK5" s="703" t="s">
        <v>439</v>
      </c>
      <c r="AL5" s="703"/>
      <c r="AM5" s="703"/>
      <c r="AN5" s="703"/>
      <c r="AO5" s="714"/>
      <c r="AP5" s="702" t="s">
        <v>129</v>
      </c>
      <c r="AQ5" s="703"/>
      <c r="AR5" s="703"/>
      <c r="AS5" s="703"/>
      <c r="AT5" s="714"/>
      <c r="AU5" s="702" t="s">
        <v>440</v>
      </c>
      <c r="AV5" s="703"/>
      <c r="AW5" s="703"/>
      <c r="AX5" s="703"/>
      <c r="AY5" s="704"/>
      <c r="AZ5" s="72"/>
      <c r="BA5" s="72"/>
      <c r="BB5" s="72"/>
      <c r="BC5" s="72"/>
      <c r="BD5" s="72"/>
      <c r="BE5" s="84"/>
      <c r="BF5" s="84"/>
      <c r="BG5" s="84"/>
      <c r="BH5" s="84"/>
      <c r="BI5" s="84"/>
      <c r="BJ5" s="84"/>
      <c r="BK5" s="84"/>
      <c r="BL5" s="84"/>
      <c r="BM5" s="84"/>
      <c r="BN5" s="84"/>
      <c r="BO5" s="84"/>
      <c r="BP5" s="84"/>
      <c r="BQ5" s="708" t="s">
        <v>441</v>
      </c>
      <c r="BR5" s="709"/>
      <c r="BS5" s="709"/>
      <c r="BT5" s="709"/>
      <c r="BU5" s="709"/>
      <c r="BV5" s="709"/>
      <c r="BW5" s="709"/>
      <c r="BX5" s="709"/>
      <c r="BY5" s="709"/>
      <c r="BZ5" s="709"/>
      <c r="CA5" s="709"/>
      <c r="CB5" s="709"/>
      <c r="CC5" s="709"/>
      <c r="CD5" s="709"/>
      <c r="CE5" s="709"/>
      <c r="CF5" s="709"/>
      <c r="CG5" s="710"/>
      <c r="CH5" s="702" t="s">
        <v>373</v>
      </c>
      <c r="CI5" s="703"/>
      <c r="CJ5" s="703"/>
      <c r="CK5" s="703"/>
      <c r="CL5" s="714"/>
      <c r="CM5" s="702" t="s">
        <v>326</v>
      </c>
      <c r="CN5" s="703"/>
      <c r="CO5" s="703"/>
      <c r="CP5" s="703"/>
      <c r="CQ5" s="714"/>
      <c r="CR5" s="702" t="s">
        <v>251</v>
      </c>
      <c r="CS5" s="703"/>
      <c r="CT5" s="703"/>
      <c r="CU5" s="703"/>
      <c r="CV5" s="714"/>
      <c r="CW5" s="702" t="s">
        <v>55</v>
      </c>
      <c r="CX5" s="703"/>
      <c r="CY5" s="703"/>
      <c r="CZ5" s="703"/>
      <c r="DA5" s="714"/>
      <c r="DB5" s="702" t="s">
        <v>444</v>
      </c>
      <c r="DC5" s="703"/>
      <c r="DD5" s="703"/>
      <c r="DE5" s="703"/>
      <c r="DF5" s="714"/>
      <c r="DG5" s="716" t="s">
        <v>249</v>
      </c>
      <c r="DH5" s="717"/>
      <c r="DI5" s="717"/>
      <c r="DJ5" s="717"/>
      <c r="DK5" s="718"/>
      <c r="DL5" s="716" t="s">
        <v>446</v>
      </c>
      <c r="DM5" s="717"/>
      <c r="DN5" s="717"/>
      <c r="DO5" s="717"/>
      <c r="DP5" s="718"/>
      <c r="DQ5" s="702" t="s">
        <v>448</v>
      </c>
      <c r="DR5" s="703"/>
      <c r="DS5" s="703"/>
      <c r="DT5" s="703"/>
      <c r="DU5" s="714"/>
      <c r="DV5" s="702" t="s">
        <v>440</v>
      </c>
      <c r="DW5" s="703"/>
      <c r="DX5" s="703"/>
      <c r="DY5" s="703"/>
      <c r="DZ5" s="704"/>
      <c r="EA5" s="81"/>
    </row>
    <row r="6" spans="1:131" s="53" customFormat="1" ht="26.25" customHeight="1" x14ac:dyDescent="0.15">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15">
      <c r="A7" s="58">
        <v>1</v>
      </c>
      <c r="B7" s="699" t="s">
        <v>268</v>
      </c>
      <c r="C7" s="700"/>
      <c r="D7" s="700"/>
      <c r="E7" s="700"/>
      <c r="F7" s="700"/>
      <c r="G7" s="700"/>
      <c r="H7" s="700"/>
      <c r="I7" s="700"/>
      <c r="J7" s="700"/>
      <c r="K7" s="700"/>
      <c r="L7" s="700"/>
      <c r="M7" s="700"/>
      <c r="N7" s="700"/>
      <c r="O7" s="700"/>
      <c r="P7" s="740"/>
      <c r="Q7" s="741">
        <v>16929</v>
      </c>
      <c r="R7" s="742"/>
      <c r="S7" s="742"/>
      <c r="T7" s="742"/>
      <c r="U7" s="742"/>
      <c r="V7" s="742">
        <v>16024</v>
      </c>
      <c r="W7" s="742"/>
      <c r="X7" s="742"/>
      <c r="Y7" s="742"/>
      <c r="Z7" s="742"/>
      <c r="AA7" s="742">
        <v>905</v>
      </c>
      <c r="AB7" s="742"/>
      <c r="AC7" s="742"/>
      <c r="AD7" s="742"/>
      <c r="AE7" s="743"/>
      <c r="AF7" s="744">
        <v>498</v>
      </c>
      <c r="AG7" s="745"/>
      <c r="AH7" s="745"/>
      <c r="AI7" s="745"/>
      <c r="AJ7" s="746"/>
      <c r="AK7" s="747">
        <v>507</v>
      </c>
      <c r="AL7" s="742"/>
      <c r="AM7" s="742"/>
      <c r="AN7" s="742"/>
      <c r="AO7" s="742"/>
      <c r="AP7" s="742">
        <v>16116</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t="s">
        <v>541</v>
      </c>
      <c r="BT7" s="700"/>
      <c r="BU7" s="700"/>
      <c r="BV7" s="700"/>
      <c r="BW7" s="700"/>
      <c r="BX7" s="700"/>
      <c r="BY7" s="700"/>
      <c r="BZ7" s="700"/>
      <c r="CA7" s="700"/>
      <c r="CB7" s="700"/>
      <c r="CC7" s="700"/>
      <c r="CD7" s="700"/>
      <c r="CE7" s="700"/>
      <c r="CF7" s="700"/>
      <c r="CG7" s="740"/>
      <c r="CH7" s="696">
        <v>0</v>
      </c>
      <c r="CI7" s="697"/>
      <c r="CJ7" s="697"/>
      <c r="CK7" s="697"/>
      <c r="CL7" s="698"/>
      <c r="CM7" s="696">
        <v>4</v>
      </c>
      <c r="CN7" s="697"/>
      <c r="CO7" s="697"/>
      <c r="CP7" s="697"/>
      <c r="CQ7" s="698"/>
      <c r="CR7" s="696">
        <v>2</v>
      </c>
      <c r="CS7" s="697"/>
      <c r="CT7" s="697"/>
      <c r="CU7" s="697"/>
      <c r="CV7" s="698"/>
      <c r="CW7" s="696" t="s">
        <v>204</v>
      </c>
      <c r="CX7" s="697"/>
      <c r="CY7" s="697"/>
      <c r="CZ7" s="697"/>
      <c r="DA7" s="698"/>
      <c r="DB7" s="696" t="s">
        <v>204</v>
      </c>
      <c r="DC7" s="697"/>
      <c r="DD7" s="697"/>
      <c r="DE7" s="697"/>
      <c r="DF7" s="698"/>
      <c r="DG7" s="696" t="s">
        <v>204</v>
      </c>
      <c r="DH7" s="697"/>
      <c r="DI7" s="697"/>
      <c r="DJ7" s="697"/>
      <c r="DK7" s="698"/>
      <c r="DL7" s="696" t="s">
        <v>204</v>
      </c>
      <c r="DM7" s="697"/>
      <c r="DN7" s="697"/>
      <c r="DO7" s="697"/>
      <c r="DP7" s="698"/>
      <c r="DQ7" s="696" t="s">
        <v>204</v>
      </c>
      <c r="DR7" s="697"/>
      <c r="DS7" s="697"/>
      <c r="DT7" s="697"/>
      <c r="DU7" s="698"/>
      <c r="DV7" s="699"/>
      <c r="DW7" s="700"/>
      <c r="DX7" s="700"/>
      <c r="DY7" s="700"/>
      <c r="DZ7" s="701"/>
      <c r="EA7" s="81"/>
    </row>
    <row r="8" spans="1:131" s="53" customFormat="1" ht="26.25" customHeight="1" x14ac:dyDescent="0.15">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c r="BT8" s="732"/>
      <c r="BU8" s="732"/>
      <c r="BV8" s="732"/>
      <c r="BW8" s="732"/>
      <c r="BX8" s="732"/>
      <c r="BY8" s="732"/>
      <c r="BZ8" s="732"/>
      <c r="CA8" s="732"/>
      <c r="CB8" s="732"/>
      <c r="CC8" s="732"/>
      <c r="CD8" s="732"/>
      <c r="CE8" s="732"/>
      <c r="CF8" s="732"/>
      <c r="CG8" s="733"/>
      <c r="CH8" s="734"/>
      <c r="CI8" s="726"/>
      <c r="CJ8" s="726"/>
      <c r="CK8" s="726"/>
      <c r="CL8" s="735"/>
      <c r="CM8" s="734"/>
      <c r="CN8" s="726"/>
      <c r="CO8" s="726"/>
      <c r="CP8" s="726"/>
      <c r="CQ8" s="735"/>
      <c r="CR8" s="734"/>
      <c r="CS8" s="726"/>
      <c r="CT8" s="726"/>
      <c r="CU8" s="726"/>
      <c r="CV8" s="735"/>
      <c r="CW8" s="734"/>
      <c r="CX8" s="726"/>
      <c r="CY8" s="726"/>
      <c r="CZ8" s="726"/>
      <c r="DA8" s="735"/>
      <c r="DB8" s="734"/>
      <c r="DC8" s="726"/>
      <c r="DD8" s="726"/>
      <c r="DE8" s="726"/>
      <c r="DF8" s="735"/>
      <c r="DG8" s="734"/>
      <c r="DH8" s="726"/>
      <c r="DI8" s="726"/>
      <c r="DJ8" s="726"/>
      <c r="DK8" s="735"/>
      <c r="DL8" s="734"/>
      <c r="DM8" s="726"/>
      <c r="DN8" s="726"/>
      <c r="DO8" s="726"/>
      <c r="DP8" s="735"/>
      <c r="DQ8" s="734"/>
      <c r="DR8" s="726"/>
      <c r="DS8" s="726"/>
      <c r="DT8" s="726"/>
      <c r="DU8" s="735"/>
      <c r="DV8" s="731"/>
      <c r="DW8" s="732"/>
      <c r="DX8" s="732"/>
      <c r="DY8" s="732"/>
      <c r="DZ8" s="750"/>
      <c r="EA8" s="81"/>
    </row>
    <row r="9" spans="1:131" s="53" customFormat="1" ht="26.25" customHeight="1" x14ac:dyDescent="0.15">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c r="BT9" s="732"/>
      <c r="BU9" s="732"/>
      <c r="BV9" s="732"/>
      <c r="BW9" s="732"/>
      <c r="BX9" s="732"/>
      <c r="BY9" s="732"/>
      <c r="BZ9" s="732"/>
      <c r="CA9" s="732"/>
      <c r="CB9" s="732"/>
      <c r="CC9" s="732"/>
      <c r="CD9" s="732"/>
      <c r="CE9" s="732"/>
      <c r="CF9" s="732"/>
      <c r="CG9" s="733"/>
      <c r="CH9" s="734"/>
      <c r="CI9" s="726"/>
      <c r="CJ9" s="726"/>
      <c r="CK9" s="726"/>
      <c r="CL9" s="735"/>
      <c r="CM9" s="734"/>
      <c r="CN9" s="726"/>
      <c r="CO9" s="726"/>
      <c r="CP9" s="726"/>
      <c r="CQ9" s="735"/>
      <c r="CR9" s="734"/>
      <c r="CS9" s="726"/>
      <c r="CT9" s="726"/>
      <c r="CU9" s="726"/>
      <c r="CV9" s="735"/>
      <c r="CW9" s="734"/>
      <c r="CX9" s="726"/>
      <c r="CY9" s="726"/>
      <c r="CZ9" s="726"/>
      <c r="DA9" s="735"/>
      <c r="DB9" s="734"/>
      <c r="DC9" s="726"/>
      <c r="DD9" s="726"/>
      <c r="DE9" s="726"/>
      <c r="DF9" s="735"/>
      <c r="DG9" s="734"/>
      <c r="DH9" s="726"/>
      <c r="DI9" s="726"/>
      <c r="DJ9" s="726"/>
      <c r="DK9" s="735"/>
      <c r="DL9" s="734"/>
      <c r="DM9" s="726"/>
      <c r="DN9" s="726"/>
      <c r="DO9" s="726"/>
      <c r="DP9" s="735"/>
      <c r="DQ9" s="734"/>
      <c r="DR9" s="726"/>
      <c r="DS9" s="726"/>
      <c r="DT9" s="726"/>
      <c r="DU9" s="735"/>
      <c r="DV9" s="731"/>
      <c r="DW9" s="732"/>
      <c r="DX9" s="732"/>
      <c r="DY9" s="732"/>
      <c r="DZ9" s="750"/>
      <c r="EA9" s="81"/>
    </row>
    <row r="10" spans="1:131" s="53" customFormat="1" ht="26.25" customHeight="1" x14ac:dyDescent="0.15">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c r="BT10" s="732"/>
      <c r="BU10" s="732"/>
      <c r="BV10" s="732"/>
      <c r="BW10" s="732"/>
      <c r="BX10" s="732"/>
      <c r="BY10" s="732"/>
      <c r="BZ10" s="732"/>
      <c r="CA10" s="732"/>
      <c r="CB10" s="732"/>
      <c r="CC10" s="732"/>
      <c r="CD10" s="732"/>
      <c r="CE10" s="732"/>
      <c r="CF10" s="732"/>
      <c r="CG10" s="733"/>
      <c r="CH10" s="734"/>
      <c r="CI10" s="726"/>
      <c r="CJ10" s="726"/>
      <c r="CK10" s="726"/>
      <c r="CL10" s="735"/>
      <c r="CM10" s="734"/>
      <c r="CN10" s="726"/>
      <c r="CO10" s="726"/>
      <c r="CP10" s="726"/>
      <c r="CQ10" s="735"/>
      <c r="CR10" s="734"/>
      <c r="CS10" s="726"/>
      <c r="CT10" s="726"/>
      <c r="CU10" s="726"/>
      <c r="CV10" s="735"/>
      <c r="CW10" s="734"/>
      <c r="CX10" s="726"/>
      <c r="CY10" s="726"/>
      <c r="CZ10" s="726"/>
      <c r="DA10" s="735"/>
      <c r="DB10" s="734"/>
      <c r="DC10" s="726"/>
      <c r="DD10" s="726"/>
      <c r="DE10" s="726"/>
      <c r="DF10" s="735"/>
      <c r="DG10" s="734"/>
      <c r="DH10" s="726"/>
      <c r="DI10" s="726"/>
      <c r="DJ10" s="726"/>
      <c r="DK10" s="735"/>
      <c r="DL10" s="734"/>
      <c r="DM10" s="726"/>
      <c r="DN10" s="726"/>
      <c r="DO10" s="726"/>
      <c r="DP10" s="735"/>
      <c r="DQ10" s="734"/>
      <c r="DR10" s="726"/>
      <c r="DS10" s="726"/>
      <c r="DT10" s="726"/>
      <c r="DU10" s="735"/>
      <c r="DV10" s="731"/>
      <c r="DW10" s="732"/>
      <c r="DX10" s="732"/>
      <c r="DY10" s="732"/>
      <c r="DZ10" s="750"/>
      <c r="EA10" s="81"/>
    </row>
    <row r="11" spans="1:131" s="53" customFormat="1" ht="26.25" customHeight="1" x14ac:dyDescent="0.15">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c r="BT11" s="732"/>
      <c r="BU11" s="732"/>
      <c r="BV11" s="732"/>
      <c r="BW11" s="732"/>
      <c r="BX11" s="732"/>
      <c r="BY11" s="732"/>
      <c r="BZ11" s="732"/>
      <c r="CA11" s="732"/>
      <c r="CB11" s="732"/>
      <c r="CC11" s="732"/>
      <c r="CD11" s="732"/>
      <c r="CE11" s="732"/>
      <c r="CF11" s="732"/>
      <c r="CG11" s="733"/>
      <c r="CH11" s="734"/>
      <c r="CI11" s="726"/>
      <c r="CJ11" s="726"/>
      <c r="CK11" s="726"/>
      <c r="CL11" s="735"/>
      <c r="CM11" s="734"/>
      <c r="CN11" s="726"/>
      <c r="CO11" s="726"/>
      <c r="CP11" s="726"/>
      <c r="CQ11" s="735"/>
      <c r="CR11" s="734"/>
      <c r="CS11" s="726"/>
      <c r="CT11" s="726"/>
      <c r="CU11" s="726"/>
      <c r="CV11" s="735"/>
      <c r="CW11" s="734"/>
      <c r="CX11" s="726"/>
      <c r="CY11" s="726"/>
      <c r="CZ11" s="726"/>
      <c r="DA11" s="735"/>
      <c r="DB11" s="734"/>
      <c r="DC11" s="726"/>
      <c r="DD11" s="726"/>
      <c r="DE11" s="726"/>
      <c r="DF11" s="735"/>
      <c r="DG11" s="734"/>
      <c r="DH11" s="726"/>
      <c r="DI11" s="726"/>
      <c r="DJ11" s="726"/>
      <c r="DK11" s="735"/>
      <c r="DL11" s="734"/>
      <c r="DM11" s="726"/>
      <c r="DN11" s="726"/>
      <c r="DO11" s="726"/>
      <c r="DP11" s="735"/>
      <c r="DQ11" s="734"/>
      <c r="DR11" s="726"/>
      <c r="DS11" s="726"/>
      <c r="DT11" s="726"/>
      <c r="DU11" s="735"/>
      <c r="DV11" s="731"/>
      <c r="DW11" s="732"/>
      <c r="DX11" s="732"/>
      <c r="DY11" s="732"/>
      <c r="DZ11" s="750"/>
      <c r="EA11" s="81"/>
    </row>
    <row r="12" spans="1:131" s="53" customFormat="1" ht="26.25" customHeight="1" x14ac:dyDescent="0.15">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c r="BT12" s="732"/>
      <c r="BU12" s="732"/>
      <c r="BV12" s="732"/>
      <c r="BW12" s="732"/>
      <c r="BX12" s="732"/>
      <c r="BY12" s="732"/>
      <c r="BZ12" s="732"/>
      <c r="CA12" s="732"/>
      <c r="CB12" s="732"/>
      <c r="CC12" s="732"/>
      <c r="CD12" s="732"/>
      <c r="CE12" s="732"/>
      <c r="CF12" s="732"/>
      <c r="CG12" s="733"/>
      <c r="CH12" s="734"/>
      <c r="CI12" s="726"/>
      <c r="CJ12" s="726"/>
      <c r="CK12" s="726"/>
      <c r="CL12" s="735"/>
      <c r="CM12" s="734"/>
      <c r="CN12" s="726"/>
      <c r="CO12" s="726"/>
      <c r="CP12" s="726"/>
      <c r="CQ12" s="735"/>
      <c r="CR12" s="734"/>
      <c r="CS12" s="726"/>
      <c r="CT12" s="726"/>
      <c r="CU12" s="726"/>
      <c r="CV12" s="735"/>
      <c r="CW12" s="734"/>
      <c r="CX12" s="726"/>
      <c r="CY12" s="726"/>
      <c r="CZ12" s="726"/>
      <c r="DA12" s="735"/>
      <c r="DB12" s="734"/>
      <c r="DC12" s="726"/>
      <c r="DD12" s="726"/>
      <c r="DE12" s="726"/>
      <c r="DF12" s="735"/>
      <c r="DG12" s="734"/>
      <c r="DH12" s="726"/>
      <c r="DI12" s="726"/>
      <c r="DJ12" s="726"/>
      <c r="DK12" s="735"/>
      <c r="DL12" s="734"/>
      <c r="DM12" s="726"/>
      <c r="DN12" s="726"/>
      <c r="DO12" s="726"/>
      <c r="DP12" s="735"/>
      <c r="DQ12" s="734"/>
      <c r="DR12" s="726"/>
      <c r="DS12" s="726"/>
      <c r="DT12" s="726"/>
      <c r="DU12" s="735"/>
      <c r="DV12" s="731"/>
      <c r="DW12" s="732"/>
      <c r="DX12" s="732"/>
      <c r="DY12" s="732"/>
      <c r="DZ12" s="750"/>
      <c r="EA12" s="81"/>
    </row>
    <row r="13" spans="1:131" s="53" customFormat="1" ht="26.25" customHeight="1" x14ac:dyDescent="0.15">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c r="BT13" s="732"/>
      <c r="BU13" s="732"/>
      <c r="BV13" s="732"/>
      <c r="BW13" s="732"/>
      <c r="BX13" s="732"/>
      <c r="BY13" s="732"/>
      <c r="BZ13" s="732"/>
      <c r="CA13" s="732"/>
      <c r="CB13" s="732"/>
      <c r="CC13" s="732"/>
      <c r="CD13" s="732"/>
      <c r="CE13" s="732"/>
      <c r="CF13" s="732"/>
      <c r="CG13" s="733"/>
      <c r="CH13" s="734"/>
      <c r="CI13" s="726"/>
      <c r="CJ13" s="726"/>
      <c r="CK13" s="726"/>
      <c r="CL13" s="735"/>
      <c r="CM13" s="734"/>
      <c r="CN13" s="726"/>
      <c r="CO13" s="726"/>
      <c r="CP13" s="726"/>
      <c r="CQ13" s="735"/>
      <c r="CR13" s="734"/>
      <c r="CS13" s="726"/>
      <c r="CT13" s="726"/>
      <c r="CU13" s="726"/>
      <c r="CV13" s="735"/>
      <c r="CW13" s="734"/>
      <c r="CX13" s="726"/>
      <c r="CY13" s="726"/>
      <c r="CZ13" s="726"/>
      <c r="DA13" s="735"/>
      <c r="DB13" s="734"/>
      <c r="DC13" s="726"/>
      <c r="DD13" s="726"/>
      <c r="DE13" s="726"/>
      <c r="DF13" s="735"/>
      <c r="DG13" s="734"/>
      <c r="DH13" s="726"/>
      <c r="DI13" s="726"/>
      <c r="DJ13" s="726"/>
      <c r="DK13" s="735"/>
      <c r="DL13" s="734"/>
      <c r="DM13" s="726"/>
      <c r="DN13" s="726"/>
      <c r="DO13" s="726"/>
      <c r="DP13" s="735"/>
      <c r="DQ13" s="734"/>
      <c r="DR13" s="726"/>
      <c r="DS13" s="726"/>
      <c r="DT13" s="726"/>
      <c r="DU13" s="735"/>
      <c r="DV13" s="731"/>
      <c r="DW13" s="732"/>
      <c r="DX13" s="732"/>
      <c r="DY13" s="732"/>
      <c r="DZ13" s="750"/>
      <c r="EA13" s="81"/>
    </row>
    <row r="14" spans="1:131" s="53" customFormat="1" ht="26.25" customHeight="1" x14ac:dyDescent="0.15">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15">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15">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15">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15">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15">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15">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15">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15">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449</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15">
      <c r="A23" s="60" t="s">
        <v>258</v>
      </c>
      <c r="B23" s="751" t="s">
        <v>310</v>
      </c>
      <c r="C23" s="752"/>
      <c r="D23" s="752"/>
      <c r="E23" s="752"/>
      <c r="F23" s="752"/>
      <c r="G23" s="752"/>
      <c r="H23" s="752"/>
      <c r="I23" s="752"/>
      <c r="J23" s="752"/>
      <c r="K23" s="752"/>
      <c r="L23" s="752"/>
      <c r="M23" s="752"/>
      <c r="N23" s="752"/>
      <c r="O23" s="752"/>
      <c r="P23" s="753"/>
      <c r="Q23" s="754">
        <v>16929</v>
      </c>
      <c r="R23" s="755"/>
      <c r="S23" s="755"/>
      <c r="T23" s="755"/>
      <c r="U23" s="755"/>
      <c r="V23" s="755">
        <v>16024</v>
      </c>
      <c r="W23" s="755"/>
      <c r="X23" s="755"/>
      <c r="Y23" s="755"/>
      <c r="Z23" s="755"/>
      <c r="AA23" s="755">
        <v>905</v>
      </c>
      <c r="AB23" s="755"/>
      <c r="AC23" s="755"/>
      <c r="AD23" s="755"/>
      <c r="AE23" s="756"/>
      <c r="AF23" s="757">
        <v>498</v>
      </c>
      <c r="AG23" s="755"/>
      <c r="AH23" s="755"/>
      <c r="AI23" s="755"/>
      <c r="AJ23" s="758"/>
      <c r="AK23" s="759"/>
      <c r="AL23" s="760"/>
      <c r="AM23" s="760"/>
      <c r="AN23" s="760"/>
      <c r="AO23" s="760"/>
      <c r="AP23" s="755">
        <v>16116</v>
      </c>
      <c r="AQ23" s="755"/>
      <c r="AR23" s="755"/>
      <c r="AS23" s="755"/>
      <c r="AT23" s="755"/>
      <c r="AU23" s="761"/>
      <c r="AV23" s="761"/>
      <c r="AW23" s="761"/>
      <c r="AX23" s="761"/>
      <c r="AY23" s="762"/>
      <c r="AZ23" s="763" t="s">
        <v>204</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15">
      <c r="A24" s="774" t="s">
        <v>395</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15">
      <c r="A25" s="739" t="s">
        <v>417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15">
      <c r="A26" s="708" t="s">
        <v>436</v>
      </c>
      <c r="B26" s="709"/>
      <c r="C26" s="709"/>
      <c r="D26" s="709"/>
      <c r="E26" s="709"/>
      <c r="F26" s="709"/>
      <c r="G26" s="709"/>
      <c r="H26" s="709"/>
      <c r="I26" s="709"/>
      <c r="J26" s="709"/>
      <c r="K26" s="709"/>
      <c r="L26" s="709"/>
      <c r="M26" s="709"/>
      <c r="N26" s="709"/>
      <c r="O26" s="709"/>
      <c r="P26" s="710"/>
      <c r="Q26" s="702" t="s">
        <v>451</v>
      </c>
      <c r="R26" s="703"/>
      <c r="S26" s="703"/>
      <c r="T26" s="703"/>
      <c r="U26" s="714"/>
      <c r="V26" s="702" t="s">
        <v>452</v>
      </c>
      <c r="W26" s="703"/>
      <c r="X26" s="703"/>
      <c r="Y26" s="703"/>
      <c r="Z26" s="714"/>
      <c r="AA26" s="702" t="s">
        <v>453</v>
      </c>
      <c r="AB26" s="703"/>
      <c r="AC26" s="703"/>
      <c r="AD26" s="703"/>
      <c r="AE26" s="703"/>
      <c r="AF26" s="973" t="s">
        <v>255</v>
      </c>
      <c r="AG26" s="974"/>
      <c r="AH26" s="974"/>
      <c r="AI26" s="974"/>
      <c r="AJ26" s="975"/>
      <c r="AK26" s="703" t="s">
        <v>397</v>
      </c>
      <c r="AL26" s="703"/>
      <c r="AM26" s="703"/>
      <c r="AN26" s="703"/>
      <c r="AO26" s="714"/>
      <c r="AP26" s="702" t="s">
        <v>365</v>
      </c>
      <c r="AQ26" s="703"/>
      <c r="AR26" s="703"/>
      <c r="AS26" s="703"/>
      <c r="AT26" s="714"/>
      <c r="AU26" s="702" t="s">
        <v>454</v>
      </c>
      <c r="AV26" s="703"/>
      <c r="AW26" s="703"/>
      <c r="AX26" s="703"/>
      <c r="AY26" s="714"/>
      <c r="AZ26" s="702" t="s">
        <v>455</v>
      </c>
      <c r="BA26" s="703"/>
      <c r="BB26" s="703"/>
      <c r="BC26" s="703"/>
      <c r="BD26" s="714"/>
      <c r="BE26" s="702" t="s">
        <v>440</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15">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15">
      <c r="A28" s="61">
        <v>1</v>
      </c>
      <c r="B28" s="699" t="s">
        <v>267</v>
      </c>
      <c r="C28" s="700"/>
      <c r="D28" s="700"/>
      <c r="E28" s="700"/>
      <c r="F28" s="700"/>
      <c r="G28" s="700"/>
      <c r="H28" s="700"/>
      <c r="I28" s="700"/>
      <c r="J28" s="700"/>
      <c r="K28" s="700"/>
      <c r="L28" s="700"/>
      <c r="M28" s="700"/>
      <c r="N28" s="700"/>
      <c r="O28" s="700"/>
      <c r="P28" s="740"/>
      <c r="Q28" s="778">
        <v>3822</v>
      </c>
      <c r="R28" s="779"/>
      <c r="S28" s="779"/>
      <c r="T28" s="779"/>
      <c r="U28" s="779"/>
      <c r="V28" s="779">
        <v>3820</v>
      </c>
      <c r="W28" s="779"/>
      <c r="X28" s="779"/>
      <c r="Y28" s="779"/>
      <c r="Z28" s="779"/>
      <c r="AA28" s="779">
        <v>2</v>
      </c>
      <c r="AB28" s="779"/>
      <c r="AC28" s="779"/>
      <c r="AD28" s="779"/>
      <c r="AE28" s="780"/>
      <c r="AF28" s="781">
        <v>2</v>
      </c>
      <c r="AG28" s="779"/>
      <c r="AH28" s="779"/>
      <c r="AI28" s="779"/>
      <c r="AJ28" s="782"/>
      <c r="AK28" s="783">
        <v>424</v>
      </c>
      <c r="AL28" s="779"/>
      <c r="AM28" s="779"/>
      <c r="AN28" s="779"/>
      <c r="AO28" s="779"/>
      <c r="AP28" s="779" t="s">
        <v>204</v>
      </c>
      <c r="AQ28" s="779"/>
      <c r="AR28" s="779"/>
      <c r="AS28" s="779"/>
      <c r="AT28" s="779"/>
      <c r="AU28" s="779" t="s">
        <v>204</v>
      </c>
      <c r="AV28" s="779"/>
      <c r="AW28" s="779"/>
      <c r="AX28" s="779"/>
      <c r="AY28" s="779"/>
      <c r="AZ28" s="784" t="s">
        <v>204</v>
      </c>
      <c r="BA28" s="784"/>
      <c r="BB28" s="784"/>
      <c r="BC28" s="784"/>
      <c r="BD28" s="784"/>
      <c r="BE28" s="775"/>
      <c r="BF28" s="775"/>
      <c r="BG28" s="775"/>
      <c r="BH28" s="775"/>
      <c r="BI28" s="776"/>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15">
      <c r="A29" s="61">
        <v>2</v>
      </c>
      <c r="B29" s="731" t="s">
        <v>456</v>
      </c>
      <c r="C29" s="732"/>
      <c r="D29" s="732"/>
      <c r="E29" s="732"/>
      <c r="F29" s="732"/>
      <c r="G29" s="732"/>
      <c r="H29" s="732"/>
      <c r="I29" s="732"/>
      <c r="J29" s="732"/>
      <c r="K29" s="732"/>
      <c r="L29" s="732"/>
      <c r="M29" s="732"/>
      <c r="N29" s="732"/>
      <c r="O29" s="732"/>
      <c r="P29" s="733"/>
      <c r="Q29" s="722">
        <v>3148</v>
      </c>
      <c r="R29" s="723"/>
      <c r="S29" s="723"/>
      <c r="T29" s="723"/>
      <c r="U29" s="723"/>
      <c r="V29" s="723">
        <v>3105</v>
      </c>
      <c r="W29" s="723"/>
      <c r="X29" s="723"/>
      <c r="Y29" s="723"/>
      <c r="Z29" s="723"/>
      <c r="AA29" s="723">
        <v>43</v>
      </c>
      <c r="AB29" s="723"/>
      <c r="AC29" s="723"/>
      <c r="AD29" s="723"/>
      <c r="AE29" s="724"/>
      <c r="AF29" s="725">
        <v>43</v>
      </c>
      <c r="AG29" s="726"/>
      <c r="AH29" s="726"/>
      <c r="AI29" s="726"/>
      <c r="AJ29" s="727"/>
      <c r="AK29" s="728">
        <v>509</v>
      </c>
      <c r="AL29" s="723"/>
      <c r="AM29" s="723"/>
      <c r="AN29" s="723"/>
      <c r="AO29" s="723"/>
      <c r="AP29" s="723" t="s">
        <v>204</v>
      </c>
      <c r="AQ29" s="723"/>
      <c r="AR29" s="723"/>
      <c r="AS29" s="723"/>
      <c r="AT29" s="723"/>
      <c r="AU29" s="723" t="s">
        <v>204</v>
      </c>
      <c r="AV29" s="723"/>
      <c r="AW29" s="723"/>
      <c r="AX29" s="723"/>
      <c r="AY29" s="723"/>
      <c r="AZ29" s="777" t="s">
        <v>204</v>
      </c>
      <c r="BA29" s="777"/>
      <c r="BB29" s="777"/>
      <c r="BC29" s="777"/>
      <c r="BD29" s="777"/>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15">
      <c r="A30" s="61">
        <v>3</v>
      </c>
      <c r="B30" s="731" t="s">
        <v>458</v>
      </c>
      <c r="C30" s="732"/>
      <c r="D30" s="732"/>
      <c r="E30" s="732"/>
      <c r="F30" s="732"/>
      <c r="G30" s="732"/>
      <c r="H30" s="732"/>
      <c r="I30" s="732"/>
      <c r="J30" s="732"/>
      <c r="K30" s="732"/>
      <c r="L30" s="732"/>
      <c r="M30" s="732"/>
      <c r="N30" s="732"/>
      <c r="O30" s="732"/>
      <c r="P30" s="733"/>
      <c r="Q30" s="722">
        <v>435</v>
      </c>
      <c r="R30" s="723"/>
      <c r="S30" s="723"/>
      <c r="T30" s="723"/>
      <c r="U30" s="723"/>
      <c r="V30" s="723">
        <v>434</v>
      </c>
      <c r="W30" s="723"/>
      <c r="X30" s="723"/>
      <c r="Y30" s="723"/>
      <c r="Z30" s="723"/>
      <c r="AA30" s="723">
        <v>1</v>
      </c>
      <c r="AB30" s="723"/>
      <c r="AC30" s="723"/>
      <c r="AD30" s="723"/>
      <c r="AE30" s="724"/>
      <c r="AF30" s="725">
        <v>1</v>
      </c>
      <c r="AG30" s="726"/>
      <c r="AH30" s="726"/>
      <c r="AI30" s="726"/>
      <c r="AJ30" s="727"/>
      <c r="AK30" s="728">
        <v>183</v>
      </c>
      <c r="AL30" s="723"/>
      <c r="AM30" s="723"/>
      <c r="AN30" s="723"/>
      <c r="AO30" s="723"/>
      <c r="AP30" s="723" t="s">
        <v>204</v>
      </c>
      <c r="AQ30" s="723"/>
      <c r="AR30" s="723"/>
      <c r="AS30" s="723"/>
      <c r="AT30" s="723"/>
      <c r="AU30" s="723" t="s">
        <v>204</v>
      </c>
      <c r="AV30" s="723"/>
      <c r="AW30" s="723"/>
      <c r="AX30" s="723"/>
      <c r="AY30" s="723"/>
      <c r="AZ30" s="777" t="s">
        <v>204</v>
      </c>
      <c r="BA30" s="777"/>
      <c r="BB30" s="777"/>
      <c r="BC30" s="777"/>
      <c r="BD30" s="777"/>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15">
      <c r="A31" s="61">
        <v>4</v>
      </c>
      <c r="B31" s="731" t="s">
        <v>459</v>
      </c>
      <c r="C31" s="732"/>
      <c r="D31" s="732"/>
      <c r="E31" s="732"/>
      <c r="F31" s="732"/>
      <c r="G31" s="732"/>
      <c r="H31" s="732"/>
      <c r="I31" s="732"/>
      <c r="J31" s="732"/>
      <c r="K31" s="732"/>
      <c r="L31" s="732"/>
      <c r="M31" s="732"/>
      <c r="N31" s="732"/>
      <c r="O31" s="732"/>
      <c r="P31" s="733"/>
      <c r="Q31" s="722">
        <v>17</v>
      </c>
      <c r="R31" s="723"/>
      <c r="S31" s="723"/>
      <c r="T31" s="723"/>
      <c r="U31" s="723"/>
      <c r="V31" s="723">
        <v>15</v>
      </c>
      <c r="W31" s="723"/>
      <c r="X31" s="723"/>
      <c r="Y31" s="723"/>
      <c r="Z31" s="723"/>
      <c r="AA31" s="723">
        <v>2</v>
      </c>
      <c r="AB31" s="723"/>
      <c r="AC31" s="723"/>
      <c r="AD31" s="723"/>
      <c r="AE31" s="724"/>
      <c r="AF31" s="725">
        <v>2</v>
      </c>
      <c r="AG31" s="726"/>
      <c r="AH31" s="726"/>
      <c r="AI31" s="726"/>
      <c r="AJ31" s="727"/>
      <c r="AK31" s="728" t="s">
        <v>204</v>
      </c>
      <c r="AL31" s="723"/>
      <c r="AM31" s="723"/>
      <c r="AN31" s="723"/>
      <c r="AO31" s="723"/>
      <c r="AP31" s="723" t="s">
        <v>204</v>
      </c>
      <c r="AQ31" s="723"/>
      <c r="AR31" s="723"/>
      <c r="AS31" s="723"/>
      <c r="AT31" s="723"/>
      <c r="AU31" s="723" t="s">
        <v>204</v>
      </c>
      <c r="AV31" s="723"/>
      <c r="AW31" s="723"/>
      <c r="AX31" s="723"/>
      <c r="AY31" s="723"/>
      <c r="AZ31" s="777" t="s">
        <v>204</v>
      </c>
      <c r="BA31" s="777"/>
      <c r="BB31" s="777"/>
      <c r="BC31" s="777"/>
      <c r="BD31" s="777"/>
      <c r="BE31" s="729"/>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15">
      <c r="A32" s="61">
        <v>5</v>
      </c>
      <c r="B32" s="731" t="s">
        <v>461</v>
      </c>
      <c r="C32" s="732"/>
      <c r="D32" s="732"/>
      <c r="E32" s="732"/>
      <c r="F32" s="732"/>
      <c r="G32" s="732"/>
      <c r="H32" s="732"/>
      <c r="I32" s="732"/>
      <c r="J32" s="732"/>
      <c r="K32" s="732"/>
      <c r="L32" s="732"/>
      <c r="M32" s="732"/>
      <c r="N32" s="732"/>
      <c r="O32" s="732"/>
      <c r="P32" s="733"/>
      <c r="Q32" s="722">
        <v>389</v>
      </c>
      <c r="R32" s="723"/>
      <c r="S32" s="723"/>
      <c r="T32" s="723"/>
      <c r="U32" s="723"/>
      <c r="V32" s="723">
        <v>327</v>
      </c>
      <c r="W32" s="723"/>
      <c r="X32" s="723"/>
      <c r="Y32" s="723"/>
      <c r="Z32" s="723"/>
      <c r="AA32" s="723">
        <v>62</v>
      </c>
      <c r="AB32" s="723"/>
      <c r="AC32" s="723"/>
      <c r="AD32" s="723"/>
      <c r="AE32" s="724"/>
      <c r="AF32" s="725">
        <v>526</v>
      </c>
      <c r="AG32" s="726"/>
      <c r="AH32" s="726"/>
      <c r="AI32" s="726"/>
      <c r="AJ32" s="727"/>
      <c r="AK32" s="728">
        <v>87</v>
      </c>
      <c r="AL32" s="723"/>
      <c r="AM32" s="723"/>
      <c r="AN32" s="723"/>
      <c r="AO32" s="723"/>
      <c r="AP32" s="723">
        <v>1161</v>
      </c>
      <c r="AQ32" s="723"/>
      <c r="AR32" s="723"/>
      <c r="AS32" s="723"/>
      <c r="AT32" s="723"/>
      <c r="AU32" s="723">
        <v>315</v>
      </c>
      <c r="AV32" s="723"/>
      <c r="AW32" s="723"/>
      <c r="AX32" s="723"/>
      <c r="AY32" s="723"/>
      <c r="AZ32" s="777" t="s">
        <v>204</v>
      </c>
      <c r="BA32" s="777"/>
      <c r="BB32" s="777"/>
      <c r="BC32" s="777"/>
      <c r="BD32" s="777"/>
      <c r="BE32" s="729" t="s">
        <v>462</v>
      </c>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15">
      <c r="A33" s="61">
        <v>6</v>
      </c>
      <c r="B33" s="731" t="s">
        <v>463</v>
      </c>
      <c r="C33" s="732"/>
      <c r="D33" s="732"/>
      <c r="E33" s="732"/>
      <c r="F33" s="732"/>
      <c r="G33" s="732"/>
      <c r="H33" s="732"/>
      <c r="I33" s="732"/>
      <c r="J33" s="732"/>
      <c r="K33" s="732"/>
      <c r="L33" s="732"/>
      <c r="M33" s="732"/>
      <c r="N33" s="732"/>
      <c r="O33" s="732"/>
      <c r="P33" s="733"/>
      <c r="Q33" s="722">
        <v>170</v>
      </c>
      <c r="R33" s="723"/>
      <c r="S33" s="723"/>
      <c r="T33" s="723"/>
      <c r="U33" s="723"/>
      <c r="V33" s="723">
        <v>167</v>
      </c>
      <c r="W33" s="723"/>
      <c r="X33" s="723"/>
      <c r="Y33" s="723"/>
      <c r="Z33" s="723"/>
      <c r="AA33" s="723">
        <v>3</v>
      </c>
      <c r="AB33" s="723"/>
      <c r="AC33" s="723"/>
      <c r="AD33" s="723"/>
      <c r="AE33" s="724"/>
      <c r="AF33" s="725">
        <v>3</v>
      </c>
      <c r="AG33" s="726"/>
      <c r="AH33" s="726"/>
      <c r="AI33" s="726"/>
      <c r="AJ33" s="727"/>
      <c r="AK33" s="728">
        <v>95</v>
      </c>
      <c r="AL33" s="723"/>
      <c r="AM33" s="723"/>
      <c r="AN33" s="723"/>
      <c r="AO33" s="723"/>
      <c r="AP33" s="723">
        <v>712</v>
      </c>
      <c r="AQ33" s="723"/>
      <c r="AR33" s="723"/>
      <c r="AS33" s="723"/>
      <c r="AT33" s="723"/>
      <c r="AU33" s="723">
        <v>698</v>
      </c>
      <c r="AV33" s="723"/>
      <c r="AW33" s="723"/>
      <c r="AX33" s="723"/>
      <c r="AY33" s="723"/>
      <c r="AZ33" s="777" t="s">
        <v>204</v>
      </c>
      <c r="BA33" s="777"/>
      <c r="BB33" s="777"/>
      <c r="BC33" s="777"/>
      <c r="BD33" s="777"/>
      <c r="BE33" s="729" t="s">
        <v>25</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15">
      <c r="A34" s="61">
        <v>7</v>
      </c>
      <c r="B34" s="731"/>
      <c r="C34" s="732"/>
      <c r="D34" s="732"/>
      <c r="E34" s="732"/>
      <c r="F34" s="732"/>
      <c r="G34" s="732"/>
      <c r="H34" s="732"/>
      <c r="I34" s="732"/>
      <c r="J34" s="732"/>
      <c r="K34" s="732"/>
      <c r="L34" s="732"/>
      <c r="M34" s="732"/>
      <c r="N34" s="732"/>
      <c r="O34" s="732"/>
      <c r="P34" s="733"/>
      <c r="Q34" s="722"/>
      <c r="R34" s="723"/>
      <c r="S34" s="723"/>
      <c r="T34" s="723"/>
      <c r="U34" s="723"/>
      <c r="V34" s="723"/>
      <c r="W34" s="723"/>
      <c r="X34" s="723"/>
      <c r="Y34" s="723"/>
      <c r="Z34" s="723"/>
      <c r="AA34" s="723"/>
      <c r="AB34" s="723"/>
      <c r="AC34" s="723"/>
      <c r="AD34" s="723"/>
      <c r="AE34" s="724"/>
      <c r="AF34" s="725"/>
      <c r="AG34" s="726"/>
      <c r="AH34" s="726"/>
      <c r="AI34" s="726"/>
      <c r="AJ34" s="727"/>
      <c r="AK34" s="728"/>
      <c r="AL34" s="723"/>
      <c r="AM34" s="723"/>
      <c r="AN34" s="723"/>
      <c r="AO34" s="723"/>
      <c r="AP34" s="723"/>
      <c r="AQ34" s="723"/>
      <c r="AR34" s="723"/>
      <c r="AS34" s="723"/>
      <c r="AT34" s="723"/>
      <c r="AU34" s="723"/>
      <c r="AV34" s="723"/>
      <c r="AW34" s="723"/>
      <c r="AX34" s="723"/>
      <c r="AY34" s="723"/>
      <c r="AZ34" s="777"/>
      <c r="BA34" s="777"/>
      <c r="BB34" s="777"/>
      <c r="BC34" s="777"/>
      <c r="BD34" s="777"/>
      <c r="BE34" s="729"/>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15">
      <c r="A35" s="61">
        <v>8</v>
      </c>
      <c r="B35" s="731"/>
      <c r="C35" s="732"/>
      <c r="D35" s="732"/>
      <c r="E35" s="732"/>
      <c r="F35" s="732"/>
      <c r="G35" s="732"/>
      <c r="H35" s="732"/>
      <c r="I35" s="732"/>
      <c r="J35" s="732"/>
      <c r="K35" s="732"/>
      <c r="L35" s="732"/>
      <c r="M35" s="732"/>
      <c r="N35" s="732"/>
      <c r="O35" s="732"/>
      <c r="P35" s="733"/>
      <c r="Q35" s="722"/>
      <c r="R35" s="723"/>
      <c r="S35" s="723"/>
      <c r="T35" s="723"/>
      <c r="U35" s="723"/>
      <c r="V35" s="723"/>
      <c r="W35" s="723"/>
      <c r="X35" s="723"/>
      <c r="Y35" s="723"/>
      <c r="Z35" s="723"/>
      <c r="AA35" s="723"/>
      <c r="AB35" s="723"/>
      <c r="AC35" s="723"/>
      <c r="AD35" s="723"/>
      <c r="AE35" s="724"/>
      <c r="AF35" s="725"/>
      <c r="AG35" s="726"/>
      <c r="AH35" s="726"/>
      <c r="AI35" s="726"/>
      <c r="AJ35" s="727"/>
      <c r="AK35" s="728"/>
      <c r="AL35" s="723"/>
      <c r="AM35" s="723"/>
      <c r="AN35" s="723"/>
      <c r="AO35" s="723"/>
      <c r="AP35" s="723"/>
      <c r="AQ35" s="723"/>
      <c r="AR35" s="723"/>
      <c r="AS35" s="723"/>
      <c r="AT35" s="723"/>
      <c r="AU35" s="723"/>
      <c r="AV35" s="723"/>
      <c r="AW35" s="723"/>
      <c r="AX35" s="723"/>
      <c r="AY35" s="723"/>
      <c r="AZ35" s="777"/>
      <c r="BA35" s="777"/>
      <c r="BB35" s="777"/>
      <c r="BC35" s="777"/>
      <c r="BD35" s="777"/>
      <c r="BE35" s="729"/>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15">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77"/>
      <c r="BA36" s="777"/>
      <c r="BB36" s="777"/>
      <c r="BC36" s="777"/>
      <c r="BD36" s="777"/>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15">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7"/>
      <c r="BA37" s="777"/>
      <c r="BB37" s="777"/>
      <c r="BC37" s="777"/>
      <c r="BD37" s="777"/>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15">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7"/>
      <c r="BA38" s="777"/>
      <c r="BB38" s="777"/>
      <c r="BC38" s="777"/>
      <c r="BD38" s="777"/>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15">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7"/>
      <c r="BA39" s="777"/>
      <c r="BB39" s="777"/>
      <c r="BC39" s="777"/>
      <c r="BD39" s="777"/>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15">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7"/>
      <c r="BA40" s="777"/>
      <c r="BB40" s="777"/>
      <c r="BC40" s="777"/>
      <c r="BD40" s="777"/>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15">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7"/>
      <c r="BA41" s="777"/>
      <c r="BB41" s="777"/>
      <c r="BC41" s="777"/>
      <c r="BD41" s="777"/>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15">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7"/>
      <c r="BA42" s="777"/>
      <c r="BB42" s="777"/>
      <c r="BC42" s="777"/>
      <c r="BD42" s="777"/>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15">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7"/>
      <c r="BA43" s="777"/>
      <c r="BB43" s="777"/>
      <c r="BC43" s="777"/>
      <c r="BD43" s="777"/>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15">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7"/>
      <c r="BA44" s="777"/>
      <c r="BB44" s="777"/>
      <c r="BC44" s="777"/>
      <c r="BD44" s="777"/>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15">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7"/>
      <c r="BA45" s="777"/>
      <c r="BB45" s="777"/>
      <c r="BC45" s="777"/>
      <c r="BD45" s="777"/>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15">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7"/>
      <c r="BA46" s="777"/>
      <c r="BB46" s="777"/>
      <c r="BC46" s="777"/>
      <c r="BD46" s="777"/>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15">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7"/>
      <c r="BA47" s="777"/>
      <c r="BB47" s="777"/>
      <c r="BC47" s="777"/>
      <c r="BD47" s="777"/>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15">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7"/>
      <c r="BA48" s="777"/>
      <c r="BB48" s="777"/>
      <c r="BC48" s="777"/>
      <c r="BD48" s="777"/>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15">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7"/>
      <c r="BA49" s="777"/>
      <c r="BB49" s="777"/>
      <c r="BC49" s="777"/>
      <c r="BD49" s="777"/>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15">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15">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15">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15">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15">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15">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15">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15">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15">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15">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15">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15">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15">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465</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15">
      <c r="A63" s="60" t="s">
        <v>258</v>
      </c>
      <c r="B63" s="751" t="s">
        <v>384</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578</v>
      </c>
      <c r="AG63" s="755"/>
      <c r="AH63" s="755"/>
      <c r="AI63" s="755"/>
      <c r="AJ63" s="758"/>
      <c r="AK63" s="759"/>
      <c r="AL63" s="760"/>
      <c r="AM63" s="760"/>
      <c r="AN63" s="760"/>
      <c r="AO63" s="760"/>
      <c r="AP63" s="755">
        <v>1873</v>
      </c>
      <c r="AQ63" s="755"/>
      <c r="AR63" s="755"/>
      <c r="AS63" s="755"/>
      <c r="AT63" s="755"/>
      <c r="AU63" s="755">
        <v>1013</v>
      </c>
      <c r="AV63" s="755"/>
      <c r="AW63" s="755"/>
      <c r="AX63" s="755"/>
      <c r="AY63" s="755"/>
      <c r="AZ63" s="793"/>
      <c r="BA63" s="793"/>
      <c r="BB63" s="793"/>
      <c r="BC63" s="793"/>
      <c r="BD63" s="793"/>
      <c r="BE63" s="761"/>
      <c r="BF63" s="761"/>
      <c r="BG63" s="761"/>
      <c r="BH63" s="761"/>
      <c r="BI63" s="762"/>
      <c r="BJ63" s="763" t="s">
        <v>204</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15">
      <c r="A65" s="63" t="s">
        <v>269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15">
      <c r="A66" s="708" t="s">
        <v>445</v>
      </c>
      <c r="B66" s="709"/>
      <c r="C66" s="709"/>
      <c r="D66" s="709"/>
      <c r="E66" s="709"/>
      <c r="F66" s="709"/>
      <c r="G66" s="709"/>
      <c r="H66" s="709"/>
      <c r="I66" s="709"/>
      <c r="J66" s="709"/>
      <c r="K66" s="709"/>
      <c r="L66" s="709"/>
      <c r="M66" s="709"/>
      <c r="N66" s="709"/>
      <c r="O66" s="709"/>
      <c r="P66" s="710"/>
      <c r="Q66" s="702" t="s">
        <v>451</v>
      </c>
      <c r="R66" s="703"/>
      <c r="S66" s="703"/>
      <c r="T66" s="703"/>
      <c r="U66" s="714"/>
      <c r="V66" s="702" t="s">
        <v>452</v>
      </c>
      <c r="W66" s="703"/>
      <c r="X66" s="703"/>
      <c r="Y66" s="703"/>
      <c r="Z66" s="714"/>
      <c r="AA66" s="702" t="s">
        <v>453</v>
      </c>
      <c r="AB66" s="703"/>
      <c r="AC66" s="703"/>
      <c r="AD66" s="703"/>
      <c r="AE66" s="714"/>
      <c r="AF66" s="979" t="s">
        <v>255</v>
      </c>
      <c r="AG66" s="974"/>
      <c r="AH66" s="974"/>
      <c r="AI66" s="974"/>
      <c r="AJ66" s="980"/>
      <c r="AK66" s="702" t="s">
        <v>397</v>
      </c>
      <c r="AL66" s="709"/>
      <c r="AM66" s="709"/>
      <c r="AN66" s="709"/>
      <c r="AO66" s="710"/>
      <c r="AP66" s="702" t="s">
        <v>365</v>
      </c>
      <c r="AQ66" s="703"/>
      <c r="AR66" s="703"/>
      <c r="AS66" s="703"/>
      <c r="AT66" s="714"/>
      <c r="AU66" s="702" t="s">
        <v>466</v>
      </c>
      <c r="AV66" s="703"/>
      <c r="AW66" s="703"/>
      <c r="AX66" s="703"/>
      <c r="AY66" s="714"/>
      <c r="AZ66" s="702" t="s">
        <v>440</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799"/>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800"/>
      <c r="EA66" s="54"/>
    </row>
    <row r="67" spans="1:131" s="51" customFormat="1" ht="26.25" customHeight="1" x14ac:dyDescent="0.15">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799"/>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800"/>
      <c r="EA67" s="54"/>
    </row>
    <row r="68" spans="1:131" s="51" customFormat="1" ht="26.25" customHeight="1" x14ac:dyDescent="0.15">
      <c r="A68" s="58">
        <v>1</v>
      </c>
      <c r="B68" s="699" t="s">
        <v>537</v>
      </c>
      <c r="C68" s="700"/>
      <c r="D68" s="700"/>
      <c r="E68" s="700"/>
      <c r="F68" s="700"/>
      <c r="G68" s="700"/>
      <c r="H68" s="700"/>
      <c r="I68" s="700"/>
      <c r="J68" s="700"/>
      <c r="K68" s="700"/>
      <c r="L68" s="700"/>
      <c r="M68" s="700"/>
      <c r="N68" s="700"/>
      <c r="O68" s="700"/>
      <c r="P68" s="740"/>
      <c r="Q68" s="741">
        <v>847</v>
      </c>
      <c r="R68" s="742"/>
      <c r="S68" s="742"/>
      <c r="T68" s="742"/>
      <c r="U68" s="742"/>
      <c r="V68" s="742">
        <v>834</v>
      </c>
      <c r="W68" s="742"/>
      <c r="X68" s="742"/>
      <c r="Y68" s="742"/>
      <c r="Z68" s="742"/>
      <c r="AA68" s="742">
        <v>13</v>
      </c>
      <c r="AB68" s="742"/>
      <c r="AC68" s="742"/>
      <c r="AD68" s="742"/>
      <c r="AE68" s="742"/>
      <c r="AF68" s="742">
        <v>13</v>
      </c>
      <c r="AG68" s="742"/>
      <c r="AH68" s="742"/>
      <c r="AI68" s="742"/>
      <c r="AJ68" s="742"/>
      <c r="AK68" s="742" t="s">
        <v>204</v>
      </c>
      <c r="AL68" s="742"/>
      <c r="AM68" s="742"/>
      <c r="AN68" s="742"/>
      <c r="AO68" s="742"/>
      <c r="AP68" s="742">
        <v>76</v>
      </c>
      <c r="AQ68" s="742"/>
      <c r="AR68" s="742"/>
      <c r="AS68" s="742"/>
      <c r="AT68" s="742"/>
      <c r="AU68" s="742">
        <v>50</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799"/>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800"/>
      <c r="EA68" s="54"/>
    </row>
    <row r="69" spans="1:131" s="51" customFormat="1" ht="26.25" customHeight="1" x14ac:dyDescent="0.15">
      <c r="A69" s="59">
        <v>2</v>
      </c>
      <c r="B69" s="731" t="s">
        <v>102</v>
      </c>
      <c r="C69" s="732"/>
      <c r="D69" s="732"/>
      <c r="E69" s="732"/>
      <c r="F69" s="732"/>
      <c r="G69" s="732"/>
      <c r="H69" s="732"/>
      <c r="I69" s="732"/>
      <c r="J69" s="732"/>
      <c r="K69" s="732"/>
      <c r="L69" s="732"/>
      <c r="M69" s="732"/>
      <c r="N69" s="732"/>
      <c r="O69" s="732"/>
      <c r="P69" s="733"/>
      <c r="Q69" s="722">
        <v>644</v>
      </c>
      <c r="R69" s="723"/>
      <c r="S69" s="723"/>
      <c r="T69" s="723"/>
      <c r="U69" s="723"/>
      <c r="V69" s="723">
        <v>608</v>
      </c>
      <c r="W69" s="723"/>
      <c r="X69" s="723"/>
      <c r="Y69" s="723"/>
      <c r="Z69" s="723"/>
      <c r="AA69" s="723">
        <v>37</v>
      </c>
      <c r="AB69" s="723"/>
      <c r="AC69" s="723"/>
      <c r="AD69" s="723"/>
      <c r="AE69" s="723"/>
      <c r="AF69" s="723">
        <v>37</v>
      </c>
      <c r="AG69" s="723"/>
      <c r="AH69" s="723"/>
      <c r="AI69" s="723"/>
      <c r="AJ69" s="723"/>
      <c r="AK69" s="723" t="s">
        <v>204</v>
      </c>
      <c r="AL69" s="723"/>
      <c r="AM69" s="723"/>
      <c r="AN69" s="723"/>
      <c r="AO69" s="723"/>
      <c r="AP69" s="723" t="s">
        <v>204</v>
      </c>
      <c r="AQ69" s="723"/>
      <c r="AR69" s="723"/>
      <c r="AS69" s="723"/>
      <c r="AT69" s="723"/>
      <c r="AU69" s="723" t="s">
        <v>204</v>
      </c>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799"/>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800"/>
      <c r="EA69" s="54"/>
    </row>
    <row r="70" spans="1:131" s="51" customFormat="1" ht="26.25" customHeight="1" x14ac:dyDescent="0.15">
      <c r="A70" s="59">
        <v>3</v>
      </c>
      <c r="B70" s="731" t="s">
        <v>538</v>
      </c>
      <c r="C70" s="732"/>
      <c r="D70" s="732"/>
      <c r="E70" s="732"/>
      <c r="F70" s="732"/>
      <c r="G70" s="732"/>
      <c r="H70" s="732"/>
      <c r="I70" s="732"/>
      <c r="J70" s="732"/>
      <c r="K70" s="732"/>
      <c r="L70" s="732"/>
      <c r="M70" s="732"/>
      <c r="N70" s="732"/>
      <c r="O70" s="732"/>
      <c r="P70" s="733"/>
      <c r="Q70" s="722">
        <v>55</v>
      </c>
      <c r="R70" s="723"/>
      <c r="S70" s="723"/>
      <c r="T70" s="723"/>
      <c r="U70" s="723"/>
      <c r="V70" s="723">
        <v>52</v>
      </c>
      <c r="W70" s="723"/>
      <c r="X70" s="723"/>
      <c r="Y70" s="723"/>
      <c r="Z70" s="723"/>
      <c r="AA70" s="723">
        <v>3</v>
      </c>
      <c r="AB70" s="723"/>
      <c r="AC70" s="723"/>
      <c r="AD70" s="723"/>
      <c r="AE70" s="723"/>
      <c r="AF70" s="723">
        <v>3</v>
      </c>
      <c r="AG70" s="723"/>
      <c r="AH70" s="723"/>
      <c r="AI70" s="723"/>
      <c r="AJ70" s="723"/>
      <c r="AK70" s="723" t="s">
        <v>204</v>
      </c>
      <c r="AL70" s="723"/>
      <c r="AM70" s="723"/>
      <c r="AN70" s="723"/>
      <c r="AO70" s="723"/>
      <c r="AP70" s="723" t="s">
        <v>204</v>
      </c>
      <c r="AQ70" s="723"/>
      <c r="AR70" s="723"/>
      <c r="AS70" s="723"/>
      <c r="AT70" s="723"/>
      <c r="AU70" s="723" t="s">
        <v>204</v>
      </c>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799"/>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800"/>
      <c r="EA70" s="54"/>
    </row>
    <row r="71" spans="1:131" s="51" customFormat="1" ht="26.25" customHeight="1" x14ac:dyDescent="0.15">
      <c r="A71" s="59">
        <v>4</v>
      </c>
      <c r="B71" s="731" t="s">
        <v>539</v>
      </c>
      <c r="C71" s="732"/>
      <c r="D71" s="732"/>
      <c r="E71" s="732"/>
      <c r="F71" s="732"/>
      <c r="G71" s="732"/>
      <c r="H71" s="732"/>
      <c r="I71" s="732"/>
      <c r="J71" s="732"/>
      <c r="K71" s="732"/>
      <c r="L71" s="732"/>
      <c r="M71" s="732"/>
      <c r="N71" s="732"/>
      <c r="O71" s="732"/>
      <c r="P71" s="733"/>
      <c r="Q71" s="722">
        <v>1</v>
      </c>
      <c r="R71" s="723"/>
      <c r="S71" s="723"/>
      <c r="T71" s="723"/>
      <c r="U71" s="723"/>
      <c r="V71" s="723">
        <v>1</v>
      </c>
      <c r="W71" s="723"/>
      <c r="X71" s="723"/>
      <c r="Y71" s="723"/>
      <c r="Z71" s="723"/>
      <c r="AA71" s="723">
        <v>2</v>
      </c>
      <c r="AB71" s="723"/>
      <c r="AC71" s="723"/>
      <c r="AD71" s="723"/>
      <c r="AE71" s="723"/>
      <c r="AF71" s="723">
        <v>2</v>
      </c>
      <c r="AG71" s="723"/>
      <c r="AH71" s="723"/>
      <c r="AI71" s="723"/>
      <c r="AJ71" s="723"/>
      <c r="AK71" s="723" t="s">
        <v>204</v>
      </c>
      <c r="AL71" s="723"/>
      <c r="AM71" s="723"/>
      <c r="AN71" s="723"/>
      <c r="AO71" s="723"/>
      <c r="AP71" s="723" t="s">
        <v>204</v>
      </c>
      <c r="AQ71" s="723"/>
      <c r="AR71" s="723"/>
      <c r="AS71" s="723"/>
      <c r="AT71" s="723"/>
      <c r="AU71" s="723" t="s">
        <v>204</v>
      </c>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799"/>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800"/>
      <c r="EA71" s="54"/>
    </row>
    <row r="72" spans="1:131" s="51" customFormat="1" ht="26.25" customHeight="1" x14ac:dyDescent="0.15">
      <c r="A72" s="59">
        <v>5</v>
      </c>
      <c r="B72" s="731" t="s">
        <v>231</v>
      </c>
      <c r="C72" s="732"/>
      <c r="D72" s="732"/>
      <c r="E72" s="732"/>
      <c r="F72" s="732"/>
      <c r="G72" s="732"/>
      <c r="H72" s="732"/>
      <c r="I72" s="732"/>
      <c r="J72" s="732"/>
      <c r="K72" s="732"/>
      <c r="L72" s="732"/>
      <c r="M72" s="732"/>
      <c r="N72" s="732"/>
      <c r="O72" s="732"/>
      <c r="P72" s="733"/>
      <c r="Q72" s="722">
        <v>134</v>
      </c>
      <c r="R72" s="723"/>
      <c r="S72" s="723"/>
      <c r="T72" s="723"/>
      <c r="U72" s="723"/>
      <c r="V72" s="723">
        <v>95</v>
      </c>
      <c r="W72" s="723"/>
      <c r="X72" s="723"/>
      <c r="Y72" s="723"/>
      <c r="Z72" s="723"/>
      <c r="AA72" s="723">
        <v>39</v>
      </c>
      <c r="AB72" s="723"/>
      <c r="AC72" s="723"/>
      <c r="AD72" s="723"/>
      <c r="AE72" s="723"/>
      <c r="AF72" s="723">
        <v>39</v>
      </c>
      <c r="AG72" s="723"/>
      <c r="AH72" s="723"/>
      <c r="AI72" s="723"/>
      <c r="AJ72" s="723"/>
      <c r="AK72" s="723" t="s">
        <v>204</v>
      </c>
      <c r="AL72" s="723"/>
      <c r="AM72" s="723"/>
      <c r="AN72" s="723"/>
      <c r="AO72" s="723"/>
      <c r="AP72" s="723" t="s">
        <v>204</v>
      </c>
      <c r="AQ72" s="723"/>
      <c r="AR72" s="723"/>
      <c r="AS72" s="723"/>
      <c r="AT72" s="723"/>
      <c r="AU72" s="723" t="s">
        <v>204</v>
      </c>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799"/>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800"/>
      <c r="EA72" s="54"/>
    </row>
    <row r="73" spans="1:131" s="51" customFormat="1" ht="26.25" customHeight="1" x14ac:dyDescent="0.15">
      <c r="A73" s="59">
        <v>6</v>
      </c>
      <c r="B73" s="731" t="s">
        <v>352</v>
      </c>
      <c r="C73" s="732"/>
      <c r="D73" s="732"/>
      <c r="E73" s="732"/>
      <c r="F73" s="732"/>
      <c r="G73" s="732"/>
      <c r="H73" s="732"/>
      <c r="I73" s="732"/>
      <c r="J73" s="732"/>
      <c r="K73" s="732"/>
      <c r="L73" s="732"/>
      <c r="M73" s="732"/>
      <c r="N73" s="732"/>
      <c r="O73" s="732"/>
      <c r="P73" s="733"/>
      <c r="Q73" s="722">
        <v>13074</v>
      </c>
      <c r="R73" s="723"/>
      <c r="S73" s="723"/>
      <c r="T73" s="723"/>
      <c r="U73" s="723"/>
      <c r="V73" s="723">
        <v>12698</v>
      </c>
      <c r="W73" s="723"/>
      <c r="X73" s="723"/>
      <c r="Y73" s="723"/>
      <c r="Z73" s="723"/>
      <c r="AA73" s="723">
        <v>376</v>
      </c>
      <c r="AB73" s="723"/>
      <c r="AC73" s="723"/>
      <c r="AD73" s="723"/>
      <c r="AE73" s="723"/>
      <c r="AF73" s="723">
        <v>376</v>
      </c>
      <c r="AG73" s="723"/>
      <c r="AH73" s="723"/>
      <c r="AI73" s="723"/>
      <c r="AJ73" s="723"/>
      <c r="AK73" s="723">
        <v>251</v>
      </c>
      <c r="AL73" s="723"/>
      <c r="AM73" s="723"/>
      <c r="AN73" s="723"/>
      <c r="AO73" s="723"/>
      <c r="AP73" s="723" t="s">
        <v>204</v>
      </c>
      <c r="AQ73" s="723"/>
      <c r="AR73" s="723"/>
      <c r="AS73" s="723"/>
      <c r="AT73" s="723"/>
      <c r="AU73" s="723" t="s">
        <v>204</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799"/>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800"/>
      <c r="EA73" s="54"/>
    </row>
    <row r="74" spans="1:131" s="51" customFormat="1" ht="26.25" customHeight="1" x14ac:dyDescent="0.15">
      <c r="A74" s="59">
        <v>7</v>
      </c>
      <c r="B74" s="731" t="s">
        <v>158</v>
      </c>
      <c r="C74" s="732"/>
      <c r="D74" s="732"/>
      <c r="E74" s="732"/>
      <c r="F74" s="732"/>
      <c r="G74" s="732"/>
      <c r="H74" s="732"/>
      <c r="I74" s="732"/>
      <c r="J74" s="732"/>
      <c r="K74" s="732"/>
      <c r="L74" s="732"/>
      <c r="M74" s="732"/>
      <c r="N74" s="732"/>
      <c r="O74" s="732"/>
      <c r="P74" s="733"/>
      <c r="Q74" s="722">
        <v>1069</v>
      </c>
      <c r="R74" s="723"/>
      <c r="S74" s="723"/>
      <c r="T74" s="723"/>
      <c r="U74" s="723"/>
      <c r="V74" s="723">
        <v>1064</v>
      </c>
      <c r="W74" s="723"/>
      <c r="X74" s="723"/>
      <c r="Y74" s="723"/>
      <c r="Z74" s="723"/>
      <c r="AA74" s="723">
        <v>5</v>
      </c>
      <c r="AB74" s="723"/>
      <c r="AC74" s="723"/>
      <c r="AD74" s="723"/>
      <c r="AE74" s="723"/>
      <c r="AF74" s="723">
        <v>5</v>
      </c>
      <c r="AG74" s="723"/>
      <c r="AH74" s="723"/>
      <c r="AI74" s="723"/>
      <c r="AJ74" s="723"/>
      <c r="AK74" s="723" t="s">
        <v>204</v>
      </c>
      <c r="AL74" s="723"/>
      <c r="AM74" s="723"/>
      <c r="AN74" s="723"/>
      <c r="AO74" s="723"/>
      <c r="AP74" s="723" t="s">
        <v>204</v>
      </c>
      <c r="AQ74" s="723"/>
      <c r="AR74" s="723"/>
      <c r="AS74" s="723"/>
      <c r="AT74" s="723"/>
      <c r="AU74" s="723" t="s">
        <v>204</v>
      </c>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799"/>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800"/>
      <c r="EA74" s="54"/>
    </row>
    <row r="75" spans="1:131" s="51" customFormat="1" ht="26.25" customHeight="1" x14ac:dyDescent="0.15">
      <c r="A75" s="59">
        <v>8</v>
      </c>
      <c r="B75" s="731" t="s">
        <v>540</v>
      </c>
      <c r="C75" s="732"/>
      <c r="D75" s="732"/>
      <c r="E75" s="732"/>
      <c r="F75" s="732"/>
      <c r="G75" s="732"/>
      <c r="H75" s="732"/>
      <c r="I75" s="732"/>
      <c r="J75" s="732"/>
      <c r="K75" s="732"/>
      <c r="L75" s="732"/>
      <c r="M75" s="732"/>
      <c r="N75" s="732"/>
      <c r="O75" s="732"/>
      <c r="P75" s="733"/>
      <c r="Q75" s="734">
        <v>287396</v>
      </c>
      <c r="R75" s="726"/>
      <c r="S75" s="726"/>
      <c r="T75" s="726"/>
      <c r="U75" s="728"/>
      <c r="V75" s="724">
        <v>279979</v>
      </c>
      <c r="W75" s="726"/>
      <c r="X75" s="726"/>
      <c r="Y75" s="726"/>
      <c r="Z75" s="728"/>
      <c r="AA75" s="724">
        <v>7417</v>
      </c>
      <c r="AB75" s="726"/>
      <c r="AC75" s="726"/>
      <c r="AD75" s="726"/>
      <c r="AE75" s="728"/>
      <c r="AF75" s="724">
        <v>7417</v>
      </c>
      <c r="AG75" s="726"/>
      <c r="AH75" s="726"/>
      <c r="AI75" s="726"/>
      <c r="AJ75" s="728"/>
      <c r="AK75" s="724">
        <v>982</v>
      </c>
      <c r="AL75" s="726"/>
      <c r="AM75" s="726"/>
      <c r="AN75" s="726"/>
      <c r="AO75" s="728"/>
      <c r="AP75" s="724" t="s">
        <v>204</v>
      </c>
      <c r="AQ75" s="726"/>
      <c r="AR75" s="726"/>
      <c r="AS75" s="726"/>
      <c r="AT75" s="728"/>
      <c r="AU75" s="724" t="s">
        <v>204</v>
      </c>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799"/>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800"/>
      <c r="EA75" s="54"/>
    </row>
    <row r="76" spans="1:131" s="51" customFormat="1" ht="26.25" customHeight="1" x14ac:dyDescent="0.15">
      <c r="A76" s="59">
        <v>9</v>
      </c>
      <c r="B76" s="731"/>
      <c r="C76" s="732"/>
      <c r="D76" s="732"/>
      <c r="E76" s="732"/>
      <c r="F76" s="732"/>
      <c r="G76" s="732"/>
      <c r="H76" s="732"/>
      <c r="I76" s="732"/>
      <c r="J76" s="732"/>
      <c r="K76" s="732"/>
      <c r="L76" s="732"/>
      <c r="M76" s="732"/>
      <c r="N76" s="732"/>
      <c r="O76" s="732"/>
      <c r="P76" s="733"/>
      <c r="Q76" s="734"/>
      <c r="R76" s="726"/>
      <c r="S76" s="726"/>
      <c r="T76" s="726"/>
      <c r="U76" s="728"/>
      <c r="V76" s="724"/>
      <c r="W76" s="726"/>
      <c r="X76" s="726"/>
      <c r="Y76" s="726"/>
      <c r="Z76" s="728"/>
      <c r="AA76" s="724"/>
      <c r="AB76" s="726"/>
      <c r="AC76" s="726"/>
      <c r="AD76" s="726"/>
      <c r="AE76" s="728"/>
      <c r="AF76" s="724"/>
      <c r="AG76" s="726"/>
      <c r="AH76" s="726"/>
      <c r="AI76" s="726"/>
      <c r="AJ76" s="728"/>
      <c r="AK76" s="724"/>
      <c r="AL76" s="726"/>
      <c r="AM76" s="726"/>
      <c r="AN76" s="726"/>
      <c r="AO76" s="728"/>
      <c r="AP76" s="724"/>
      <c r="AQ76" s="726"/>
      <c r="AR76" s="726"/>
      <c r="AS76" s="726"/>
      <c r="AT76" s="728"/>
      <c r="AU76" s="724"/>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799"/>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800"/>
      <c r="EA76" s="54"/>
    </row>
    <row r="77" spans="1:131" s="51" customFormat="1" ht="26.25" customHeight="1" x14ac:dyDescent="0.15">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799"/>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800"/>
      <c r="EA77" s="54"/>
    </row>
    <row r="78" spans="1:131" s="51" customFormat="1" ht="26.25" customHeight="1" x14ac:dyDescent="0.15">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799"/>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800"/>
      <c r="EA78" s="54"/>
    </row>
    <row r="79" spans="1:131" s="51" customFormat="1" ht="26.25" customHeight="1" x14ac:dyDescent="0.15">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799"/>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800"/>
      <c r="EA79" s="54"/>
    </row>
    <row r="80" spans="1:131" s="51" customFormat="1" ht="26.25" customHeight="1" x14ac:dyDescent="0.15">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799"/>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800"/>
      <c r="EA80" s="54"/>
    </row>
    <row r="81" spans="1:131" s="51" customFormat="1" ht="26.25" customHeight="1" x14ac:dyDescent="0.15">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799"/>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800"/>
      <c r="EA81" s="54"/>
    </row>
    <row r="82" spans="1:131" s="51" customFormat="1" ht="26.25" customHeight="1" x14ac:dyDescent="0.15">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799"/>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800"/>
      <c r="EA82" s="54"/>
    </row>
    <row r="83" spans="1:131" s="51" customFormat="1" ht="26.25" customHeight="1" x14ac:dyDescent="0.15">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799"/>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800"/>
      <c r="EA83" s="54"/>
    </row>
    <row r="84" spans="1:131" s="51" customFormat="1" ht="26.25" customHeight="1" x14ac:dyDescent="0.15">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799"/>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800"/>
      <c r="EA84" s="54"/>
    </row>
    <row r="85" spans="1:131" s="51" customFormat="1" ht="26.25" customHeight="1" x14ac:dyDescent="0.15">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799"/>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800"/>
      <c r="EA85" s="54"/>
    </row>
    <row r="86" spans="1:131" s="51" customFormat="1" ht="26.25" customHeight="1" x14ac:dyDescent="0.15">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799"/>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800"/>
      <c r="EA86" s="54"/>
    </row>
    <row r="87" spans="1:131" s="51" customFormat="1" ht="26.25" customHeight="1" x14ac:dyDescent="0.15">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799"/>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800"/>
      <c r="EA87" s="54"/>
    </row>
    <row r="88" spans="1:131" s="51" customFormat="1" ht="26.25" customHeight="1" x14ac:dyDescent="0.15">
      <c r="A88" s="60" t="s">
        <v>258</v>
      </c>
      <c r="B88" s="751" t="s">
        <v>467</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7892</v>
      </c>
      <c r="AG88" s="755"/>
      <c r="AH88" s="755"/>
      <c r="AI88" s="755"/>
      <c r="AJ88" s="755"/>
      <c r="AK88" s="760"/>
      <c r="AL88" s="760"/>
      <c r="AM88" s="760"/>
      <c r="AN88" s="760"/>
      <c r="AO88" s="760"/>
      <c r="AP88" s="755">
        <v>76</v>
      </c>
      <c r="AQ88" s="755"/>
      <c r="AR88" s="755"/>
      <c r="AS88" s="755"/>
      <c r="AT88" s="755"/>
      <c r="AU88" s="755">
        <v>50</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799"/>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80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799"/>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80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799"/>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80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799"/>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80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799"/>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80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799"/>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80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799"/>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80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799"/>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80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799"/>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80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799"/>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80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799"/>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80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799"/>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80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799"/>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80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799"/>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80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258</v>
      </c>
      <c r="BR102" s="751" t="s">
        <v>447</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v>2</v>
      </c>
      <c r="CS102" s="764"/>
      <c r="CT102" s="764"/>
      <c r="CU102" s="764"/>
      <c r="CV102" s="812"/>
      <c r="CW102" s="811"/>
      <c r="CX102" s="764"/>
      <c r="CY102" s="764"/>
      <c r="CZ102" s="764"/>
      <c r="DA102" s="812"/>
      <c r="DB102" s="811"/>
      <c r="DC102" s="764"/>
      <c r="DD102" s="764"/>
      <c r="DE102" s="764"/>
      <c r="DF102" s="812"/>
      <c r="DG102" s="811"/>
      <c r="DH102" s="764"/>
      <c r="DI102" s="764"/>
      <c r="DJ102" s="764"/>
      <c r="DK102" s="812"/>
      <c r="DL102" s="811"/>
      <c r="DM102" s="764"/>
      <c r="DN102" s="764"/>
      <c r="DO102" s="764"/>
      <c r="DP102" s="812"/>
      <c r="DQ102" s="811"/>
      <c r="DR102" s="764"/>
      <c r="DS102" s="764"/>
      <c r="DT102" s="764"/>
      <c r="DU102" s="812"/>
      <c r="DV102" s="751"/>
      <c r="DW102" s="752"/>
      <c r="DX102" s="752"/>
      <c r="DY102" s="752"/>
      <c r="DZ102" s="81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468</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469</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6" t="s">
        <v>471</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205</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15">
      <c r="A109" s="819" t="s">
        <v>472</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262</v>
      </c>
      <c r="AB109" s="820"/>
      <c r="AC109" s="820"/>
      <c r="AD109" s="820"/>
      <c r="AE109" s="821"/>
      <c r="AF109" s="822" t="s">
        <v>398</v>
      </c>
      <c r="AG109" s="820"/>
      <c r="AH109" s="820"/>
      <c r="AI109" s="820"/>
      <c r="AJ109" s="821"/>
      <c r="AK109" s="822" t="s">
        <v>163</v>
      </c>
      <c r="AL109" s="820"/>
      <c r="AM109" s="820"/>
      <c r="AN109" s="820"/>
      <c r="AO109" s="821"/>
      <c r="AP109" s="822" t="s">
        <v>473</v>
      </c>
      <c r="AQ109" s="820"/>
      <c r="AR109" s="820"/>
      <c r="AS109" s="820"/>
      <c r="AT109" s="823"/>
      <c r="AU109" s="819" t="s">
        <v>472</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262</v>
      </c>
      <c r="BR109" s="820"/>
      <c r="BS109" s="820"/>
      <c r="BT109" s="820"/>
      <c r="BU109" s="821"/>
      <c r="BV109" s="822" t="s">
        <v>398</v>
      </c>
      <c r="BW109" s="820"/>
      <c r="BX109" s="820"/>
      <c r="BY109" s="820"/>
      <c r="BZ109" s="821"/>
      <c r="CA109" s="822" t="s">
        <v>163</v>
      </c>
      <c r="CB109" s="820"/>
      <c r="CC109" s="820"/>
      <c r="CD109" s="820"/>
      <c r="CE109" s="821"/>
      <c r="CF109" s="824" t="s">
        <v>473</v>
      </c>
      <c r="CG109" s="824"/>
      <c r="CH109" s="824"/>
      <c r="CI109" s="824"/>
      <c r="CJ109" s="824"/>
      <c r="CK109" s="822" t="s">
        <v>92</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262</v>
      </c>
      <c r="DH109" s="820"/>
      <c r="DI109" s="820"/>
      <c r="DJ109" s="820"/>
      <c r="DK109" s="821"/>
      <c r="DL109" s="822" t="s">
        <v>398</v>
      </c>
      <c r="DM109" s="820"/>
      <c r="DN109" s="820"/>
      <c r="DO109" s="820"/>
      <c r="DP109" s="821"/>
      <c r="DQ109" s="822" t="s">
        <v>163</v>
      </c>
      <c r="DR109" s="820"/>
      <c r="DS109" s="820"/>
      <c r="DT109" s="820"/>
      <c r="DU109" s="821"/>
      <c r="DV109" s="822" t="s">
        <v>473</v>
      </c>
      <c r="DW109" s="820"/>
      <c r="DX109" s="820"/>
      <c r="DY109" s="820"/>
      <c r="DZ109" s="823"/>
    </row>
    <row r="110" spans="1:131" s="54" customFormat="1" ht="26.25" customHeight="1" x14ac:dyDescent="0.15">
      <c r="A110" s="825" t="s">
        <v>334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1618809</v>
      </c>
      <c r="AB110" s="829"/>
      <c r="AC110" s="829"/>
      <c r="AD110" s="829"/>
      <c r="AE110" s="830"/>
      <c r="AF110" s="831">
        <v>1679823</v>
      </c>
      <c r="AG110" s="829"/>
      <c r="AH110" s="829"/>
      <c r="AI110" s="829"/>
      <c r="AJ110" s="830"/>
      <c r="AK110" s="831">
        <v>1683850</v>
      </c>
      <c r="AL110" s="829"/>
      <c r="AM110" s="829"/>
      <c r="AN110" s="829"/>
      <c r="AO110" s="830"/>
      <c r="AP110" s="832">
        <v>21.5</v>
      </c>
      <c r="AQ110" s="833"/>
      <c r="AR110" s="833"/>
      <c r="AS110" s="833"/>
      <c r="AT110" s="834"/>
      <c r="AU110" s="1015" t="s">
        <v>105</v>
      </c>
      <c r="AV110" s="1016"/>
      <c r="AW110" s="1016"/>
      <c r="AX110" s="1016"/>
      <c r="AY110" s="1016"/>
      <c r="AZ110" s="835" t="s">
        <v>18</v>
      </c>
      <c r="BA110" s="826"/>
      <c r="BB110" s="826"/>
      <c r="BC110" s="826"/>
      <c r="BD110" s="826"/>
      <c r="BE110" s="826"/>
      <c r="BF110" s="826"/>
      <c r="BG110" s="826"/>
      <c r="BH110" s="826"/>
      <c r="BI110" s="826"/>
      <c r="BJ110" s="826"/>
      <c r="BK110" s="826"/>
      <c r="BL110" s="826"/>
      <c r="BM110" s="826"/>
      <c r="BN110" s="826"/>
      <c r="BO110" s="826"/>
      <c r="BP110" s="827"/>
      <c r="BQ110" s="836">
        <v>16635487</v>
      </c>
      <c r="BR110" s="837"/>
      <c r="BS110" s="837"/>
      <c r="BT110" s="837"/>
      <c r="BU110" s="837"/>
      <c r="BV110" s="837">
        <v>16199093</v>
      </c>
      <c r="BW110" s="837"/>
      <c r="BX110" s="837"/>
      <c r="BY110" s="837"/>
      <c r="BZ110" s="837"/>
      <c r="CA110" s="837">
        <v>16115606</v>
      </c>
      <c r="CB110" s="837"/>
      <c r="CC110" s="837"/>
      <c r="CD110" s="837"/>
      <c r="CE110" s="837"/>
      <c r="CF110" s="838">
        <v>205.4</v>
      </c>
      <c r="CG110" s="839"/>
      <c r="CH110" s="839"/>
      <c r="CI110" s="839"/>
      <c r="CJ110" s="839"/>
      <c r="CK110" s="1021" t="s">
        <v>392</v>
      </c>
      <c r="CL110" s="1022"/>
      <c r="CM110" s="840" t="s">
        <v>475</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v>8400</v>
      </c>
      <c r="DH110" s="837"/>
      <c r="DI110" s="837"/>
      <c r="DJ110" s="837"/>
      <c r="DK110" s="837"/>
      <c r="DL110" s="837">
        <v>6000</v>
      </c>
      <c r="DM110" s="837"/>
      <c r="DN110" s="837"/>
      <c r="DO110" s="837"/>
      <c r="DP110" s="837"/>
      <c r="DQ110" s="837">
        <v>3600</v>
      </c>
      <c r="DR110" s="837"/>
      <c r="DS110" s="837"/>
      <c r="DT110" s="837"/>
      <c r="DU110" s="837"/>
      <c r="DV110" s="843">
        <v>0</v>
      </c>
      <c r="DW110" s="843"/>
      <c r="DX110" s="843"/>
      <c r="DY110" s="843"/>
      <c r="DZ110" s="844"/>
    </row>
    <row r="111" spans="1:131" s="54" customFormat="1" ht="26.25" customHeight="1" x14ac:dyDescent="0.15">
      <c r="A111" s="845" t="s">
        <v>450</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204</v>
      </c>
      <c r="AB111" s="849"/>
      <c r="AC111" s="849"/>
      <c r="AD111" s="849"/>
      <c r="AE111" s="850"/>
      <c r="AF111" s="851" t="s">
        <v>204</v>
      </c>
      <c r="AG111" s="849"/>
      <c r="AH111" s="849"/>
      <c r="AI111" s="849"/>
      <c r="AJ111" s="850"/>
      <c r="AK111" s="851" t="s">
        <v>204</v>
      </c>
      <c r="AL111" s="849"/>
      <c r="AM111" s="849"/>
      <c r="AN111" s="849"/>
      <c r="AO111" s="850"/>
      <c r="AP111" s="852" t="s">
        <v>204</v>
      </c>
      <c r="AQ111" s="853"/>
      <c r="AR111" s="853"/>
      <c r="AS111" s="853"/>
      <c r="AT111" s="854"/>
      <c r="AU111" s="1017"/>
      <c r="AV111" s="1018"/>
      <c r="AW111" s="1018"/>
      <c r="AX111" s="1018"/>
      <c r="AY111" s="1018"/>
      <c r="AZ111" s="855" t="s">
        <v>457</v>
      </c>
      <c r="BA111" s="856"/>
      <c r="BB111" s="856"/>
      <c r="BC111" s="856"/>
      <c r="BD111" s="856"/>
      <c r="BE111" s="856"/>
      <c r="BF111" s="856"/>
      <c r="BG111" s="856"/>
      <c r="BH111" s="856"/>
      <c r="BI111" s="856"/>
      <c r="BJ111" s="856"/>
      <c r="BK111" s="856"/>
      <c r="BL111" s="856"/>
      <c r="BM111" s="856"/>
      <c r="BN111" s="856"/>
      <c r="BO111" s="856"/>
      <c r="BP111" s="857"/>
      <c r="BQ111" s="858">
        <v>8400</v>
      </c>
      <c r="BR111" s="859"/>
      <c r="BS111" s="859"/>
      <c r="BT111" s="859"/>
      <c r="BU111" s="859"/>
      <c r="BV111" s="859">
        <v>6000</v>
      </c>
      <c r="BW111" s="859"/>
      <c r="BX111" s="859"/>
      <c r="BY111" s="859"/>
      <c r="BZ111" s="859"/>
      <c r="CA111" s="859">
        <v>3600</v>
      </c>
      <c r="CB111" s="859"/>
      <c r="CC111" s="859"/>
      <c r="CD111" s="859"/>
      <c r="CE111" s="859"/>
      <c r="CF111" s="860">
        <v>0</v>
      </c>
      <c r="CG111" s="861"/>
      <c r="CH111" s="861"/>
      <c r="CI111" s="861"/>
      <c r="CJ111" s="861"/>
      <c r="CK111" s="1023"/>
      <c r="CL111" s="1024"/>
      <c r="CM111" s="862" t="s">
        <v>136</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204</v>
      </c>
      <c r="DH111" s="859"/>
      <c r="DI111" s="859"/>
      <c r="DJ111" s="859"/>
      <c r="DK111" s="859"/>
      <c r="DL111" s="859" t="s">
        <v>204</v>
      </c>
      <c r="DM111" s="859"/>
      <c r="DN111" s="859"/>
      <c r="DO111" s="859"/>
      <c r="DP111" s="859"/>
      <c r="DQ111" s="859" t="s">
        <v>204</v>
      </c>
      <c r="DR111" s="859"/>
      <c r="DS111" s="859"/>
      <c r="DT111" s="859"/>
      <c r="DU111" s="859"/>
      <c r="DV111" s="865" t="s">
        <v>204</v>
      </c>
      <c r="DW111" s="865"/>
      <c r="DX111" s="865"/>
      <c r="DY111" s="865"/>
      <c r="DZ111" s="866"/>
    </row>
    <row r="112" spans="1:131" s="54" customFormat="1" ht="26.25" customHeight="1" x14ac:dyDescent="0.15">
      <c r="A112" s="984" t="s">
        <v>153</v>
      </c>
      <c r="B112" s="985"/>
      <c r="C112" s="856" t="s">
        <v>477</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204</v>
      </c>
      <c r="AB112" s="849"/>
      <c r="AC112" s="849"/>
      <c r="AD112" s="849"/>
      <c r="AE112" s="850"/>
      <c r="AF112" s="851" t="s">
        <v>204</v>
      </c>
      <c r="AG112" s="849"/>
      <c r="AH112" s="849"/>
      <c r="AI112" s="849"/>
      <c r="AJ112" s="850"/>
      <c r="AK112" s="851" t="s">
        <v>204</v>
      </c>
      <c r="AL112" s="849"/>
      <c r="AM112" s="849"/>
      <c r="AN112" s="849"/>
      <c r="AO112" s="850"/>
      <c r="AP112" s="852" t="s">
        <v>204</v>
      </c>
      <c r="AQ112" s="853"/>
      <c r="AR112" s="853"/>
      <c r="AS112" s="853"/>
      <c r="AT112" s="854"/>
      <c r="AU112" s="1017"/>
      <c r="AV112" s="1018"/>
      <c r="AW112" s="1018"/>
      <c r="AX112" s="1018"/>
      <c r="AY112" s="1018"/>
      <c r="AZ112" s="855" t="s">
        <v>278</v>
      </c>
      <c r="BA112" s="856"/>
      <c r="BB112" s="856"/>
      <c r="BC112" s="856"/>
      <c r="BD112" s="856"/>
      <c r="BE112" s="856"/>
      <c r="BF112" s="856"/>
      <c r="BG112" s="856"/>
      <c r="BH112" s="856"/>
      <c r="BI112" s="856"/>
      <c r="BJ112" s="856"/>
      <c r="BK112" s="856"/>
      <c r="BL112" s="856"/>
      <c r="BM112" s="856"/>
      <c r="BN112" s="856"/>
      <c r="BO112" s="856"/>
      <c r="BP112" s="857"/>
      <c r="BQ112" s="858">
        <v>1168572</v>
      </c>
      <c r="BR112" s="859"/>
      <c r="BS112" s="859"/>
      <c r="BT112" s="859"/>
      <c r="BU112" s="859"/>
      <c r="BV112" s="859">
        <v>1154230</v>
      </c>
      <c r="BW112" s="859"/>
      <c r="BX112" s="859"/>
      <c r="BY112" s="859"/>
      <c r="BZ112" s="859"/>
      <c r="CA112" s="859">
        <v>1013020</v>
      </c>
      <c r="CB112" s="859"/>
      <c r="CC112" s="859"/>
      <c r="CD112" s="859"/>
      <c r="CE112" s="859"/>
      <c r="CF112" s="860">
        <v>12.9</v>
      </c>
      <c r="CG112" s="861"/>
      <c r="CH112" s="861"/>
      <c r="CI112" s="861"/>
      <c r="CJ112" s="861"/>
      <c r="CK112" s="1023"/>
      <c r="CL112" s="1024"/>
      <c r="CM112" s="862" t="s">
        <v>210</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t="s">
        <v>204</v>
      </c>
      <c r="DH112" s="859"/>
      <c r="DI112" s="859"/>
      <c r="DJ112" s="859"/>
      <c r="DK112" s="859"/>
      <c r="DL112" s="859" t="s">
        <v>204</v>
      </c>
      <c r="DM112" s="859"/>
      <c r="DN112" s="859"/>
      <c r="DO112" s="859"/>
      <c r="DP112" s="859"/>
      <c r="DQ112" s="859" t="s">
        <v>204</v>
      </c>
      <c r="DR112" s="859"/>
      <c r="DS112" s="859"/>
      <c r="DT112" s="859"/>
      <c r="DU112" s="859"/>
      <c r="DV112" s="865" t="s">
        <v>204</v>
      </c>
      <c r="DW112" s="865"/>
      <c r="DX112" s="865"/>
      <c r="DY112" s="865"/>
      <c r="DZ112" s="866"/>
    </row>
    <row r="113" spans="1:130" s="54" customFormat="1" ht="26.25" customHeight="1" x14ac:dyDescent="0.15">
      <c r="A113" s="986"/>
      <c r="B113" s="987"/>
      <c r="C113" s="856" t="s">
        <v>478</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137867</v>
      </c>
      <c r="AB113" s="849"/>
      <c r="AC113" s="849"/>
      <c r="AD113" s="849"/>
      <c r="AE113" s="850"/>
      <c r="AF113" s="851">
        <v>138732</v>
      </c>
      <c r="AG113" s="849"/>
      <c r="AH113" s="849"/>
      <c r="AI113" s="849"/>
      <c r="AJ113" s="850"/>
      <c r="AK113" s="851">
        <v>146248</v>
      </c>
      <c r="AL113" s="849"/>
      <c r="AM113" s="849"/>
      <c r="AN113" s="849"/>
      <c r="AO113" s="850"/>
      <c r="AP113" s="852">
        <v>1.9</v>
      </c>
      <c r="AQ113" s="853"/>
      <c r="AR113" s="853"/>
      <c r="AS113" s="853"/>
      <c r="AT113" s="854"/>
      <c r="AU113" s="1017"/>
      <c r="AV113" s="1018"/>
      <c r="AW113" s="1018"/>
      <c r="AX113" s="1018"/>
      <c r="AY113" s="1018"/>
      <c r="AZ113" s="855" t="s">
        <v>479</v>
      </c>
      <c r="BA113" s="856"/>
      <c r="BB113" s="856"/>
      <c r="BC113" s="856"/>
      <c r="BD113" s="856"/>
      <c r="BE113" s="856"/>
      <c r="BF113" s="856"/>
      <c r="BG113" s="856"/>
      <c r="BH113" s="856"/>
      <c r="BI113" s="856"/>
      <c r="BJ113" s="856"/>
      <c r="BK113" s="856"/>
      <c r="BL113" s="856"/>
      <c r="BM113" s="856"/>
      <c r="BN113" s="856"/>
      <c r="BO113" s="856"/>
      <c r="BP113" s="857"/>
      <c r="BQ113" s="858" t="s">
        <v>204</v>
      </c>
      <c r="BR113" s="859"/>
      <c r="BS113" s="859"/>
      <c r="BT113" s="859"/>
      <c r="BU113" s="859"/>
      <c r="BV113" s="859">
        <v>18893</v>
      </c>
      <c r="BW113" s="859"/>
      <c r="BX113" s="859"/>
      <c r="BY113" s="859"/>
      <c r="BZ113" s="859"/>
      <c r="CA113" s="859">
        <v>50126</v>
      </c>
      <c r="CB113" s="859"/>
      <c r="CC113" s="859"/>
      <c r="CD113" s="859"/>
      <c r="CE113" s="859"/>
      <c r="CF113" s="860">
        <v>0.6</v>
      </c>
      <c r="CG113" s="861"/>
      <c r="CH113" s="861"/>
      <c r="CI113" s="861"/>
      <c r="CJ113" s="861"/>
      <c r="CK113" s="1023"/>
      <c r="CL113" s="1024"/>
      <c r="CM113" s="862" t="s">
        <v>408</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t="s">
        <v>204</v>
      </c>
      <c r="DH113" s="849"/>
      <c r="DI113" s="849"/>
      <c r="DJ113" s="849"/>
      <c r="DK113" s="850"/>
      <c r="DL113" s="851" t="s">
        <v>204</v>
      </c>
      <c r="DM113" s="849"/>
      <c r="DN113" s="849"/>
      <c r="DO113" s="849"/>
      <c r="DP113" s="850"/>
      <c r="DQ113" s="851" t="s">
        <v>204</v>
      </c>
      <c r="DR113" s="849"/>
      <c r="DS113" s="849"/>
      <c r="DT113" s="849"/>
      <c r="DU113" s="850"/>
      <c r="DV113" s="852" t="s">
        <v>204</v>
      </c>
      <c r="DW113" s="853"/>
      <c r="DX113" s="853"/>
      <c r="DY113" s="853"/>
      <c r="DZ113" s="854"/>
    </row>
    <row r="114" spans="1:130" s="54" customFormat="1" ht="26.25" customHeight="1" x14ac:dyDescent="0.15">
      <c r="A114" s="986"/>
      <c r="B114" s="987"/>
      <c r="C114" s="856" t="s">
        <v>480</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115501</v>
      </c>
      <c r="AB114" s="849"/>
      <c r="AC114" s="849"/>
      <c r="AD114" s="849"/>
      <c r="AE114" s="850"/>
      <c r="AF114" s="851" t="s">
        <v>204</v>
      </c>
      <c r="AG114" s="849"/>
      <c r="AH114" s="849"/>
      <c r="AI114" s="849"/>
      <c r="AJ114" s="850"/>
      <c r="AK114" s="851">
        <v>7175</v>
      </c>
      <c r="AL114" s="849"/>
      <c r="AM114" s="849"/>
      <c r="AN114" s="849"/>
      <c r="AO114" s="850"/>
      <c r="AP114" s="852">
        <v>0.1</v>
      </c>
      <c r="AQ114" s="853"/>
      <c r="AR114" s="853"/>
      <c r="AS114" s="853"/>
      <c r="AT114" s="854"/>
      <c r="AU114" s="1017"/>
      <c r="AV114" s="1018"/>
      <c r="AW114" s="1018"/>
      <c r="AX114" s="1018"/>
      <c r="AY114" s="1018"/>
      <c r="AZ114" s="855" t="s">
        <v>481</v>
      </c>
      <c r="BA114" s="856"/>
      <c r="BB114" s="856"/>
      <c r="BC114" s="856"/>
      <c r="BD114" s="856"/>
      <c r="BE114" s="856"/>
      <c r="BF114" s="856"/>
      <c r="BG114" s="856"/>
      <c r="BH114" s="856"/>
      <c r="BI114" s="856"/>
      <c r="BJ114" s="856"/>
      <c r="BK114" s="856"/>
      <c r="BL114" s="856"/>
      <c r="BM114" s="856"/>
      <c r="BN114" s="856"/>
      <c r="BO114" s="856"/>
      <c r="BP114" s="857"/>
      <c r="BQ114" s="858">
        <v>1642178</v>
      </c>
      <c r="BR114" s="859"/>
      <c r="BS114" s="859"/>
      <c r="BT114" s="859"/>
      <c r="BU114" s="859"/>
      <c r="BV114" s="859">
        <v>1556741</v>
      </c>
      <c r="BW114" s="859"/>
      <c r="BX114" s="859"/>
      <c r="BY114" s="859"/>
      <c r="BZ114" s="859"/>
      <c r="CA114" s="859">
        <v>1537303</v>
      </c>
      <c r="CB114" s="859"/>
      <c r="CC114" s="859"/>
      <c r="CD114" s="859"/>
      <c r="CE114" s="859"/>
      <c r="CF114" s="860">
        <v>19.600000000000001</v>
      </c>
      <c r="CG114" s="861"/>
      <c r="CH114" s="861"/>
      <c r="CI114" s="861"/>
      <c r="CJ114" s="861"/>
      <c r="CK114" s="1023"/>
      <c r="CL114" s="1024"/>
      <c r="CM114" s="862" t="s">
        <v>482</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204</v>
      </c>
      <c r="DH114" s="849"/>
      <c r="DI114" s="849"/>
      <c r="DJ114" s="849"/>
      <c r="DK114" s="850"/>
      <c r="DL114" s="851" t="s">
        <v>204</v>
      </c>
      <c r="DM114" s="849"/>
      <c r="DN114" s="849"/>
      <c r="DO114" s="849"/>
      <c r="DP114" s="850"/>
      <c r="DQ114" s="851" t="s">
        <v>204</v>
      </c>
      <c r="DR114" s="849"/>
      <c r="DS114" s="849"/>
      <c r="DT114" s="849"/>
      <c r="DU114" s="850"/>
      <c r="DV114" s="852" t="s">
        <v>204</v>
      </c>
      <c r="DW114" s="853"/>
      <c r="DX114" s="853"/>
      <c r="DY114" s="853"/>
      <c r="DZ114" s="854"/>
    </row>
    <row r="115" spans="1:130" s="54" customFormat="1" ht="26.25" customHeight="1" x14ac:dyDescent="0.15">
      <c r="A115" s="986"/>
      <c r="B115" s="987"/>
      <c r="C115" s="856" t="s">
        <v>382</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v>117310</v>
      </c>
      <c r="AB115" s="849"/>
      <c r="AC115" s="849"/>
      <c r="AD115" s="849"/>
      <c r="AE115" s="850"/>
      <c r="AF115" s="851">
        <v>95139</v>
      </c>
      <c r="AG115" s="849"/>
      <c r="AH115" s="849"/>
      <c r="AI115" s="849"/>
      <c r="AJ115" s="850"/>
      <c r="AK115" s="851">
        <v>67855</v>
      </c>
      <c r="AL115" s="849"/>
      <c r="AM115" s="849"/>
      <c r="AN115" s="849"/>
      <c r="AO115" s="850"/>
      <c r="AP115" s="852">
        <v>0.9</v>
      </c>
      <c r="AQ115" s="853"/>
      <c r="AR115" s="853"/>
      <c r="AS115" s="853"/>
      <c r="AT115" s="854"/>
      <c r="AU115" s="1017"/>
      <c r="AV115" s="1018"/>
      <c r="AW115" s="1018"/>
      <c r="AX115" s="1018"/>
      <c r="AY115" s="1018"/>
      <c r="AZ115" s="855" t="s">
        <v>351</v>
      </c>
      <c r="BA115" s="856"/>
      <c r="BB115" s="856"/>
      <c r="BC115" s="856"/>
      <c r="BD115" s="856"/>
      <c r="BE115" s="856"/>
      <c r="BF115" s="856"/>
      <c r="BG115" s="856"/>
      <c r="BH115" s="856"/>
      <c r="BI115" s="856"/>
      <c r="BJ115" s="856"/>
      <c r="BK115" s="856"/>
      <c r="BL115" s="856"/>
      <c r="BM115" s="856"/>
      <c r="BN115" s="856"/>
      <c r="BO115" s="856"/>
      <c r="BP115" s="857"/>
      <c r="BQ115" s="858" t="s">
        <v>204</v>
      </c>
      <c r="BR115" s="859"/>
      <c r="BS115" s="859"/>
      <c r="BT115" s="859"/>
      <c r="BU115" s="859"/>
      <c r="BV115" s="859" t="s">
        <v>204</v>
      </c>
      <c r="BW115" s="859"/>
      <c r="BX115" s="859"/>
      <c r="BY115" s="859"/>
      <c r="BZ115" s="859"/>
      <c r="CA115" s="859" t="s">
        <v>204</v>
      </c>
      <c r="CB115" s="859"/>
      <c r="CC115" s="859"/>
      <c r="CD115" s="859"/>
      <c r="CE115" s="859"/>
      <c r="CF115" s="860" t="s">
        <v>204</v>
      </c>
      <c r="CG115" s="861"/>
      <c r="CH115" s="861"/>
      <c r="CI115" s="861"/>
      <c r="CJ115" s="861"/>
      <c r="CK115" s="1023"/>
      <c r="CL115" s="1024"/>
      <c r="CM115" s="855" t="s">
        <v>35</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204</v>
      </c>
      <c r="DH115" s="849"/>
      <c r="DI115" s="849"/>
      <c r="DJ115" s="849"/>
      <c r="DK115" s="850"/>
      <c r="DL115" s="851" t="s">
        <v>204</v>
      </c>
      <c r="DM115" s="849"/>
      <c r="DN115" s="849"/>
      <c r="DO115" s="849"/>
      <c r="DP115" s="850"/>
      <c r="DQ115" s="851" t="s">
        <v>204</v>
      </c>
      <c r="DR115" s="849"/>
      <c r="DS115" s="849"/>
      <c r="DT115" s="849"/>
      <c r="DU115" s="850"/>
      <c r="DV115" s="852" t="s">
        <v>204</v>
      </c>
      <c r="DW115" s="853"/>
      <c r="DX115" s="853"/>
      <c r="DY115" s="853"/>
      <c r="DZ115" s="854"/>
    </row>
    <row r="116" spans="1:130" s="54" customFormat="1" ht="26.25" customHeight="1" x14ac:dyDescent="0.15">
      <c r="A116" s="988"/>
      <c r="B116" s="989"/>
      <c r="C116" s="868" t="s">
        <v>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v>102</v>
      </c>
      <c r="AB116" s="849"/>
      <c r="AC116" s="849"/>
      <c r="AD116" s="849"/>
      <c r="AE116" s="850"/>
      <c r="AF116" s="851">
        <v>117</v>
      </c>
      <c r="AG116" s="849"/>
      <c r="AH116" s="849"/>
      <c r="AI116" s="849"/>
      <c r="AJ116" s="850"/>
      <c r="AK116" s="851">
        <v>87</v>
      </c>
      <c r="AL116" s="849"/>
      <c r="AM116" s="849"/>
      <c r="AN116" s="849"/>
      <c r="AO116" s="850"/>
      <c r="AP116" s="852">
        <v>0</v>
      </c>
      <c r="AQ116" s="853"/>
      <c r="AR116" s="853"/>
      <c r="AS116" s="853"/>
      <c r="AT116" s="854"/>
      <c r="AU116" s="1017"/>
      <c r="AV116" s="1018"/>
      <c r="AW116" s="1018"/>
      <c r="AX116" s="1018"/>
      <c r="AY116" s="1018"/>
      <c r="AZ116" s="870" t="s">
        <v>229</v>
      </c>
      <c r="BA116" s="871"/>
      <c r="BB116" s="871"/>
      <c r="BC116" s="871"/>
      <c r="BD116" s="871"/>
      <c r="BE116" s="871"/>
      <c r="BF116" s="871"/>
      <c r="BG116" s="871"/>
      <c r="BH116" s="871"/>
      <c r="BI116" s="871"/>
      <c r="BJ116" s="871"/>
      <c r="BK116" s="871"/>
      <c r="BL116" s="871"/>
      <c r="BM116" s="871"/>
      <c r="BN116" s="871"/>
      <c r="BO116" s="871"/>
      <c r="BP116" s="872"/>
      <c r="BQ116" s="858" t="s">
        <v>204</v>
      </c>
      <c r="BR116" s="859"/>
      <c r="BS116" s="859"/>
      <c r="BT116" s="859"/>
      <c r="BU116" s="859"/>
      <c r="BV116" s="859" t="s">
        <v>204</v>
      </c>
      <c r="BW116" s="859"/>
      <c r="BX116" s="859"/>
      <c r="BY116" s="859"/>
      <c r="BZ116" s="859"/>
      <c r="CA116" s="859" t="s">
        <v>204</v>
      </c>
      <c r="CB116" s="859"/>
      <c r="CC116" s="859"/>
      <c r="CD116" s="859"/>
      <c r="CE116" s="859"/>
      <c r="CF116" s="860" t="s">
        <v>204</v>
      </c>
      <c r="CG116" s="861"/>
      <c r="CH116" s="861"/>
      <c r="CI116" s="861"/>
      <c r="CJ116" s="861"/>
      <c r="CK116" s="1023"/>
      <c r="CL116" s="1024"/>
      <c r="CM116" s="862" t="s">
        <v>483</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t="s">
        <v>204</v>
      </c>
      <c r="DH116" s="849"/>
      <c r="DI116" s="849"/>
      <c r="DJ116" s="849"/>
      <c r="DK116" s="850"/>
      <c r="DL116" s="851" t="s">
        <v>204</v>
      </c>
      <c r="DM116" s="849"/>
      <c r="DN116" s="849"/>
      <c r="DO116" s="849"/>
      <c r="DP116" s="850"/>
      <c r="DQ116" s="851" t="s">
        <v>204</v>
      </c>
      <c r="DR116" s="849"/>
      <c r="DS116" s="849"/>
      <c r="DT116" s="849"/>
      <c r="DU116" s="850"/>
      <c r="DV116" s="852" t="s">
        <v>204</v>
      </c>
      <c r="DW116" s="853"/>
      <c r="DX116" s="853"/>
      <c r="DY116" s="853"/>
      <c r="DZ116" s="854"/>
    </row>
    <row r="117" spans="1:130" s="54" customFormat="1" ht="26.25" customHeight="1" x14ac:dyDescent="0.15">
      <c r="A117" s="819" t="s">
        <v>283</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329</v>
      </c>
      <c r="Z117" s="821"/>
      <c r="AA117" s="874">
        <v>1989589</v>
      </c>
      <c r="AB117" s="875"/>
      <c r="AC117" s="875"/>
      <c r="AD117" s="875"/>
      <c r="AE117" s="876"/>
      <c r="AF117" s="877">
        <v>1913811</v>
      </c>
      <c r="AG117" s="875"/>
      <c r="AH117" s="875"/>
      <c r="AI117" s="875"/>
      <c r="AJ117" s="876"/>
      <c r="AK117" s="877">
        <v>1905215</v>
      </c>
      <c r="AL117" s="875"/>
      <c r="AM117" s="875"/>
      <c r="AN117" s="875"/>
      <c r="AO117" s="876"/>
      <c r="AP117" s="878"/>
      <c r="AQ117" s="879"/>
      <c r="AR117" s="879"/>
      <c r="AS117" s="879"/>
      <c r="AT117" s="880"/>
      <c r="AU117" s="1017"/>
      <c r="AV117" s="1018"/>
      <c r="AW117" s="1018"/>
      <c r="AX117" s="1018"/>
      <c r="AY117" s="1018"/>
      <c r="AZ117" s="870" t="s">
        <v>484</v>
      </c>
      <c r="BA117" s="871"/>
      <c r="BB117" s="871"/>
      <c r="BC117" s="871"/>
      <c r="BD117" s="871"/>
      <c r="BE117" s="871"/>
      <c r="BF117" s="871"/>
      <c r="BG117" s="871"/>
      <c r="BH117" s="871"/>
      <c r="BI117" s="871"/>
      <c r="BJ117" s="871"/>
      <c r="BK117" s="871"/>
      <c r="BL117" s="871"/>
      <c r="BM117" s="871"/>
      <c r="BN117" s="871"/>
      <c r="BO117" s="871"/>
      <c r="BP117" s="872"/>
      <c r="BQ117" s="858" t="s">
        <v>204</v>
      </c>
      <c r="BR117" s="859"/>
      <c r="BS117" s="859"/>
      <c r="BT117" s="859"/>
      <c r="BU117" s="859"/>
      <c r="BV117" s="859" t="s">
        <v>204</v>
      </c>
      <c r="BW117" s="859"/>
      <c r="BX117" s="859"/>
      <c r="BY117" s="859"/>
      <c r="BZ117" s="859"/>
      <c r="CA117" s="859" t="s">
        <v>204</v>
      </c>
      <c r="CB117" s="859"/>
      <c r="CC117" s="859"/>
      <c r="CD117" s="859"/>
      <c r="CE117" s="859"/>
      <c r="CF117" s="860" t="s">
        <v>204</v>
      </c>
      <c r="CG117" s="861"/>
      <c r="CH117" s="861"/>
      <c r="CI117" s="861"/>
      <c r="CJ117" s="861"/>
      <c r="CK117" s="1023"/>
      <c r="CL117" s="1024"/>
      <c r="CM117" s="862" t="s">
        <v>344</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204</v>
      </c>
      <c r="DH117" s="849"/>
      <c r="DI117" s="849"/>
      <c r="DJ117" s="849"/>
      <c r="DK117" s="850"/>
      <c r="DL117" s="851" t="s">
        <v>204</v>
      </c>
      <c r="DM117" s="849"/>
      <c r="DN117" s="849"/>
      <c r="DO117" s="849"/>
      <c r="DP117" s="850"/>
      <c r="DQ117" s="851" t="s">
        <v>204</v>
      </c>
      <c r="DR117" s="849"/>
      <c r="DS117" s="849"/>
      <c r="DT117" s="849"/>
      <c r="DU117" s="850"/>
      <c r="DV117" s="852" t="s">
        <v>204</v>
      </c>
      <c r="DW117" s="853"/>
      <c r="DX117" s="853"/>
      <c r="DY117" s="853"/>
      <c r="DZ117" s="854"/>
    </row>
    <row r="118" spans="1:130" s="54" customFormat="1" ht="26.25" customHeight="1" x14ac:dyDescent="0.15">
      <c r="A118" s="819" t="s">
        <v>92</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262</v>
      </c>
      <c r="AB118" s="820"/>
      <c r="AC118" s="820"/>
      <c r="AD118" s="820"/>
      <c r="AE118" s="821"/>
      <c r="AF118" s="822" t="s">
        <v>398</v>
      </c>
      <c r="AG118" s="820"/>
      <c r="AH118" s="820"/>
      <c r="AI118" s="820"/>
      <c r="AJ118" s="821"/>
      <c r="AK118" s="822" t="s">
        <v>163</v>
      </c>
      <c r="AL118" s="820"/>
      <c r="AM118" s="820"/>
      <c r="AN118" s="820"/>
      <c r="AO118" s="821"/>
      <c r="AP118" s="822" t="s">
        <v>473</v>
      </c>
      <c r="AQ118" s="820"/>
      <c r="AR118" s="820"/>
      <c r="AS118" s="820"/>
      <c r="AT118" s="823"/>
      <c r="AU118" s="1017"/>
      <c r="AV118" s="1018"/>
      <c r="AW118" s="1018"/>
      <c r="AX118" s="1018"/>
      <c r="AY118" s="1018"/>
      <c r="AZ118" s="881" t="s">
        <v>485</v>
      </c>
      <c r="BA118" s="868"/>
      <c r="BB118" s="868"/>
      <c r="BC118" s="868"/>
      <c r="BD118" s="868"/>
      <c r="BE118" s="868"/>
      <c r="BF118" s="868"/>
      <c r="BG118" s="868"/>
      <c r="BH118" s="868"/>
      <c r="BI118" s="868"/>
      <c r="BJ118" s="868"/>
      <c r="BK118" s="868"/>
      <c r="BL118" s="868"/>
      <c r="BM118" s="868"/>
      <c r="BN118" s="868"/>
      <c r="BO118" s="868"/>
      <c r="BP118" s="869"/>
      <c r="BQ118" s="882" t="s">
        <v>204</v>
      </c>
      <c r="BR118" s="883"/>
      <c r="BS118" s="883"/>
      <c r="BT118" s="883"/>
      <c r="BU118" s="883"/>
      <c r="BV118" s="883" t="s">
        <v>204</v>
      </c>
      <c r="BW118" s="883"/>
      <c r="BX118" s="883"/>
      <c r="BY118" s="883"/>
      <c r="BZ118" s="883"/>
      <c r="CA118" s="883" t="s">
        <v>204</v>
      </c>
      <c r="CB118" s="883"/>
      <c r="CC118" s="883"/>
      <c r="CD118" s="883"/>
      <c r="CE118" s="883"/>
      <c r="CF118" s="860" t="s">
        <v>204</v>
      </c>
      <c r="CG118" s="861"/>
      <c r="CH118" s="861"/>
      <c r="CI118" s="861"/>
      <c r="CJ118" s="861"/>
      <c r="CK118" s="1023"/>
      <c r="CL118" s="1024"/>
      <c r="CM118" s="862" t="s">
        <v>486</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204</v>
      </c>
      <c r="DH118" s="849"/>
      <c r="DI118" s="849"/>
      <c r="DJ118" s="849"/>
      <c r="DK118" s="850"/>
      <c r="DL118" s="851" t="s">
        <v>204</v>
      </c>
      <c r="DM118" s="849"/>
      <c r="DN118" s="849"/>
      <c r="DO118" s="849"/>
      <c r="DP118" s="850"/>
      <c r="DQ118" s="851" t="s">
        <v>204</v>
      </c>
      <c r="DR118" s="849"/>
      <c r="DS118" s="849"/>
      <c r="DT118" s="849"/>
      <c r="DU118" s="850"/>
      <c r="DV118" s="852" t="s">
        <v>204</v>
      </c>
      <c r="DW118" s="853"/>
      <c r="DX118" s="853"/>
      <c r="DY118" s="853"/>
      <c r="DZ118" s="854"/>
    </row>
    <row r="119" spans="1:130" s="54" customFormat="1" ht="26.25" customHeight="1" x14ac:dyDescent="0.15">
      <c r="A119" s="1027" t="s">
        <v>392</v>
      </c>
      <c r="B119" s="1022"/>
      <c r="C119" s="840" t="s">
        <v>475</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v>2400</v>
      </c>
      <c r="AB119" s="829"/>
      <c r="AC119" s="829"/>
      <c r="AD119" s="829"/>
      <c r="AE119" s="830"/>
      <c r="AF119" s="831">
        <v>2400</v>
      </c>
      <c r="AG119" s="829"/>
      <c r="AH119" s="829"/>
      <c r="AI119" s="829"/>
      <c r="AJ119" s="830"/>
      <c r="AK119" s="831">
        <v>2400</v>
      </c>
      <c r="AL119" s="829"/>
      <c r="AM119" s="829"/>
      <c r="AN119" s="829"/>
      <c r="AO119" s="830"/>
      <c r="AP119" s="832">
        <v>0</v>
      </c>
      <c r="AQ119" s="833"/>
      <c r="AR119" s="833"/>
      <c r="AS119" s="833"/>
      <c r="AT119" s="834"/>
      <c r="AU119" s="1019"/>
      <c r="AV119" s="1020"/>
      <c r="AW119" s="1020"/>
      <c r="AX119" s="1020"/>
      <c r="AY119" s="1020"/>
      <c r="AZ119" s="83" t="s">
        <v>283</v>
      </c>
      <c r="BA119" s="83"/>
      <c r="BB119" s="83"/>
      <c r="BC119" s="83"/>
      <c r="BD119" s="83"/>
      <c r="BE119" s="83"/>
      <c r="BF119" s="83"/>
      <c r="BG119" s="83"/>
      <c r="BH119" s="83"/>
      <c r="BI119" s="83"/>
      <c r="BJ119" s="83"/>
      <c r="BK119" s="83"/>
      <c r="BL119" s="83"/>
      <c r="BM119" s="83"/>
      <c r="BN119" s="83"/>
      <c r="BO119" s="873" t="s">
        <v>168</v>
      </c>
      <c r="BP119" s="884"/>
      <c r="BQ119" s="882">
        <v>19454637</v>
      </c>
      <c r="BR119" s="883"/>
      <c r="BS119" s="883"/>
      <c r="BT119" s="883"/>
      <c r="BU119" s="883"/>
      <c r="BV119" s="883">
        <v>18934957</v>
      </c>
      <c r="BW119" s="883"/>
      <c r="BX119" s="883"/>
      <c r="BY119" s="883"/>
      <c r="BZ119" s="883"/>
      <c r="CA119" s="883">
        <v>18719655</v>
      </c>
      <c r="CB119" s="883"/>
      <c r="CC119" s="883"/>
      <c r="CD119" s="883"/>
      <c r="CE119" s="883"/>
      <c r="CF119" s="885"/>
      <c r="CG119" s="886"/>
      <c r="CH119" s="886"/>
      <c r="CI119" s="886"/>
      <c r="CJ119" s="887"/>
      <c r="CK119" s="1025"/>
      <c r="CL119" s="1026"/>
      <c r="CM119" s="888" t="s">
        <v>487</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t="s">
        <v>204</v>
      </c>
      <c r="DH119" s="892"/>
      <c r="DI119" s="892"/>
      <c r="DJ119" s="892"/>
      <c r="DK119" s="893"/>
      <c r="DL119" s="894" t="s">
        <v>204</v>
      </c>
      <c r="DM119" s="892"/>
      <c r="DN119" s="892"/>
      <c r="DO119" s="892"/>
      <c r="DP119" s="893"/>
      <c r="DQ119" s="894" t="s">
        <v>204</v>
      </c>
      <c r="DR119" s="892"/>
      <c r="DS119" s="892"/>
      <c r="DT119" s="892"/>
      <c r="DU119" s="893"/>
      <c r="DV119" s="895" t="s">
        <v>204</v>
      </c>
      <c r="DW119" s="896"/>
      <c r="DX119" s="896"/>
      <c r="DY119" s="896"/>
      <c r="DZ119" s="897"/>
    </row>
    <row r="120" spans="1:130" s="54" customFormat="1" ht="26.25" customHeight="1" x14ac:dyDescent="0.15">
      <c r="A120" s="1028"/>
      <c r="B120" s="1024"/>
      <c r="C120" s="862" t="s">
        <v>136</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204</v>
      </c>
      <c r="AB120" s="849"/>
      <c r="AC120" s="849"/>
      <c r="AD120" s="849"/>
      <c r="AE120" s="850"/>
      <c r="AF120" s="851" t="s">
        <v>204</v>
      </c>
      <c r="AG120" s="849"/>
      <c r="AH120" s="849"/>
      <c r="AI120" s="849"/>
      <c r="AJ120" s="850"/>
      <c r="AK120" s="851" t="s">
        <v>204</v>
      </c>
      <c r="AL120" s="849"/>
      <c r="AM120" s="849"/>
      <c r="AN120" s="849"/>
      <c r="AO120" s="850"/>
      <c r="AP120" s="852" t="s">
        <v>204</v>
      </c>
      <c r="AQ120" s="853"/>
      <c r="AR120" s="853"/>
      <c r="AS120" s="853"/>
      <c r="AT120" s="854"/>
      <c r="AU120" s="990" t="s">
        <v>476</v>
      </c>
      <c r="AV120" s="991"/>
      <c r="AW120" s="991"/>
      <c r="AX120" s="991"/>
      <c r="AY120" s="992"/>
      <c r="AZ120" s="835" t="s">
        <v>221</v>
      </c>
      <c r="BA120" s="826"/>
      <c r="BB120" s="826"/>
      <c r="BC120" s="826"/>
      <c r="BD120" s="826"/>
      <c r="BE120" s="826"/>
      <c r="BF120" s="826"/>
      <c r="BG120" s="826"/>
      <c r="BH120" s="826"/>
      <c r="BI120" s="826"/>
      <c r="BJ120" s="826"/>
      <c r="BK120" s="826"/>
      <c r="BL120" s="826"/>
      <c r="BM120" s="826"/>
      <c r="BN120" s="826"/>
      <c r="BO120" s="826"/>
      <c r="BP120" s="827"/>
      <c r="BQ120" s="836">
        <v>9237547</v>
      </c>
      <c r="BR120" s="837"/>
      <c r="BS120" s="837"/>
      <c r="BT120" s="837"/>
      <c r="BU120" s="837"/>
      <c r="BV120" s="837">
        <v>9251882</v>
      </c>
      <c r="BW120" s="837"/>
      <c r="BX120" s="837"/>
      <c r="BY120" s="837"/>
      <c r="BZ120" s="837"/>
      <c r="CA120" s="837">
        <v>9183436</v>
      </c>
      <c r="CB120" s="837"/>
      <c r="CC120" s="837"/>
      <c r="CD120" s="837"/>
      <c r="CE120" s="837"/>
      <c r="CF120" s="838">
        <v>117.1</v>
      </c>
      <c r="CG120" s="839"/>
      <c r="CH120" s="839"/>
      <c r="CI120" s="839"/>
      <c r="CJ120" s="839"/>
      <c r="CK120" s="998" t="s">
        <v>279</v>
      </c>
      <c r="CL120" s="999"/>
      <c r="CM120" s="999"/>
      <c r="CN120" s="999"/>
      <c r="CO120" s="1000"/>
      <c r="CP120" s="898" t="s">
        <v>463</v>
      </c>
      <c r="CQ120" s="899"/>
      <c r="CR120" s="899"/>
      <c r="CS120" s="899"/>
      <c r="CT120" s="899"/>
      <c r="CU120" s="899"/>
      <c r="CV120" s="899"/>
      <c r="CW120" s="899"/>
      <c r="CX120" s="899"/>
      <c r="CY120" s="899"/>
      <c r="CZ120" s="899"/>
      <c r="DA120" s="899"/>
      <c r="DB120" s="899"/>
      <c r="DC120" s="899"/>
      <c r="DD120" s="899"/>
      <c r="DE120" s="899"/>
      <c r="DF120" s="900"/>
      <c r="DG120" s="836">
        <v>824722</v>
      </c>
      <c r="DH120" s="837"/>
      <c r="DI120" s="837"/>
      <c r="DJ120" s="837"/>
      <c r="DK120" s="837"/>
      <c r="DL120" s="837">
        <v>762249</v>
      </c>
      <c r="DM120" s="837"/>
      <c r="DN120" s="837"/>
      <c r="DO120" s="837"/>
      <c r="DP120" s="837"/>
      <c r="DQ120" s="837">
        <v>698230</v>
      </c>
      <c r="DR120" s="837"/>
      <c r="DS120" s="837"/>
      <c r="DT120" s="837"/>
      <c r="DU120" s="837"/>
      <c r="DV120" s="843">
        <v>8.9</v>
      </c>
      <c r="DW120" s="843"/>
      <c r="DX120" s="843"/>
      <c r="DY120" s="843"/>
      <c r="DZ120" s="844"/>
    </row>
    <row r="121" spans="1:130" s="54" customFormat="1" ht="26.25" customHeight="1" x14ac:dyDescent="0.15">
      <c r="A121" s="1028"/>
      <c r="B121" s="1024"/>
      <c r="C121" s="870" t="s">
        <v>135</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t="s">
        <v>204</v>
      </c>
      <c r="AB121" s="849"/>
      <c r="AC121" s="849"/>
      <c r="AD121" s="849"/>
      <c r="AE121" s="850"/>
      <c r="AF121" s="851" t="s">
        <v>204</v>
      </c>
      <c r="AG121" s="849"/>
      <c r="AH121" s="849"/>
      <c r="AI121" s="849"/>
      <c r="AJ121" s="850"/>
      <c r="AK121" s="851" t="s">
        <v>204</v>
      </c>
      <c r="AL121" s="849"/>
      <c r="AM121" s="849"/>
      <c r="AN121" s="849"/>
      <c r="AO121" s="850"/>
      <c r="AP121" s="852" t="s">
        <v>204</v>
      </c>
      <c r="AQ121" s="853"/>
      <c r="AR121" s="853"/>
      <c r="AS121" s="853"/>
      <c r="AT121" s="854"/>
      <c r="AU121" s="993"/>
      <c r="AV121" s="994"/>
      <c r="AW121" s="994"/>
      <c r="AX121" s="994"/>
      <c r="AY121" s="995"/>
      <c r="AZ121" s="855" t="s">
        <v>488</v>
      </c>
      <c r="BA121" s="856"/>
      <c r="BB121" s="856"/>
      <c r="BC121" s="856"/>
      <c r="BD121" s="856"/>
      <c r="BE121" s="856"/>
      <c r="BF121" s="856"/>
      <c r="BG121" s="856"/>
      <c r="BH121" s="856"/>
      <c r="BI121" s="856"/>
      <c r="BJ121" s="856"/>
      <c r="BK121" s="856"/>
      <c r="BL121" s="856"/>
      <c r="BM121" s="856"/>
      <c r="BN121" s="856"/>
      <c r="BO121" s="856"/>
      <c r="BP121" s="857"/>
      <c r="BQ121" s="858">
        <v>399750</v>
      </c>
      <c r="BR121" s="859"/>
      <c r="BS121" s="859"/>
      <c r="BT121" s="859"/>
      <c r="BU121" s="859"/>
      <c r="BV121" s="859">
        <v>259024</v>
      </c>
      <c r="BW121" s="859"/>
      <c r="BX121" s="859"/>
      <c r="BY121" s="859"/>
      <c r="BZ121" s="859"/>
      <c r="CA121" s="859">
        <v>158439</v>
      </c>
      <c r="CB121" s="859"/>
      <c r="CC121" s="859"/>
      <c r="CD121" s="859"/>
      <c r="CE121" s="859"/>
      <c r="CF121" s="860">
        <v>2</v>
      </c>
      <c r="CG121" s="861"/>
      <c r="CH121" s="861"/>
      <c r="CI121" s="861"/>
      <c r="CJ121" s="861"/>
      <c r="CK121" s="1001"/>
      <c r="CL121" s="1002"/>
      <c r="CM121" s="1002"/>
      <c r="CN121" s="1002"/>
      <c r="CO121" s="1003"/>
      <c r="CP121" s="901" t="s">
        <v>461</v>
      </c>
      <c r="CQ121" s="902"/>
      <c r="CR121" s="902"/>
      <c r="CS121" s="902"/>
      <c r="CT121" s="902"/>
      <c r="CU121" s="902"/>
      <c r="CV121" s="902"/>
      <c r="CW121" s="902"/>
      <c r="CX121" s="902"/>
      <c r="CY121" s="902"/>
      <c r="CZ121" s="902"/>
      <c r="DA121" s="902"/>
      <c r="DB121" s="902"/>
      <c r="DC121" s="902"/>
      <c r="DD121" s="902"/>
      <c r="DE121" s="902"/>
      <c r="DF121" s="903"/>
      <c r="DG121" s="858">
        <v>259256</v>
      </c>
      <c r="DH121" s="859"/>
      <c r="DI121" s="859"/>
      <c r="DJ121" s="859"/>
      <c r="DK121" s="859"/>
      <c r="DL121" s="859">
        <v>242340</v>
      </c>
      <c r="DM121" s="859"/>
      <c r="DN121" s="859"/>
      <c r="DO121" s="859"/>
      <c r="DP121" s="859"/>
      <c r="DQ121" s="859">
        <v>314790</v>
      </c>
      <c r="DR121" s="859"/>
      <c r="DS121" s="859"/>
      <c r="DT121" s="859"/>
      <c r="DU121" s="859"/>
      <c r="DV121" s="865">
        <v>4</v>
      </c>
      <c r="DW121" s="865"/>
      <c r="DX121" s="865"/>
      <c r="DY121" s="865"/>
      <c r="DZ121" s="866"/>
    </row>
    <row r="122" spans="1:130" s="54" customFormat="1" ht="26.25" customHeight="1" x14ac:dyDescent="0.15">
      <c r="A122" s="1028"/>
      <c r="B122" s="1024"/>
      <c r="C122" s="862" t="s">
        <v>482</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204</v>
      </c>
      <c r="AB122" s="849"/>
      <c r="AC122" s="849"/>
      <c r="AD122" s="849"/>
      <c r="AE122" s="850"/>
      <c r="AF122" s="851" t="s">
        <v>204</v>
      </c>
      <c r="AG122" s="849"/>
      <c r="AH122" s="849"/>
      <c r="AI122" s="849"/>
      <c r="AJ122" s="850"/>
      <c r="AK122" s="851" t="s">
        <v>204</v>
      </c>
      <c r="AL122" s="849"/>
      <c r="AM122" s="849"/>
      <c r="AN122" s="849"/>
      <c r="AO122" s="850"/>
      <c r="AP122" s="852" t="s">
        <v>204</v>
      </c>
      <c r="AQ122" s="853"/>
      <c r="AR122" s="853"/>
      <c r="AS122" s="853"/>
      <c r="AT122" s="854"/>
      <c r="AU122" s="993"/>
      <c r="AV122" s="994"/>
      <c r="AW122" s="994"/>
      <c r="AX122" s="994"/>
      <c r="AY122" s="995"/>
      <c r="AZ122" s="881" t="s">
        <v>490</v>
      </c>
      <c r="BA122" s="868"/>
      <c r="BB122" s="868"/>
      <c r="BC122" s="868"/>
      <c r="BD122" s="868"/>
      <c r="BE122" s="868"/>
      <c r="BF122" s="868"/>
      <c r="BG122" s="868"/>
      <c r="BH122" s="868"/>
      <c r="BI122" s="868"/>
      <c r="BJ122" s="868"/>
      <c r="BK122" s="868"/>
      <c r="BL122" s="868"/>
      <c r="BM122" s="868"/>
      <c r="BN122" s="868"/>
      <c r="BO122" s="868"/>
      <c r="BP122" s="869"/>
      <c r="BQ122" s="882">
        <v>12131213</v>
      </c>
      <c r="BR122" s="883"/>
      <c r="BS122" s="883"/>
      <c r="BT122" s="883"/>
      <c r="BU122" s="883"/>
      <c r="BV122" s="883">
        <v>12924555</v>
      </c>
      <c r="BW122" s="883"/>
      <c r="BX122" s="883"/>
      <c r="BY122" s="883"/>
      <c r="BZ122" s="883"/>
      <c r="CA122" s="883">
        <v>12712828</v>
      </c>
      <c r="CB122" s="883"/>
      <c r="CC122" s="883"/>
      <c r="CD122" s="883"/>
      <c r="CE122" s="883"/>
      <c r="CF122" s="904">
        <v>162.1</v>
      </c>
      <c r="CG122" s="905"/>
      <c r="CH122" s="905"/>
      <c r="CI122" s="905"/>
      <c r="CJ122" s="905"/>
      <c r="CK122" s="1001"/>
      <c r="CL122" s="1002"/>
      <c r="CM122" s="1002"/>
      <c r="CN122" s="1002"/>
      <c r="CO122" s="1003"/>
      <c r="CP122" s="901" t="s">
        <v>459</v>
      </c>
      <c r="CQ122" s="902"/>
      <c r="CR122" s="902"/>
      <c r="CS122" s="902"/>
      <c r="CT122" s="902"/>
      <c r="CU122" s="902"/>
      <c r="CV122" s="902"/>
      <c r="CW122" s="902"/>
      <c r="CX122" s="902"/>
      <c r="CY122" s="902"/>
      <c r="CZ122" s="902"/>
      <c r="DA122" s="902"/>
      <c r="DB122" s="902"/>
      <c r="DC122" s="902"/>
      <c r="DD122" s="902"/>
      <c r="DE122" s="902"/>
      <c r="DF122" s="903"/>
      <c r="DG122" s="858" t="s">
        <v>204</v>
      </c>
      <c r="DH122" s="859"/>
      <c r="DI122" s="859"/>
      <c r="DJ122" s="859"/>
      <c r="DK122" s="859"/>
      <c r="DL122" s="859" t="s">
        <v>204</v>
      </c>
      <c r="DM122" s="859"/>
      <c r="DN122" s="859"/>
      <c r="DO122" s="859"/>
      <c r="DP122" s="859"/>
      <c r="DQ122" s="859" t="s">
        <v>204</v>
      </c>
      <c r="DR122" s="859"/>
      <c r="DS122" s="859"/>
      <c r="DT122" s="859"/>
      <c r="DU122" s="859"/>
      <c r="DV122" s="865" t="s">
        <v>204</v>
      </c>
      <c r="DW122" s="865"/>
      <c r="DX122" s="865"/>
      <c r="DY122" s="865"/>
      <c r="DZ122" s="866"/>
    </row>
    <row r="123" spans="1:130" s="54" customFormat="1" ht="26.25" customHeight="1" x14ac:dyDescent="0.15">
      <c r="A123" s="1028"/>
      <c r="B123" s="1024"/>
      <c r="C123" s="862" t="s">
        <v>483</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t="s">
        <v>204</v>
      </c>
      <c r="AB123" s="849"/>
      <c r="AC123" s="849"/>
      <c r="AD123" s="849"/>
      <c r="AE123" s="850"/>
      <c r="AF123" s="851" t="s">
        <v>204</v>
      </c>
      <c r="AG123" s="849"/>
      <c r="AH123" s="849"/>
      <c r="AI123" s="849"/>
      <c r="AJ123" s="850"/>
      <c r="AK123" s="851" t="s">
        <v>204</v>
      </c>
      <c r="AL123" s="849"/>
      <c r="AM123" s="849"/>
      <c r="AN123" s="849"/>
      <c r="AO123" s="850"/>
      <c r="AP123" s="852" t="s">
        <v>204</v>
      </c>
      <c r="AQ123" s="853"/>
      <c r="AR123" s="853"/>
      <c r="AS123" s="853"/>
      <c r="AT123" s="854"/>
      <c r="AU123" s="996"/>
      <c r="AV123" s="997"/>
      <c r="AW123" s="997"/>
      <c r="AX123" s="997"/>
      <c r="AY123" s="997"/>
      <c r="AZ123" s="83" t="s">
        <v>283</v>
      </c>
      <c r="BA123" s="83"/>
      <c r="BB123" s="83"/>
      <c r="BC123" s="83"/>
      <c r="BD123" s="83"/>
      <c r="BE123" s="83"/>
      <c r="BF123" s="83"/>
      <c r="BG123" s="83"/>
      <c r="BH123" s="83"/>
      <c r="BI123" s="83"/>
      <c r="BJ123" s="83"/>
      <c r="BK123" s="83"/>
      <c r="BL123" s="83"/>
      <c r="BM123" s="83"/>
      <c r="BN123" s="83"/>
      <c r="BO123" s="873" t="s">
        <v>491</v>
      </c>
      <c r="BP123" s="884"/>
      <c r="BQ123" s="906">
        <v>21768510</v>
      </c>
      <c r="BR123" s="907"/>
      <c r="BS123" s="907"/>
      <c r="BT123" s="907"/>
      <c r="BU123" s="907"/>
      <c r="BV123" s="907">
        <v>22435461</v>
      </c>
      <c r="BW123" s="907"/>
      <c r="BX123" s="907"/>
      <c r="BY123" s="907"/>
      <c r="BZ123" s="907"/>
      <c r="CA123" s="907">
        <v>22054703</v>
      </c>
      <c r="CB123" s="907"/>
      <c r="CC123" s="907"/>
      <c r="CD123" s="907"/>
      <c r="CE123" s="907"/>
      <c r="CF123" s="885"/>
      <c r="CG123" s="886"/>
      <c r="CH123" s="886"/>
      <c r="CI123" s="886"/>
      <c r="CJ123" s="887"/>
      <c r="CK123" s="1001"/>
      <c r="CL123" s="1002"/>
      <c r="CM123" s="1002"/>
      <c r="CN123" s="1002"/>
      <c r="CO123" s="1003"/>
      <c r="CP123" s="901" t="s">
        <v>456</v>
      </c>
      <c r="CQ123" s="902"/>
      <c r="CR123" s="902"/>
      <c r="CS123" s="902"/>
      <c r="CT123" s="902"/>
      <c r="CU123" s="902"/>
      <c r="CV123" s="902"/>
      <c r="CW123" s="902"/>
      <c r="CX123" s="902"/>
      <c r="CY123" s="902"/>
      <c r="CZ123" s="902"/>
      <c r="DA123" s="902"/>
      <c r="DB123" s="902"/>
      <c r="DC123" s="902"/>
      <c r="DD123" s="902"/>
      <c r="DE123" s="902"/>
      <c r="DF123" s="903"/>
      <c r="DG123" s="848" t="s">
        <v>204</v>
      </c>
      <c r="DH123" s="849"/>
      <c r="DI123" s="849"/>
      <c r="DJ123" s="849"/>
      <c r="DK123" s="850"/>
      <c r="DL123" s="851" t="s">
        <v>204</v>
      </c>
      <c r="DM123" s="849"/>
      <c r="DN123" s="849"/>
      <c r="DO123" s="849"/>
      <c r="DP123" s="850"/>
      <c r="DQ123" s="851" t="s">
        <v>204</v>
      </c>
      <c r="DR123" s="849"/>
      <c r="DS123" s="849"/>
      <c r="DT123" s="849"/>
      <c r="DU123" s="850"/>
      <c r="DV123" s="852" t="s">
        <v>204</v>
      </c>
      <c r="DW123" s="853"/>
      <c r="DX123" s="853"/>
      <c r="DY123" s="853"/>
      <c r="DZ123" s="854"/>
    </row>
    <row r="124" spans="1:130" s="54" customFormat="1" ht="26.25" customHeight="1" x14ac:dyDescent="0.15">
      <c r="A124" s="1028"/>
      <c r="B124" s="1024"/>
      <c r="C124" s="862" t="s">
        <v>344</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204</v>
      </c>
      <c r="AB124" s="849"/>
      <c r="AC124" s="849"/>
      <c r="AD124" s="849"/>
      <c r="AE124" s="850"/>
      <c r="AF124" s="851" t="s">
        <v>204</v>
      </c>
      <c r="AG124" s="849"/>
      <c r="AH124" s="849"/>
      <c r="AI124" s="849"/>
      <c r="AJ124" s="850"/>
      <c r="AK124" s="851" t="s">
        <v>204</v>
      </c>
      <c r="AL124" s="849"/>
      <c r="AM124" s="849"/>
      <c r="AN124" s="849"/>
      <c r="AO124" s="850"/>
      <c r="AP124" s="852" t="s">
        <v>204</v>
      </c>
      <c r="AQ124" s="853"/>
      <c r="AR124" s="853"/>
      <c r="AS124" s="853"/>
      <c r="AT124" s="854"/>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204</v>
      </c>
      <c r="BR124" s="916"/>
      <c r="BS124" s="916"/>
      <c r="BT124" s="916"/>
      <c r="BU124" s="916"/>
      <c r="BV124" s="916" t="s">
        <v>204</v>
      </c>
      <c r="BW124" s="916"/>
      <c r="BX124" s="916"/>
      <c r="BY124" s="916"/>
      <c r="BZ124" s="916"/>
      <c r="CA124" s="916" t="s">
        <v>204</v>
      </c>
      <c r="CB124" s="916"/>
      <c r="CC124" s="916"/>
      <c r="CD124" s="916"/>
      <c r="CE124" s="916"/>
      <c r="CF124" s="917"/>
      <c r="CG124" s="918"/>
      <c r="CH124" s="918"/>
      <c r="CI124" s="918"/>
      <c r="CJ124" s="919"/>
      <c r="CK124" s="1004"/>
      <c r="CL124" s="1004"/>
      <c r="CM124" s="1004"/>
      <c r="CN124" s="1004"/>
      <c r="CO124" s="1005"/>
      <c r="CP124" s="901" t="s">
        <v>493</v>
      </c>
      <c r="CQ124" s="902"/>
      <c r="CR124" s="902"/>
      <c r="CS124" s="902"/>
      <c r="CT124" s="902"/>
      <c r="CU124" s="902"/>
      <c r="CV124" s="902"/>
      <c r="CW124" s="902"/>
      <c r="CX124" s="902"/>
      <c r="CY124" s="902"/>
      <c r="CZ124" s="902"/>
      <c r="DA124" s="902"/>
      <c r="DB124" s="902"/>
      <c r="DC124" s="902"/>
      <c r="DD124" s="902"/>
      <c r="DE124" s="902"/>
      <c r="DF124" s="903"/>
      <c r="DG124" s="891">
        <v>84594</v>
      </c>
      <c r="DH124" s="892"/>
      <c r="DI124" s="892"/>
      <c r="DJ124" s="892"/>
      <c r="DK124" s="893"/>
      <c r="DL124" s="894">
        <v>149641</v>
      </c>
      <c r="DM124" s="892"/>
      <c r="DN124" s="892"/>
      <c r="DO124" s="892"/>
      <c r="DP124" s="893"/>
      <c r="DQ124" s="894" t="s">
        <v>204</v>
      </c>
      <c r="DR124" s="892"/>
      <c r="DS124" s="892"/>
      <c r="DT124" s="892"/>
      <c r="DU124" s="893"/>
      <c r="DV124" s="895" t="s">
        <v>204</v>
      </c>
      <c r="DW124" s="896"/>
      <c r="DX124" s="896"/>
      <c r="DY124" s="896"/>
      <c r="DZ124" s="897"/>
    </row>
    <row r="125" spans="1:130" s="54" customFormat="1" ht="26.25" customHeight="1" x14ac:dyDescent="0.15">
      <c r="A125" s="1028"/>
      <c r="B125" s="1024"/>
      <c r="C125" s="862" t="s">
        <v>486</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204</v>
      </c>
      <c r="AB125" s="849"/>
      <c r="AC125" s="849"/>
      <c r="AD125" s="849"/>
      <c r="AE125" s="850"/>
      <c r="AF125" s="851" t="s">
        <v>204</v>
      </c>
      <c r="AG125" s="849"/>
      <c r="AH125" s="849"/>
      <c r="AI125" s="849"/>
      <c r="AJ125" s="850"/>
      <c r="AK125" s="851" t="s">
        <v>204</v>
      </c>
      <c r="AL125" s="849"/>
      <c r="AM125" s="849"/>
      <c r="AN125" s="849"/>
      <c r="AO125" s="850"/>
      <c r="AP125" s="852" t="s">
        <v>204</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496</v>
      </c>
      <c r="CL125" s="999"/>
      <c r="CM125" s="999"/>
      <c r="CN125" s="999"/>
      <c r="CO125" s="1000"/>
      <c r="CP125" s="835" t="s">
        <v>138</v>
      </c>
      <c r="CQ125" s="826"/>
      <c r="CR125" s="826"/>
      <c r="CS125" s="826"/>
      <c r="CT125" s="826"/>
      <c r="CU125" s="826"/>
      <c r="CV125" s="826"/>
      <c r="CW125" s="826"/>
      <c r="CX125" s="826"/>
      <c r="CY125" s="826"/>
      <c r="CZ125" s="826"/>
      <c r="DA125" s="826"/>
      <c r="DB125" s="826"/>
      <c r="DC125" s="826"/>
      <c r="DD125" s="826"/>
      <c r="DE125" s="826"/>
      <c r="DF125" s="827"/>
      <c r="DG125" s="836" t="s">
        <v>204</v>
      </c>
      <c r="DH125" s="837"/>
      <c r="DI125" s="837"/>
      <c r="DJ125" s="837"/>
      <c r="DK125" s="837"/>
      <c r="DL125" s="837" t="s">
        <v>204</v>
      </c>
      <c r="DM125" s="837"/>
      <c r="DN125" s="837"/>
      <c r="DO125" s="837"/>
      <c r="DP125" s="837"/>
      <c r="DQ125" s="837" t="s">
        <v>204</v>
      </c>
      <c r="DR125" s="837"/>
      <c r="DS125" s="837"/>
      <c r="DT125" s="837"/>
      <c r="DU125" s="837"/>
      <c r="DV125" s="843" t="s">
        <v>204</v>
      </c>
      <c r="DW125" s="843"/>
      <c r="DX125" s="843"/>
      <c r="DY125" s="843"/>
      <c r="DZ125" s="844"/>
    </row>
    <row r="126" spans="1:130" s="54" customFormat="1" ht="26.25" customHeight="1" x14ac:dyDescent="0.15">
      <c r="A126" s="1028"/>
      <c r="B126" s="1024"/>
      <c r="C126" s="862" t="s">
        <v>487</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v>114910</v>
      </c>
      <c r="AB126" s="849"/>
      <c r="AC126" s="849"/>
      <c r="AD126" s="849"/>
      <c r="AE126" s="850"/>
      <c r="AF126" s="851">
        <v>92739</v>
      </c>
      <c r="AG126" s="849"/>
      <c r="AH126" s="849"/>
      <c r="AI126" s="849"/>
      <c r="AJ126" s="850"/>
      <c r="AK126" s="851">
        <v>65455</v>
      </c>
      <c r="AL126" s="849"/>
      <c r="AM126" s="849"/>
      <c r="AN126" s="849"/>
      <c r="AO126" s="850"/>
      <c r="AP126" s="852">
        <v>0.8</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418</v>
      </c>
      <c r="CQ126" s="856"/>
      <c r="CR126" s="856"/>
      <c r="CS126" s="856"/>
      <c r="CT126" s="856"/>
      <c r="CU126" s="856"/>
      <c r="CV126" s="856"/>
      <c r="CW126" s="856"/>
      <c r="CX126" s="856"/>
      <c r="CY126" s="856"/>
      <c r="CZ126" s="856"/>
      <c r="DA126" s="856"/>
      <c r="DB126" s="856"/>
      <c r="DC126" s="856"/>
      <c r="DD126" s="856"/>
      <c r="DE126" s="856"/>
      <c r="DF126" s="857"/>
      <c r="DG126" s="858" t="s">
        <v>204</v>
      </c>
      <c r="DH126" s="859"/>
      <c r="DI126" s="859"/>
      <c r="DJ126" s="859"/>
      <c r="DK126" s="859"/>
      <c r="DL126" s="859" t="s">
        <v>204</v>
      </c>
      <c r="DM126" s="859"/>
      <c r="DN126" s="859"/>
      <c r="DO126" s="859"/>
      <c r="DP126" s="859"/>
      <c r="DQ126" s="859" t="s">
        <v>204</v>
      </c>
      <c r="DR126" s="859"/>
      <c r="DS126" s="859"/>
      <c r="DT126" s="859"/>
      <c r="DU126" s="859"/>
      <c r="DV126" s="865" t="s">
        <v>204</v>
      </c>
      <c r="DW126" s="865"/>
      <c r="DX126" s="865"/>
      <c r="DY126" s="865"/>
      <c r="DZ126" s="866"/>
    </row>
    <row r="127" spans="1:130" s="54" customFormat="1" ht="26.25" customHeight="1" x14ac:dyDescent="0.15">
      <c r="A127" s="1029"/>
      <c r="B127" s="1026"/>
      <c r="C127" s="888" t="s">
        <v>75</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t="s">
        <v>204</v>
      </c>
      <c r="AB127" s="849"/>
      <c r="AC127" s="849"/>
      <c r="AD127" s="849"/>
      <c r="AE127" s="850"/>
      <c r="AF127" s="851" t="s">
        <v>204</v>
      </c>
      <c r="AG127" s="849"/>
      <c r="AH127" s="849"/>
      <c r="AI127" s="849"/>
      <c r="AJ127" s="850"/>
      <c r="AK127" s="851" t="s">
        <v>204</v>
      </c>
      <c r="AL127" s="849"/>
      <c r="AM127" s="849"/>
      <c r="AN127" s="849"/>
      <c r="AO127" s="850"/>
      <c r="AP127" s="852" t="s">
        <v>204</v>
      </c>
      <c r="AQ127" s="853"/>
      <c r="AR127" s="853"/>
      <c r="AS127" s="853"/>
      <c r="AT127" s="854"/>
      <c r="AU127" s="77"/>
      <c r="AV127" s="77"/>
      <c r="AW127" s="77"/>
      <c r="AX127" s="939" t="s">
        <v>497</v>
      </c>
      <c r="AY127" s="909"/>
      <c r="AZ127" s="909"/>
      <c r="BA127" s="909"/>
      <c r="BB127" s="909"/>
      <c r="BC127" s="909"/>
      <c r="BD127" s="909"/>
      <c r="BE127" s="910"/>
      <c r="BF127" s="908" t="s">
        <v>498</v>
      </c>
      <c r="BG127" s="909"/>
      <c r="BH127" s="909"/>
      <c r="BI127" s="909"/>
      <c r="BJ127" s="909"/>
      <c r="BK127" s="909"/>
      <c r="BL127" s="910"/>
      <c r="BM127" s="908" t="s">
        <v>419</v>
      </c>
      <c r="BN127" s="909"/>
      <c r="BO127" s="909"/>
      <c r="BP127" s="909"/>
      <c r="BQ127" s="909"/>
      <c r="BR127" s="909"/>
      <c r="BS127" s="910"/>
      <c r="BT127" s="908" t="s">
        <v>412</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443</v>
      </c>
      <c r="CQ127" s="856"/>
      <c r="CR127" s="856"/>
      <c r="CS127" s="856"/>
      <c r="CT127" s="856"/>
      <c r="CU127" s="856"/>
      <c r="CV127" s="856"/>
      <c r="CW127" s="856"/>
      <c r="CX127" s="856"/>
      <c r="CY127" s="856"/>
      <c r="CZ127" s="856"/>
      <c r="DA127" s="856"/>
      <c r="DB127" s="856"/>
      <c r="DC127" s="856"/>
      <c r="DD127" s="856"/>
      <c r="DE127" s="856"/>
      <c r="DF127" s="857"/>
      <c r="DG127" s="858" t="s">
        <v>204</v>
      </c>
      <c r="DH127" s="859"/>
      <c r="DI127" s="859"/>
      <c r="DJ127" s="859"/>
      <c r="DK127" s="859"/>
      <c r="DL127" s="859" t="s">
        <v>204</v>
      </c>
      <c r="DM127" s="859"/>
      <c r="DN127" s="859"/>
      <c r="DO127" s="859"/>
      <c r="DP127" s="859"/>
      <c r="DQ127" s="859" t="s">
        <v>204</v>
      </c>
      <c r="DR127" s="859"/>
      <c r="DS127" s="859"/>
      <c r="DT127" s="859"/>
      <c r="DU127" s="859"/>
      <c r="DV127" s="865" t="s">
        <v>204</v>
      </c>
      <c r="DW127" s="865"/>
      <c r="DX127" s="865"/>
      <c r="DY127" s="865"/>
      <c r="DZ127" s="866"/>
    </row>
    <row r="128" spans="1:130" s="54" customFormat="1" ht="26.25" customHeight="1" x14ac:dyDescent="0.15">
      <c r="A128" s="960" t="s">
        <v>460</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9</v>
      </c>
      <c r="X128" s="962"/>
      <c r="Y128" s="962"/>
      <c r="Z128" s="963"/>
      <c r="AA128" s="828">
        <v>51018</v>
      </c>
      <c r="AB128" s="829"/>
      <c r="AC128" s="829"/>
      <c r="AD128" s="829"/>
      <c r="AE128" s="830"/>
      <c r="AF128" s="831">
        <v>58354</v>
      </c>
      <c r="AG128" s="829"/>
      <c r="AH128" s="829"/>
      <c r="AI128" s="829"/>
      <c r="AJ128" s="830"/>
      <c r="AK128" s="831">
        <v>44965</v>
      </c>
      <c r="AL128" s="829"/>
      <c r="AM128" s="829"/>
      <c r="AN128" s="829"/>
      <c r="AO128" s="830"/>
      <c r="AP128" s="964"/>
      <c r="AQ128" s="965"/>
      <c r="AR128" s="965"/>
      <c r="AS128" s="965"/>
      <c r="AT128" s="966"/>
      <c r="AU128" s="77"/>
      <c r="AV128" s="77"/>
      <c r="AW128" s="77"/>
      <c r="AX128" s="825" t="s">
        <v>314</v>
      </c>
      <c r="AY128" s="826"/>
      <c r="AZ128" s="826"/>
      <c r="BA128" s="826"/>
      <c r="BB128" s="826"/>
      <c r="BC128" s="826"/>
      <c r="BD128" s="826"/>
      <c r="BE128" s="827"/>
      <c r="BF128" s="967" t="s">
        <v>204</v>
      </c>
      <c r="BG128" s="968"/>
      <c r="BH128" s="968"/>
      <c r="BI128" s="968"/>
      <c r="BJ128" s="968"/>
      <c r="BK128" s="968"/>
      <c r="BL128" s="969"/>
      <c r="BM128" s="967">
        <v>13.51</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405</v>
      </c>
      <c r="CQ128" s="921"/>
      <c r="CR128" s="921"/>
      <c r="CS128" s="921"/>
      <c r="CT128" s="921"/>
      <c r="CU128" s="921"/>
      <c r="CV128" s="921"/>
      <c r="CW128" s="921"/>
      <c r="CX128" s="921"/>
      <c r="CY128" s="921"/>
      <c r="CZ128" s="921"/>
      <c r="DA128" s="921"/>
      <c r="DB128" s="921"/>
      <c r="DC128" s="921"/>
      <c r="DD128" s="921"/>
      <c r="DE128" s="921"/>
      <c r="DF128" s="922"/>
      <c r="DG128" s="923" t="s">
        <v>204</v>
      </c>
      <c r="DH128" s="924"/>
      <c r="DI128" s="924"/>
      <c r="DJ128" s="924"/>
      <c r="DK128" s="924"/>
      <c r="DL128" s="924" t="s">
        <v>204</v>
      </c>
      <c r="DM128" s="924"/>
      <c r="DN128" s="924"/>
      <c r="DO128" s="924"/>
      <c r="DP128" s="924"/>
      <c r="DQ128" s="924" t="s">
        <v>204</v>
      </c>
      <c r="DR128" s="924"/>
      <c r="DS128" s="924"/>
      <c r="DT128" s="924"/>
      <c r="DU128" s="924"/>
      <c r="DV128" s="925" t="s">
        <v>204</v>
      </c>
      <c r="DW128" s="925"/>
      <c r="DX128" s="925"/>
      <c r="DY128" s="925"/>
      <c r="DZ128" s="926"/>
    </row>
    <row r="129" spans="1:131" s="54" customFormat="1" ht="26.25" customHeight="1" x14ac:dyDescent="0.15">
      <c r="A129" s="845" t="s">
        <v>174</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245</v>
      </c>
      <c r="X129" s="928"/>
      <c r="Y129" s="928"/>
      <c r="Z129" s="929"/>
      <c r="AA129" s="848">
        <v>9301691</v>
      </c>
      <c r="AB129" s="849"/>
      <c r="AC129" s="849"/>
      <c r="AD129" s="849"/>
      <c r="AE129" s="850"/>
      <c r="AF129" s="851">
        <v>9143073</v>
      </c>
      <c r="AG129" s="849"/>
      <c r="AH129" s="849"/>
      <c r="AI129" s="849"/>
      <c r="AJ129" s="850"/>
      <c r="AK129" s="851">
        <v>9058514</v>
      </c>
      <c r="AL129" s="849"/>
      <c r="AM129" s="849"/>
      <c r="AN129" s="849"/>
      <c r="AO129" s="850"/>
      <c r="AP129" s="930"/>
      <c r="AQ129" s="931"/>
      <c r="AR129" s="931"/>
      <c r="AS129" s="931"/>
      <c r="AT129" s="932"/>
      <c r="AU129" s="79"/>
      <c r="AV129" s="79"/>
      <c r="AW129" s="79"/>
      <c r="AX129" s="933" t="s">
        <v>117</v>
      </c>
      <c r="AY129" s="856"/>
      <c r="AZ129" s="856"/>
      <c r="BA129" s="856"/>
      <c r="BB129" s="856"/>
      <c r="BC129" s="856"/>
      <c r="BD129" s="856"/>
      <c r="BE129" s="857"/>
      <c r="BF129" s="934" t="s">
        <v>204</v>
      </c>
      <c r="BG129" s="935"/>
      <c r="BH129" s="935"/>
      <c r="BI129" s="935"/>
      <c r="BJ129" s="935"/>
      <c r="BK129" s="935"/>
      <c r="BL129" s="936"/>
      <c r="BM129" s="934">
        <v>18.510000000000002</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5" t="s">
        <v>499</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500</v>
      </c>
      <c r="X130" s="928"/>
      <c r="Y130" s="928"/>
      <c r="Z130" s="929"/>
      <c r="AA130" s="848">
        <v>1241572</v>
      </c>
      <c r="AB130" s="849"/>
      <c r="AC130" s="849"/>
      <c r="AD130" s="849"/>
      <c r="AE130" s="850"/>
      <c r="AF130" s="851">
        <v>1190222</v>
      </c>
      <c r="AG130" s="849"/>
      <c r="AH130" s="849"/>
      <c r="AI130" s="849"/>
      <c r="AJ130" s="850"/>
      <c r="AK130" s="851">
        <v>1214447</v>
      </c>
      <c r="AL130" s="849"/>
      <c r="AM130" s="849"/>
      <c r="AN130" s="849"/>
      <c r="AO130" s="850"/>
      <c r="AP130" s="930"/>
      <c r="AQ130" s="931"/>
      <c r="AR130" s="931"/>
      <c r="AS130" s="931"/>
      <c r="AT130" s="932"/>
      <c r="AU130" s="79"/>
      <c r="AV130" s="79"/>
      <c r="AW130" s="79"/>
      <c r="AX130" s="933" t="s">
        <v>432</v>
      </c>
      <c r="AY130" s="856"/>
      <c r="AZ130" s="856"/>
      <c r="BA130" s="856"/>
      <c r="BB130" s="856"/>
      <c r="BC130" s="856"/>
      <c r="BD130" s="856"/>
      <c r="BE130" s="857"/>
      <c r="BF130" s="940">
        <v>8.4</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178</v>
      </c>
      <c r="X131" s="948"/>
      <c r="Y131" s="948"/>
      <c r="Z131" s="949"/>
      <c r="AA131" s="891">
        <v>8060119</v>
      </c>
      <c r="AB131" s="892"/>
      <c r="AC131" s="892"/>
      <c r="AD131" s="892"/>
      <c r="AE131" s="893"/>
      <c r="AF131" s="894">
        <v>7952851</v>
      </c>
      <c r="AG131" s="892"/>
      <c r="AH131" s="892"/>
      <c r="AI131" s="892"/>
      <c r="AJ131" s="893"/>
      <c r="AK131" s="894">
        <v>7844067</v>
      </c>
      <c r="AL131" s="892"/>
      <c r="AM131" s="892"/>
      <c r="AN131" s="892"/>
      <c r="AO131" s="893"/>
      <c r="AP131" s="950"/>
      <c r="AQ131" s="951"/>
      <c r="AR131" s="951"/>
      <c r="AS131" s="951"/>
      <c r="AT131" s="952"/>
      <c r="AU131" s="79"/>
      <c r="AV131" s="79"/>
      <c r="AW131" s="79"/>
      <c r="AX131" s="953" t="s">
        <v>474</v>
      </c>
      <c r="AY131" s="921"/>
      <c r="AZ131" s="921"/>
      <c r="BA131" s="921"/>
      <c r="BB131" s="921"/>
      <c r="BC131" s="921"/>
      <c r="BD131" s="921"/>
      <c r="BE131" s="922"/>
      <c r="BF131" s="954" t="s">
        <v>204</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1" t="s">
        <v>30</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501</v>
      </c>
      <c r="W132" s="1030"/>
      <c r="X132" s="1030"/>
      <c r="Y132" s="1030"/>
      <c r="Z132" s="1031"/>
      <c r="AA132" s="1032">
        <v>8.6475025989999992</v>
      </c>
      <c r="AB132" s="1033"/>
      <c r="AC132" s="1033"/>
      <c r="AD132" s="1033"/>
      <c r="AE132" s="1034"/>
      <c r="AF132" s="1035">
        <v>8.3647361179999997</v>
      </c>
      <c r="AG132" s="1033"/>
      <c r="AH132" s="1033"/>
      <c r="AI132" s="1033"/>
      <c r="AJ132" s="1034"/>
      <c r="AK132" s="1035">
        <v>8.2330122879999994</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83</v>
      </c>
      <c r="W133" s="1037"/>
      <c r="X133" s="1037"/>
      <c r="Y133" s="1037"/>
      <c r="Z133" s="1038"/>
      <c r="AA133" s="1039">
        <v>8.8000000000000007</v>
      </c>
      <c r="AB133" s="1040"/>
      <c r="AC133" s="1040"/>
      <c r="AD133" s="1040"/>
      <c r="AE133" s="1041"/>
      <c r="AF133" s="1039">
        <v>8.6</v>
      </c>
      <c r="AG133" s="1040"/>
      <c r="AH133" s="1040"/>
      <c r="AI133" s="1040"/>
      <c r="AJ133" s="1041"/>
      <c r="AK133" s="1039">
        <v>8.4</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QAXeg8EeXNAZv+xlBduTZneVoZG6nuZ0vJnMukeRQPJs7KbHqeGN7T1MJjZNTHXRPJxa4RHAtcYEKIXFwCChUg==" saltValue="Xm0G1a2wdJwn53sG9H+st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5Ns3gIeP6lHry2eC7Ksh0E7Y0+m9823v5Fk9ItWuyomXHPZ9QIJH6HP7BIohYQ6mA7FdzGDKlU52WyrI270znw==" saltValue="zd2KNGoG3wG1zacYYn6AQ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k/pEGt5ErQKPYHqu9dgsDYAmNd0s0e98GcgU4BqcfwMmjqwsASf0Ay6pAdVY6qGwjv5YPKY4QIV6UFzWRwH/A==" saltValue="OJzWfZnDq/yERFxI/P3P0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84</v>
      </c>
      <c r="AP7" s="144"/>
      <c r="AQ7" s="155" t="s">
        <v>504</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506</v>
      </c>
      <c r="AQ8" s="156" t="s">
        <v>507</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508</v>
      </c>
      <c r="AL9" s="1044"/>
      <c r="AM9" s="1044"/>
      <c r="AN9" s="1045"/>
      <c r="AO9" s="134">
        <v>2055088</v>
      </c>
      <c r="AP9" s="134">
        <v>80261</v>
      </c>
      <c r="AQ9" s="157">
        <v>90613</v>
      </c>
      <c r="AR9" s="171">
        <v>-11.4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502</v>
      </c>
      <c r="AL10" s="1044"/>
      <c r="AM10" s="1044"/>
      <c r="AN10" s="1045"/>
      <c r="AO10" s="135">
        <v>191110</v>
      </c>
      <c r="AP10" s="135">
        <v>7464</v>
      </c>
      <c r="AQ10" s="158">
        <v>7525</v>
      </c>
      <c r="AR10" s="172">
        <v>-0.8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214</v>
      </c>
      <c r="AL11" s="1044"/>
      <c r="AM11" s="1044"/>
      <c r="AN11" s="1045"/>
      <c r="AO11" s="135">
        <v>424005</v>
      </c>
      <c r="AP11" s="135">
        <v>16559</v>
      </c>
      <c r="AQ11" s="158">
        <v>9582</v>
      </c>
      <c r="AR11" s="172">
        <v>72.8</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403</v>
      </c>
      <c r="AL12" s="1044"/>
      <c r="AM12" s="1044"/>
      <c r="AN12" s="1045"/>
      <c r="AO12" s="135" t="s">
        <v>204</v>
      </c>
      <c r="AP12" s="135" t="s">
        <v>204</v>
      </c>
      <c r="AQ12" s="158">
        <v>1356</v>
      </c>
      <c r="AR12" s="172" t="s">
        <v>204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244</v>
      </c>
      <c r="AL13" s="1044"/>
      <c r="AM13" s="1044"/>
      <c r="AN13" s="1045"/>
      <c r="AO13" s="135" t="s">
        <v>204</v>
      </c>
      <c r="AP13" s="135" t="s">
        <v>204</v>
      </c>
      <c r="AQ13" s="158">
        <v>2</v>
      </c>
      <c r="AR13" s="172" t="s">
        <v>204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298</v>
      </c>
      <c r="AL14" s="1044"/>
      <c r="AM14" s="1044"/>
      <c r="AN14" s="1045"/>
      <c r="AO14" s="135">
        <v>160082</v>
      </c>
      <c r="AP14" s="135">
        <v>6252</v>
      </c>
      <c r="AQ14" s="158">
        <v>4182</v>
      </c>
      <c r="AR14" s="172">
        <v>49.5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509</v>
      </c>
      <c r="AL15" s="1044"/>
      <c r="AM15" s="1044"/>
      <c r="AN15" s="1045"/>
      <c r="AO15" s="135">
        <v>164945</v>
      </c>
      <c r="AP15" s="135">
        <v>6442</v>
      </c>
      <c r="AQ15" s="158">
        <v>2331</v>
      </c>
      <c r="AR15" s="172">
        <v>176.4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316</v>
      </c>
      <c r="AL16" s="1047"/>
      <c r="AM16" s="1047"/>
      <c r="AN16" s="1048"/>
      <c r="AO16" s="135">
        <v>-195905</v>
      </c>
      <c r="AP16" s="135">
        <v>-7651</v>
      </c>
      <c r="AQ16" s="158">
        <v>-8270</v>
      </c>
      <c r="AR16" s="172">
        <v>-7.5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283</v>
      </c>
      <c r="AL17" s="1047"/>
      <c r="AM17" s="1047"/>
      <c r="AN17" s="1048"/>
      <c r="AO17" s="135">
        <v>2799325</v>
      </c>
      <c r="AP17" s="135">
        <v>109327</v>
      </c>
      <c r="AQ17" s="158">
        <v>107322</v>
      </c>
      <c r="AR17" s="172">
        <v>1.9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510</v>
      </c>
      <c r="AP20" s="146" t="s">
        <v>341</v>
      </c>
      <c r="AQ20" s="159" t="s">
        <v>45</v>
      </c>
      <c r="AR20" s="173"/>
    </row>
    <row r="21" spans="1:46" s="98" customFormat="1" x14ac:dyDescent="0.15">
      <c r="A21" s="100"/>
      <c r="AK21" s="1049" t="s">
        <v>183</v>
      </c>
      <c r="AL21" s="1050"/>
      <c r="AM21" s="1050"/>
      <c r="AN21" s="1051"/>
      <c r="AO21" s="137">
        <v>8.98</v>
      </c>
      <c r="AP21" s="147">
        <v>10.18</v>
      </c>
      <c r="AQ21" s="160">
        <v>-1.2</v>
      </c>
      <c r="AS21" s="179"/>
      <c r="AT21" s="100"/>
    </row>
    <row r="22" spans="1:46" s="98" customFormat="1" x14ac:dyDescent="0.15">
      <c r="A22" s="100"/>
      <c r="AK22" s="1049" t="s">
        <v>511</v>
      </c>
      <c r="AL22" s="1050"/>
      <c r="AM22" s="1050"/>
      <c r="AN22" s="1051"/>
      <c r="AO22" s="138">
        <v>99.2</v>
      </c>
      <c r="AP22" s="148">
        <v>97.7</v>
      </c>
      <c r="AQ22" s="161">
        <v>1.5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84</v>
      </c>
      <c r="AP30" s="144"/>
      <c r="AQ30" s="155" t="s">
        <v>504</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506</v>
      </c>
      <c r="AQ31" s="156" t="s">
        <v>507</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513</v>
      </c>
      <c r="AL32" s="1063"/>
      <c r="AM32" s="1063"/>
      <c r="AN32" s="1064"/>
      <c r="AO32" s="135">
        <v>1683850</v>
      </c>
      <c r="AP32" s="135">
        <v>65763</v>
      </c>
      <c r="AQ32" s="162">
        <v>67619</v>
      </c>
      <c r="AR32" s="172">
        <v>-2.7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514</v>
      </c>
      <c r="AL33" s="1063"/>
      <c r="AM33" s="1063"/>
      <c r="AN33" s="1064"/>
      <c r="AO33" s="135" t="s">
        <v>204</v>
      </c>
      <c r="AP33" s="135" t="s">
        <v>204</v>
      </c>
      <c r="AQ33" s="162" t="s">
        <v>204</v>
      </c>
      <c r="AR33" s="172" t="s">
        <v>204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59</v>
      </c>
      <c r="AL34" s="1063"/>
      <c r="AM34" s="1063"/>
      <c r="AN34" s="1064"/>
      <c r="AO34" s="135" t="s">
        <v>204</v>
      </c>
      <c r="AP34" s="135" t="s">
        <v>204</v>
      </c>
      <c r="AQ34" s="162">
        <v>3</v>
      </c>
      <c r="AR34" s="172" t="s">
        <v>204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515</v>
      </c>
      <c r="AL35" s="1063"/>
      <c r="AM35" s="1063"/>
      <c r="AN35" s="1064"/>
      <c r="AO35" s="135">
        <v>146248</v>
      </c>
      <c r="AP35" s="135">
        <v>5712</v>
      </c>
      <c r="AQ35" s="162">
        <v>17835</v>
      </c>
      <c r="AR35" s="172">
        <v>-68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41</v>
      </c>
      <c r="AL36" s="1063"/>
      <c r="AM36" s="1063"/>
      <c r="AN36" s="1064"/>
      <c r="AO36" s="135">
        <v>7175</v>
      </c>
      <c r="AP36" s="135">
        <v>280</v>
      </c>
      <c r="AQ36" s="162">
        <v>2401</v>
      </c>
      <c r="AR36" s="172">
        <v>-88.3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355</v>
      </c>
      <c r="AL37" s="1063"/>
      <c r="AM37" s="1063"/>
      <c r="AN37" s="1064"/>
      <c r="AO37" s="135">
        <v>67855</v>
      </c>
      <c r="AP37" s="135">
        <v>2650</v>
      </c>
      <c r="AQ37" s="162">
        <v>732</v>
      </c>
      <c r="AR37" s="172">
        <v>262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226</v>
      </c>
      <c r="AL38" s="1066"/>
      <c r="AM38" s="1066"/>
      <c r="AN38" s="1067"/>
      <c r="AO38" s="139">
        <v>87</v>
      </c>
      <c r="AP38" s="139">
        <v>3</v>
      </c>
      <c r="AQ38" s="163">
        <v>5</v>
      </c>
      <c r="AR38" s="161">
        <v>-40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81</v>
      </c>
      <c r="AL39" s="1066"/>
      <c r="AM39" s="1066"/>
      <c r="AN39" s="1067"/>
      <c r="AO39" s="135">
        <v>-44965</v>
      </c>
      <c r="AP39" s="135">
        <v>-1756</v>
      </c>
      <c r="AQ39" s="162">
        <v>-3806</v>
      </c>
      <c r="AR39" s="172">
        <v>-53.9</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516</v>
      </c>
      <c r="AL40" s="1063"/>
      <c r="AM40" s="1063"/>
      <c r="AN40" s="1064"/>
      <c r="AO40" s="135">
        <v>-1214447</v>
      </c>
      <c r="AP40" s="135">
        <v>-47430</v>
      </c>
      <c r="AQ40" s="162">
        <v>-59049</v>
      </c>
      <c r="AR40" s="172">
        <v>-19.7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396</v>
      </c>
      <c r="AL41" s="1053"/>
      <c r="AM41" s="1053"/>
      <c r="AN41" s="1054"/>
      <c r="AO41" s="135">
        <v>645803</v>
      </c>
      <c r="AP41" s="135">
        <v>25222</v>
      </c>
      <c r="AQ41" s="162">
        <v>25740</v>
      </c>
      <c r="AR41" s="172">
        <v>-2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84</v>
      </c>
      <c r="AN49" s="1055" t="s">
        <v>130</v>
      </c>
      <c r="AO49" s="1056"/>
      <c r="AP49" s="1056"/>
      <c r="AQ49" s="1056"/>
      <c r="AR49" s="105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494</v>
      </c>
      <c r="AO50" s="141" t="s">
        <v>495</v>
      </c>
      <c r="AP50" s="152" t="s">
        <v>519</v>
      </c>
      <c r="AQ50" s="165" t="s">
        <v>390</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241</v>
      </c>
      <c r="AL51" s="120"/>
      <c r="AM51" s="125">
        <v>3512010</v>
      </c>
      <c r="AN51" s="132">
        <v>127353</v>
      </c>
      <c r="AO51" s="142">
        <v>29.3</v>
      </c>
      <c r="AP51" s="153">
        <v>85459</v>
      </c>
      <c r="AQ51" s="166">
        <v>-19.8</v>
      </c>
      <c r="AR51" s="176">
        <v>49.1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1922830</v>
      </c>
      <c r="AN52" s="133">
        <v>69726</v>
      </c>
      <c r="AO52" s="143">
        <v>22.6</v>
      </c>
      <c r="AP52" s="154">
        <v>44378</v>
      </c>
      <c r="AQ52" s="167">
        <v>-2.6</v>
      </c>
      <c r="AR52" s="177">
        <v>25.2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132</v>
      </c>
      <c r="AL53" s="120"/>
      <c r="AM53" s="125">
        <v>2931017</v>
      </c>
      <c r="AN53" s="132">
        <v>108275</v>
      </c>
      <c r="AO53" s="142">
        <v>-15</v>
      </c>
      <c r="AP53" s="153">
        <v>83280</v>
      </c>
      <c r="AQ53" s="166">
        <v>-2.5</v>
      </c>
      <c r="AR53" s="176">
        <v>-12.5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1437461</v>
      </c>
      <c r="AN54" s="133">
        <v>53102</v>
      </c>
      <c r="AO54" s="143">
        <v>-23.8</v>
      </c>
      <c r="AP54" s="154">
        <v>43123</v>
      </c>
      <c r="AQ54" s="167">
        <v>-2.8</v>
      </c>
      <c r="AR54" s="177">
        <v>-21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239</v>
      </c>
      <c r="AL55" s="120"/>
      <c r="AM55" s="125">
        <v>5016555</v>
      </c>
      <c r="AN55" s="132">
        <v>189040</v>
      </c>
      <c r="AO55" s="142">
        <v>74.599999999999994</v>
      </c>
      <c r="AP55" s="153">
        <v>88968</v>
      </c>
      <c r="AQ55" s="166">
        <v>6.8</v>
      </c>
      <c r="AR55" s="176">
        <v>67.8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2035739</v>
      </c>
      <c r="AN56" s="133">
        <v>76713</v>
      </c>
      <c r="AO56" s="143">
        <v>44.5</v>
      </c>
      <c r="AP56" s="154">
        <v>45482</v>
      </c>
      <c r="AQ56" s="167">
        <v>5.5</v>
      </c>
      <c r="AR56" s="177">
        <v>39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505</v>
      </c>
      <c r="AL57" s="120"/>
      <c r="AM57" s="125">
        <v>1719656</v>
      </c>
      <c r="AN57" s="132">
        <v>65769</v>
      </c>
      <c r="AO57" s="142">
        <v>-65.2</v>
      </c>
      <c r="AP57" s="153">
        <v>85173</v>
      </c>
      <c r="AQ57" s="166">
        <v>-4.3</v>
      </c>
      <c r="AR57" s="176">
        <v>-60.9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1132683</v>
      </c>
      <c r="AN58" s="133">
        <v>43320</v>
      </c>
      <c r="AO58" s="143">
        <v>-43.5</v>
      </c>
      <c r="AP58" s="154">
        <v>43913</v>
      </c>
      <c r="AQ58" s="167">
        <v>-3.4</v>
      </c>
      <c r="AR58" s="177">
        <v>-40.1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464</v>
      </c>
      <c r="AL59" s="120"/>
      <c r="AM59" s="125">
        <v>2389665</v>
      </c>
      <c r="AN59" s="132">
        <v>93328</v>
      </c>
      <c r="AO59" s="142">
        <v>41.9</v>
      </c>
      <c r="AP59" s="153">
        <v>94081</v>
      </c>
      <c r="AQ59" s="166">
        <v>10.5</v>
      </c>
      <c r="AR59" s="176">
        <v>31.4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1603362</v>
      </c>
      <c r="AN60" s="133">
        <v>62619</v>
      </c>
      <c r="AO60" s="143">
        <v>44.5</v>
      </c>
      <c r="AP60" s="154">
        <v>48949</v>
      </c>
      <c r="AQ60" s="167">
        <v>11.5</v>
      </c>
      <c r="AR60" s="177">
        <v>33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3113781</v>
      </c>
      <c r="AN61" s="132">
        <v>116753</v>
      </c>
      <c r="AO61" s="142">
        <v>13.1</v>
      </c>
      <c r="AP61" s="153">
        <v>87392</v>
      </c>
      <c r="AQ61" s="168">
        <v>-1.9</v>
      </c>
      <c r="AR61" s="176">
        <v>15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1626415</v>
      </c>
      <c r="AN62" s="133">
        <v>61096</v>
      </c>
      <c r="AO62" s="143">
        <v>8.9</v>
      </c>
      <c r="AP62" s="154">
        <v>45169</v>
      </c>
      <c r="AQ62" s="167">
        <v>1.6</v>
      </c>
      <c r="AR62" s="177">
        <v>7.3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WNW0vjexXlkawuWwkQlRtP2uYuLCHu5BMNYZIgw0dTAthtI17oKWyYAkudX00sWgNDvh5N5fYxmkPoUldMz4Q==" saltValue="GzPOT5TrwSb3M4l3krqc5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20" spans="125:125" ht="13.5" hidden="1" customHeight="1" x14ac:dyDescent="0.15"/>
    <row r="121" spans="125:125" ht="13.5" hidden="1" customHeight="1" x14ac:dyDescent="0.15">
      <c r="DU121" s="95"/>
    </row>
  </sheetData>
  <sheetProtection algorithmName="SHA-512" hashValue="zPYgIrPaILrcneJs4wCjMOoVT0VVpV6A/mDPs0WS46JcZQHB2eLFu8u+ONJx/VNNNFfdhPdqrVuGoS9GvHYorw==" saltValue="T+H2f1WXclKUq66oeUGL0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sheetData>
  <sheetProtection algorithmName="SHA-512" hashValue="32ItLCKVKvTFxkU5xur//BFEzdZaPNLVnKsXwdHgPqwumYRrBbD7MU2fo0wpl3rOkSRd7wxbJ76nP0EatD44Jw==" saltValue="SSI+np2MRulaW4q93iBv7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3</v>
      </c>
    </row>
    <row r="46" spans="2:10" ht="29.25" customHeight="1" x14ac:dyDescent="0.2">
      <c r="B46" s="184" t="s">
        <v>10</v>
      </c>
      <c r="C46" s="188"/>
      <c r="D46" s="188"/>
      <c r="E46" s="189" t="s">
        <v>15</v>
      </c>
      <c r="F46" s="190" t="s">
        <v>523</v>
      </c>
      <c r="G46" s="194" t="s">
        <v>524</v>
      </c>
      <c r="H46" s="194" t="s">
        <v>442</v>
      </c>
      <c r="I46" s="194" t="s">
        <v>525</v>
      </c>
      <c r="J46" s="199" t="s">
        <v>526</v>
      </c>
    </row>
    <row r="47" spans="2:10" ht="57.75" customHeight="1" x14ac:dyDescent="0.15">
      <c r="B47" s="185"/>
      <c r="C47" s="1068" t="s">
        <v>4</v>
      </c>
      <c r="D47" s="1068"/>
      <c r="E47" s="1069"/>
      <c r="F47" s="191">
        <v>65.77</v>
      </c>
      <c r="G47" s="195">
        <v>61.09</v>
      </c>
      <c r="H47" s="195">
        <v>63.09</v>
      </c>
      <c r="I47" s="195">
        <v>59.94</v>
      </c>
      <c r="J47" s="200">
        <v>57.4</v>
      </c>
    </row>
    <row r="48" spans="2:10" ht="57.75" customHeight="1" x14ac:dyDescent="0.15">
      <c r="B48" s="186"/>
      <c r="C48" s="1070" t="s">
        <v>6</v>
      </c>
      <c r="D48" s="1070"/>
      <c r="E48" s="1071"/>
      <c r="F48" s="192">
        <v>4.25</v>
      </c>
      <c r="G48" s="196">
        <v>3.23</v>
      </c>
      <c r="H48" s="196">
        <v>5.0199999999999996</v>
      </c>
      <c r="I48" s="196">
        <v>4.1500000000000004</v>
      </c>
      <c r="J48" s="201">
        <v>5.49</v>
      </c>
    </row>
    <row r="49" spans="2:10" ht="57.75" customHeight="1" x14ac:dyDescent="0.15">
      <c r="B49" s="187"/>
      <c r="C49" s="1072" t="s">
        <v>14</v>
      </c>
      <c r="D49" s="1072"/>
      <c r="E49" s="1073"/>
      <c r="F49" s="193">
        <v>2.73</v>
      </c>
      <c r="G49" s="197" t="s">
        <v>527</v>
      </c>
      <c r="H49" s="197">
        <v>1.6800000000000002</v>
      </c>
      <c r="I49" s="197" t="s">
        <v>528</v>
      </c>
      <c r="J49" s="202" t="s">
        <v>529</v>
      </c>
    </row>
    <row r="50" spans="2:10" ht="13.5" customHeight="1" x14ac:dyDescent="0.15"/>
  </sheetData>
  <sheetProtection algorithmName="SHA-512" hashValue="fri9KKrLujd0gqJR2MjawN6ELjCtEEsI+H/a8admIKPhBa/8Do5ahxLVDlqV1W8RZ+WH8Sk5RMyPOOE8JWnixA==" saltValue="xQPC1NAwHMR8XpgkQiaSb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2021-09-14T04:40:08Z</cp:lastPrinted>
  <dcterms:created xsi:type="dcterms:W3CDTF">2021-02-05T05:06:15Z</dcterms:created>
  <dcterms:modified xsi:type="dcterms:W3CDTF">2021-10-26T05:34:20Z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2021-09-14T01:29:18Z</vt:filetime>
  </property>
</Properties>
</file>