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U34" i="10"/>
  <c r="U35" i="10" s="1"/>
  <c r="U36" i="10" s="1"/>
  <c r="U37" i="10" s="1"/>
  <c r="C34" i="10"/>
  <c r="AM34" i="10" l="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l="1"/>
</calcChain>
</file>

<file path=xl/sharedStrings.xml><?xml version="1.0" encoding="utf-8"?>
<sst xmlns="http://schemas.openxmlformats.org/spreadsheetml/2006/main" count="1108" uniqueCount="604">
  <si>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</si>
  <si>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</si>
  <si>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</si>
  <si>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</si>
  <si>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</si>
  <si>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</si>
  <si>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</si>
  <si>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</si>
  <si>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</si>
  <si>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</si>
  <si>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</si>
  <si>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</si>
  <si>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</si>
  <si>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</si>
  <si>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</si>
  <si>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</si>
  <si>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</si>
  <si>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</si>
  <si>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</si>
  <si>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</si>
  <si>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</si>
  <si>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</si>
  <si>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</si>
  <si>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</si>
  <si>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</si>
  <si>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</si>
  <si>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</si>
  <si>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</si>
  <si>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</si>
  <si>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</si>
  <si>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</si>
  <si>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</si>
  <si>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</si>
  <si>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</si>
  <si>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</si>
  <si>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</si>
  <si>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</si>
  <si>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</si>
  <si>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</si>
  <si>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</si>
  <si>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</si>
  <si>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</si>
  <si>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</si>
  <si>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</si>
  <si>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</si>
  <si>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</si>
  <si>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</si>
  <si>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</si>
  <si>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</si>
  <si>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</si>
  <si>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</si>
  <si>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</si>
  <si>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</si>
  <si>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</si>
  <si>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</si>
  <si>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</si>
  <si>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</si>
  <si>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</si>
  <si>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</si>
  <si>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</si>
  <si>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</si>
  <si>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</si>
  <si>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</si>
  <si>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</si>
  <si>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</si>
  <si>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</si>
  <si>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</si>
  <si>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</si>
  <si>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</si>
  <si>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</si>
  <si>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</si>
  <si>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</si>
  <si>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</si>
  <si>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</si>
  <si>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</si>
  <si>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</si>
  <si>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</si>
  <si>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</si>
  <si>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</si>
  <si>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</si>
  <si>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</si>
  <si>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</si>
  <si>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</si>
  <si>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</si>
  <si>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</si>
  <si>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</si>
  <si>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</si>
  <si>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</si>
  <si>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</si>
  <si>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</si>
  <si>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</si>
  <si>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</si>
  <si>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</si>
  <si>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</si>
  <si>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</si>
  <si>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</si>
  <si>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</si>
  <si>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</si>
  <si>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</si>
  <si>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</si>
  <si>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</si>
  <si>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</si>
  <si>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</si>
  <si>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</si>
  <si>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</si>
  <si>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</si>
  <si>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</si>
  <si>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</si>
  <si>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</si>
  <si>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</si>
  <si>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</si>
  <si>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</si>
  <si>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</si>
  <si>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</si>
  <si>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</si>
  <si>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</si>
  <si>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</si>
  <si>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</si>
  <si>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</si>
  <si>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</si>
  <si>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</si>
  <si>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</si>
  <si>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</si>
  <si>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</si>
  <si>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</si>
  <si>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</si>
  <si>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</si>
  <si>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</si>
  <si>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</si>
  <si>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</si>
  <si>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</si>
  <si>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</si>
  <si>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</si>
  <si>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</si>
  <si>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</si>
  <si>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</si>
  <si>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</si>
  <si>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</si>
  <si>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</si>
  <si>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</si>
  <si>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</si>
  <si>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</si>
  <si>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</si>
  <si>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</si>
  <si>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</si>
  <si>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</si>
  <si>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</si>
  <si>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</si>
  <si>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</si>
  <si>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</si>
  <si>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</si>
  <si>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</si>
  <si>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</si>
  <si>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</si>
  <si>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</si>
  <si>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</si>
  <si>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</si>
  <si>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</si>
  <si>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</si>
  <si>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</si>
  <si>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</si>
  <si>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</si>
  <si>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</si>
  <si>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</si>
  <si>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</si>
  <si>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</si>
  <si>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</si>
  <si>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</si>
  <si>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</si>
  <si>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</si>
  <si>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</si>
  <si>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</si>
  <si>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</si>
  <si>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</si>
  <si>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</si>
  <si>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</si>
  <si>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</si>
  <si>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</si>
  <si>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</si>
  <si>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</si>
  <si>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</si>
  <si>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</si>
  <si>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</si>
  <si>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</si>
  <si>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</si>
  <si>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</si>
  <si>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</si>
  <si>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</si>
  <si>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</si>
  <si>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</si>
  <si>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</si>
  <si>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</si>
  <si>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</si>
  <si>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</si>
  <si>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</si>
  <si>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</si>
  <si>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</si>
  <si>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</si>
  <si>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</si>
  <si>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</si>
  <si>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</si>
  <si>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</si>
  <si>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</si>
  <si>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</si>
  <si>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</si>
  <si>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</si>
  <si>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</si>
  <si>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</si>
  <si>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</si>
  <si>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</si>
  <si>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</si>
  <si>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</si>
  <si>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鹿児島県伊佐市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</si>
  <si>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</si>
  <si>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</si>
  <si>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</si>
  <si>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</si>
  <si>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</si>
  <si>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</si>
  <si>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</si>
  <si>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</si>
  <si>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</si>
  <si>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</si>
  <si>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</si>
  <si>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</si>
  <si>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</si>
  <si>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</si>
  <si>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</si>
  <si>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</si>
  <si>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</si>
  <si>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</si>
  <si>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</si>
  <si>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</si>
  <si>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</si>
  <si>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</si>
  <si>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</si>
  <si>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</si>
  <si>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</si>
  <si>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</si>
  <si>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</si>
  <si>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</si>
  <si>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</si>
  <si>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</si>
  <si>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</si>
  <si>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</si>
  <si>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</si>
  <si>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</si>
  <si>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</si>
  <si>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</si>
  <si>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</si>
  <si>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</si>
  <si>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</si>
  <si>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</si>
  <si>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</si>
  <si>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</si>
  <si>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</si>
  <si>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</si>
  <si>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</si>
  <si>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</si>
  <si>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</si>
  <si>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</si>
  <si>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</si>
  <si>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</si>
  <si>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</si>
  <si>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</si>
  <si>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</si>
  <si>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</si>
  <si>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</si>
  <si>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</si>
  <si>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</si>
  <si>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</si>
  <si>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</si>
  <si>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</si>
  <si>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</si>
  <si>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</si>
  <si>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</si>
  <si>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</si>
  <si>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</si>
  <si>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</si>
  <si>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</si>
  <si>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</si>
  <si>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</si>
  <si>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</si>
  <si>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</si>
  <si>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</si>
  <si>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</si>
  <si>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</si>
  <si>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</si>
  <si>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</si>
  <si>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</si>
  <si>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</si>
  <si>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</si>
  <si>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</si>
  <si>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</si>
  <si>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</si>
  <si>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</si>
  <si>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</si>
  <si>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</si>
  <si>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</si>
  <si>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</si>
  <si>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</si>
  <si>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</si>
  <si>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</si>
  <si>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</si>
  <si>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</si>
  <si>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</si>
  <si>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</si>
  <si>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</si>
  <si>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</si>
  <si>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</si>
  <si>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</si>
  <si>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</si>
  <si>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</si>
  <si>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</si>
  <si>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</si>
  <si>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</si>
  <si>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</si>
  <si>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</si>
  <si>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</si>
  <si>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</si>
  <si>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</si>
  <si>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</si>
  <si>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</si>
  <si>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</si>
  <si>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</si>
  <si>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</si>
  <si>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</si>
  <si>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</si>
  <si>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</si>
  <si>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</si>
  <si>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</si>
  <si>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</si>
  <si>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</si>
  <si>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</si>
  <si>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</si>
  <si>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</si>
  <si>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</si>
  <si>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</si>
  <si>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</si>
  <si>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</si>
  <si>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</si>
  <si>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</si>
  <si>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</si>
  <si>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</si>
  <si>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</si>
  <si>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</si>
  <si>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</si>
  <si>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</si>
  <si>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</si>
  <si>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</si>
  <si>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</si>
  <si>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</si>
  <si>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</si>
  <si>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</si>
  <si>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</si>
  <si>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</si>
  <si>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</si>
  <si>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</si>
  <si>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</si>
  <si>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</si>
  <si>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</si>
  <si>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鹿児島県伊佐市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</si>
  <si>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</si>
  <si>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</si>
  <si>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</si>
  <si>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</si>
  <si>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</si>
  <si>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</si>
  <si>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</si>
  <si>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</si>
  <si>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</si>
  <si>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</si>
  <si>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</si>
  <si>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</si>
  <si>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</si>
  <si>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</si>
  <si>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</si>
  <si>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</si>
  <si>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</si>
  <si>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</si>
  <si>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</si>
  <si>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</si>
  <si>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</si>
  <si>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</si>
  <si>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</si>
  <si>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</si>
  <si>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</si>
  <si>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</si>
  <si>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</si>
  <si>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</si>
  <si>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</si>
  <si>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</si>
  <si>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</si>
  <si>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</si>
  <si>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</si>
  <si>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伊佐市国民健康保険事業特別会計</t>
    <phoneticPr fontId="5"/>
  </si>
  <si>
    <t>伊佐市介護保険事業特別会計</t>
    <phoneticPr fontId="5"/>
  </si>
  <si>
    <t>伊佐市介護サービス事業特別会計</t>
    <phoneticPr fontId="5"/>
  </si>
  <si>
    <t>伊佐市後期高齢者医療特別会計</t>
    <phoneticPr fontId="5"/>
  </si>
  <si>
    <t>伊佐市水道事業会計</t>
    <phoneticPr fontId="5"/>
  </si>
  <si>
    <t>法適用企業</t>
    <phoneticPr fontId="5"/>
  </si>
  <si>
    <t>伊佐市農業集落排水事業特別会計</t>
    <phoneticPr fontId="5"/>
  </si>
  <si>
    <t>法非適用企業</t>
    <phoneticPr fontId="5"/>
  </si>
  <si>
    <t>伊佐市簡易水道事業特別会計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</si>
  <si>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</si>
  <si>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</si>
  <si>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</si>
  <si>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</si>
  <si>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</si>
  <si>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</si>
  <si>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</si>
  <si>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</si>
  <si>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</si>
  <si>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</si>
  <si>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</si>
  <si>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</si>
  <si>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</si>
  <si>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</si>
  <si>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</si>
  <si>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</si>
  <si>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</si>
  <si>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</si>
  <si>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</si>
  <si>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</si>
  <si>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</si>
  <si>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</si>
  <si>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</si>
  <si>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</si>
  <si>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</si>
  <si>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</si>
  <si>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</si>
  <si>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</si>
  <si>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</si>
  <si>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</si>
  <si>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</si>
  <si>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</si>
  <si>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</si>
  <si>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</si>
  <si>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</si>
  <si>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</si>
  <si>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</si>
  <si>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</si>
  <si>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</si>
  <si>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</si>
  <si>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</si>
  <si>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</si>
  <si>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</si>
  <si>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</si>
  <si>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</si>
  <si>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</si>
  <si>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</si>
  <si>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</si>
  <si>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</si>
  <si>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</si>
  <si>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</si>
  <si>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</si>
  <si>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</si>
  <si>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</si>
  <si>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</si>
  <si>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</si>
  <si>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伊佐市農業集落排水事業特別会計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</si>
  <si>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</si>
  <si>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</si>
  <si>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伊佐市水道事業会計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</si>
  <si>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</si>
  <si>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</si>
  <si>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</si>
  <si>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</si>
  <si>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</si>
  <si>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</si>
  <si>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</si>
  <si>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</si>
  <si>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</si>
  <si>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</si>
  <si>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</si>
  <si>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</si>
  <si>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</si>
  <si>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</si>
  <si>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</si>
  <si>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</si>
  <si>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</si>
  <si>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</si>
  <si>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</si>
  <si>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</si>
  <si>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</si>
  <si>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</si>
  <si>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</si>
  <si>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</si>
  <si>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</si>
  <si>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</si>
  <si>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</si>
  <si>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</si>
  <si>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</si>
  <si>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</si>
  <si>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</si>
  <si>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</si>
  <si>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</si>
  <si>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</si>
  <si>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</si>
  <si>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</si>
  <si>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</si>
  <si>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</si>
  <si>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</si>
  <si>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</si>
  <si>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</si>
  <si>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</si>
  <si>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</si>
  <si>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</si>
  <si>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</si>
  <si>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</si>
  <si>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</si>
  <si>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</si>
  <si>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</si>
  <si>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</si>
  <si>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</si>
  <si>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</si>
  <si>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</si>
  <si>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</si>
  <si>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</si>
  <si>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</si>
  <si>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</si>
  <si>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</si>
  <si>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</si>
  <si>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</si>
  <si>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</si>
  <si>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</si>
  <si>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</si>
  <si>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</si>
  <si>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</si>
  <si>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</si>
  <si>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</si>
  <si>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</si>
  <si>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</si>
  <si>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</si>
  <si>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</si>
  <si>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</si>
  <si>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</si>
  <si>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</si>
  <si>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</si>
  <si>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</si>
  <si>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</si>
  <si>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</si>
  <si>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</si>
  <si>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</si>
  <si>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</si>
  <si>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</si>
  <si>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</si>
  <si>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</si>
  <si>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</si>
  <si>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</si>
  <si>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6.11</t>
  </si>
  <si>
    <t>▲ 5.21</t>
  </si>
  <si>
    <t>伊佐市水道事業会計</t>
  </si>
  <si>
    <t>一般会計</t>
  </si>
  <si>
    <t>伊佐市介護保険事業特別会計</t>
  </si>
  <si>
    <t>伊佐市国民健康保険事業特別会計</t>
  </si>
  <si>
    <t>▲ 1.17</t>
  </si>
  <si>
    <t>伊佐市介護サービス事業特別会計</t>
  </si>
  <si>
    <t>伊佐市後期高齢者医療特別会計</t>
  </si>
  <si>
    <t>伊佐市農業集落排水事業特別会計</t>
  </si>
  <si>
    <t>伊佐市簡易水道事業特別会計</t>
  </si>
  <si>
    <t>その他会計（赤字）</t>
  </si>
  <si>
    <t>その他会計（黒字）</t>
  </si>
  <si>
    <t>H25末</t>
    <phoneticPr fontId="5"/>
  </si>
  <si>
    <t>H26末</t>
    <phoneticPr fontId="5"/>
  </si>
  <si>
    <t>H27末</t>
    <phoneticPr fontId="5"/>
  </si>
  <si>
    <t>H28末</t>
    <phoneticPr fontId="5"/>
  </si>
  <si>
    <t>H29末</t>
    <phoneticPr fontId="5"/>
  </si>
  <si>
    <t>伊佐湧水消防組合</t>
    <rPh sb="0" eb="2">
      <t>イサ</t>
    </rPh>
    <rPh sb="2" eb="4">
      <t>ユウスイ</t>
    </rPh>
    <rPh sb="4" eb="6">
      <t>ショウボウ</t>
    </rPh>
    <rPh sb="6" eb="8">
      <t>クミアイ</t>
    </rPh>
    <phoneticPr fontId="18"/>
  </si>
  <si>
    <t>伊佐北姶良環境管理組合</t>
    <rPh sb="0" eb="2">
      <t>イサ</t>
    </rPh>
    <rPh sb="2" eb="3">
      <t>キタ</t>
    </rPh>
    <rPh sb="3" eb="5">
      <t>アイラ</t>
    </rPh>
    <rPh sb="5" eb="7">
      <t>カンキョウ</t>
    </rPh>
    <rPh sb="7" eb="9">
      <t>カンリ</t>
    </rPh>
    <rPh sb="9" eb="11">
      <t>クミアイ</t>
    </rPh>
    <phoneticPr fontId="18"/>
  </si>
  <si>
    <t>伊佐北姶良火葬場管理組合</t>
    <rPh sb="0" eb="2">
      <t>イサ</t>
    </rPh>
    <rPh sb="2" eb="3">
      <t>キタ</t>
    </rPh>
    <rPh sb="3" eb="5">
      <t>アイラ</t>
    </rPh>
    <rPh sb="5" eb="8">
      <t>カソウバ</t>
    </rPh>
    <rPh sb="8" eb="10">
      <t>カンリ</t>
    </rPh>
    <rPh sb="10" eb="12">
      <t>クミアイ</t>
    </rPh>
    <phoneticPr fontId="18"/>
  </si>
  <si>
    <t>大口地方卸売市場管理組合</t>
    <rPh sb="0" eb="2">
      <t>オオクチ</t>
    </rPh>
    <rPh sb="2" eb="4">
      <t>チホウ</t>
    </rPh>
    <rPh sb="4" eb="6">
      <t>オロシウリ</t>
    </rPh>
    <rPh sb="6" eb="8">
      <t>イチバ</t>
    </rPh>
    <rPh sb="8" eb="10">
      <t>カンリ</t>
    </rPh>
    <rPh sb="10" eb="12">
      <t>クミアイ</t>
    </rPh>
    <phoneticPr fontId="18"/>
  </si>
  <si>
    <t>姶良・伊佐地区介護保険組合</t>
    <rPh sb="0" eb="2">
      <t>アイラ</t>
    </rPh>
    <rPh sb="3" eb="5">
      <t>イサ</t>
    </rPh>
    <rPh sb="5" eb="7">
      <t>チク</t>
    </rPh>
    <rPh sb="7" eb="9">
      <t>カイゴ</t>
    </rPh>
    <rPh sb="9" eb="11">
      <t>ホケン</t>
    </rPh>
    <rPh sb="11" eb="13">
      <t>クミアイ</t>
    </rPh>
    <phoneticPr fontId="18"/>
  </si>
  <si>
    <t>鹿児島県市町村総合事務組合</t>
    <rPh sb="0" eb="3">
      <t>カゴシマ</t>
    </rPh>
    <rPh sb="3" eb="4">
      <t>ケン</t>
    </rPh>
    <rPh sb="4" eb="7">
      <t>シチョウソン</t>
    </rPh>
    <rPh sb="7" eb="9">
      <t>ソウゴウ</t>
    </rPh>
    <rPh sb="9" eb="11">
      <t>ジム</t>
    </rPh>
    <rPh sb="11" eb="13">
      <t>クミアイ</t>
    </rPh>
    <phoneticPr fontId="18"/>
  </si>
  <si>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8"/>
  </si>
  <si>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18"/>
  </si>
  <si>
    <t>菱刈泉熱開発</t>
    <rPh sb="0" eb="2">
      <t>ヒシカリ</t>
    </rPh>
    <rPh sb="2" eb="3">
      <t>セン</t>
    </rPh>
    <rPh sb="3" eb="4">
      <t>ネツ</t>
    </rPh>
    <rPh sb="4" eb="6">
      <t>カイハツ</t>
    </rPh>
    <phoneticPr fontId="18"/>
  </si>
  <si>
    <t>-</t>
    <phoneticPr fontId="2"/>
  </si>
  <si>
    <t>-</t>
    <phoneticPr fontId="2"/>
  </si>
  <si>
    <t>-</t>
    <phoneticPr fontId="2"/>
  </si>
  <si>
    <t>-</t>
    <phoneticPr fontId="2"/>
  </si>
  <si>
    <t>特定公有財産取得基金</t>
    <rPh sb="0" eb="2">
      <t>トクテイ</t>
    </rPh>
    <rPh sb="2" eb="4">
      <t>コウユウ</t>
    </rPh>
    <rPh sb="4" eb="6">
      <t>ザイサン</t>
    </rPh>
    <rPh sb="6" eb="8">
      <t>シュトク</t>
    </rPh>
    <rPh sb="8" eb="10">
      <t>キキン</t>
    </rPh>
    <phoneticPr fontId="2"/>
  </si>
  <si>
    <t>海音寺潮五郎基金</t>
    <rPh sb="0" eb="3">
      <t>カイオンジ</t>
    </rPh>
    <rPh sb="3" eb="8">
      <t>チョウゴロウキキン</t>
    </rPh>
    <phoneticPr fontId="2"/>
  </si>
  <si>
    <t>地域福祉基金</t>
    <rPh sb="0" eb="2">
      <t>チイキ</t>
    </rPh>
    <rPh sb="2" eb="4">
      <t>フクシ</t>
    </rPh>
    <rPh sb="4" eb="6">
      <t>キキン</t>
    </rPh>
    <phoneticPr fontId="2"/>
  </si>
  <si>
    <t>携帯電話基地局整備基金</t>
    <rPh sb="0" eb="11">
      <t>ケイタイデンワキチキョクセイビキキン</t>
    </rPh>
    <phoneticPr fontId="2"/>
  </si>
  <si>
    <t>鹿児島県立大口高等学校活性化基金</t>
    <rPh sb="0" eb="4">
      <t>カゴシマケン</t>
    </rPh>
    <rPh sb="4" eb="5">
      <t>リツ</t>
    </rPh>
    <rPh sb="5" eb="7">
      <t>オオクチ</t>
    </rPh>
    <rPh sb="7" eb="9">
      <t>コウトウ</t>
    </rPh>
    <rPh sb="9" eb="11">
      <t>ガッコウ</t>
    </rPh>
    <rPh sb="11" eb="14">
      <t>カッセイカ</t>
    </rPh>
    <rPh sb="14" eb="16">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</si>
  <si>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</si>
  <si>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</si>
  <si>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</si>
  <si>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</si>
  <si>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</si>
  <si>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</si>
  <si>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</si>
  <si>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</si>
  <si>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</si>
  <si>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</si>
  <si>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</si>
  <si>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</si>
  <si>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有形固定資産減価償却率</t>
    <phoneticPr fontId="5"/>
  </si>
  <si>
    <t>類似団体内平均値</t>
    <phoneticPr fontId="5"/>
  </si>
  <si>
    <t>実質公債費比率</t>
    <phoneticPr fontId="5"/>
  </si>
  <si>
    <t>実質公債費比率</t>
    <phoneticPr fontId="5"/>
  </si>
  <si>
    <t>市町村合併後、起債を抑制し、平成21年度決算では79.2％の将来負担比率であったものを「計上なし」とすることができている。しかしながら、施設の老朽化による設備の更新計画により、平成27年から平成29年までの衛生センター建替、令和元年から2年の全学校の空調整備及びまごし温泉建替、令和4年から令和5年の新庁舎建設などの大型事業に加え、各施設の空調設備やナイター照明のLED化などの更新計画も重なり、起債が増加する財政計画を立てている。再び将来負担比率の計上が見込まれるが、剰余金を財政調整基金に積み立てるなどで充当可能財源を確保するとともに、有利な起債を活用しながら、将来負担の急激な上昇を招かぬよう一層の努力をしたい。</t>
    <rPh sb="14" eb="16">
      <t>ヘイセイ</t>
    </rPh>
    <rPh sb="18" eb="20">
      <t>ネンド</t>
    </rPh>
    <rPh sb="20" eb="22">
      <t>ケッサン</t>
    </rPh>
    <rPh sb="82" eb="84">
      <t>ケイカク</t>
    </rPh>
    <rPh sb="210" eb="211">
      <t>タ</t>
    </rPh>
    <rPh sb="228" eb="230">
      <t>ミコ</t>
    </rPh>
    <phoneticPr fontId="5"/>
  </si>
  <si>
    <t>起債を抑制した結果、将来負担率が低下している。一方で有形固定資産減価償却率は類似団体よりも高く、上昇傾向にある。
特に体育館、庁舎の老朽化が進んでおり、いずれも有形固定資産減価償却率80％以上となっており、施設の更新、統合などの将来の方針決定が喫緊の課題となっている。今後も施設の更新等のため起債の増加は避けられないが、更なる行財政改革を進め、有利な地方債を活用するとともに、将来負担比率が過大にならないよう安定した財政運営に努める。</t>
    <rPh sb="0" eb="2">
      <t>キサイ</t>
    </rPh>
    <rPh sb="3" eb="5">
      <t>ヨクセイ</t>
    </rPh>
    <rPh sb="7" eb="9">
      <t>ケッカ</t>
    </rPh>
    <rPh sb="10" eb="12">
      <t>ショウライ</t>
    </rPh>
    <rPh sb="12" eb="15">
      <t>フタンリツ</t>
    </rPh>
    <rPh sb="16" eb="18">
      <t>テイカ</t>
    </rPh>
    <rPh sb="23" eb="25">
      <t>イッポウ</t>
    </rPh>
    <rPh sb="26" eb="28">
      <t>ユウケイ</t>
    </rPh>
    <rPh sb="28" eb="32">
      <t>コテイシサン</t>
    </rPh>
    <rPh sb="32" eb="34">
      <t>ゲンカ</t>
    </rPh>
    <rPh sb="34" eb="36">
      <t>ショウキャク</t>
    </rPh>
    <rPh sb="36" eb="37">
      <t>リツ</t>
    </rPh>
    <rPh sb="38" eb="40">
      <t>ルイジ</t>
    </rPh>
    <rPh sb="40" eb="42">
      <t>ダンタイ</t>
    </rPh>
    <rPh sb="45" eb="46">
      <t>タカ</t>
    </rPh>
    <rPh sb="48" eb="50">
      <t>ジョウショウ</t>
    </rPh>
    <rPh sb="50" eb="52">
      <t>ケイコウ</t>
    </rPh>
    <rPh sb="57" eb="58">
      <t>トク</t>
    </rPh>
    <rPh sb="59" eb="62">
      <t>タイクカン</t>
    </rPh>
    <rPh sb="63" eb="65">
      <t>チョウシャ</t>
    </rPh>
    <rPh sb="94" eb="96">
      <t>イジョウ</t>
    </rPh>
    <rPh sb="106" eb="108">
      <t>コウシン</t>
    </rPh>
    <rPh sb="114" eb="116">
      <t>ショウライ</t>
    </rPh>
    <rPh sb="117" eb="119">
      <t>ホウシン</t>
    </rPh>
    <rPh sb="119" eb="121">
      <t>ケッテイ</t>
    </rPh>
    <rPh sb="134" eb="136">
      <t>コンゴ</t>
    </rPh>
    <rPh sb="140" eb="142">
      <t>コウシン</t>
    </rPh>
    <rPh sb="142" eb="14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</si>
</sst>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 fillId="6" borderId="0" xfId="16" applyNumberFormat="1" applyFont="1" applyFill="1" applyAlignment="1">
      <alignment vertical="center" wrapText="1"/>
    </xf>
    <xf numFmtId="0" fontId="38" fillId="0" borderId="0" xfId="20" applyFont="1">
      <alignment vertical="center"/>
    </xf>
    <xf numFmtId="180" fontId="1" fillId="0" borderId="0" xfId="16" applyNumberFormat="1" applyFont="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5" fillId="0" borderId="0" xfId="18" applyNumberFormat="1" applyAlignment="1">
      <alignment horizontal="center"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0" fontId="33" fillId="0" borderId="102" xfId="12" applyNumberFormat="1" applyFont="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41B5-4AB2-8860-A65D90C629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98493</c:v>
                </c:pt>
                <c:pt idx="1">
                  <c:v>127353</c:v>
                </c:pt>
                <c:pt idx="2">
                  <c:v>108275</c:v>
                </c:pt>
                <c:pt idx="3">
                  <c:v>189040</c:v>
                </c:pt>
                <c:pt idx="4">
                  <c:v>65769</c:v>
                </c:pt>
              </c:numCache>
            </c:numRef>
          </c:val>
          <c:smooth val="0"/>
          <c:extLst>
            <c:ext xmlns:c16="http://schemas.microsoft.com/office/drawing/2014/chart" uri="{C3380CC4-5D6E-409C-BE32-E72D297353CC}">
              <c16:uniqueId val="{00000001-41B5-4AB2-8860-A65D90C62946}"/>
            </c:ext>
          </c:extLst>
        </c:ser>
        <c:dLbls>
          <c:showLegendKey val="0"/>
          <c:showVal val="0"/>
          <c:showCatName val="0"/>
          <c:showSerName val="0"/>
          <c:showPercent val="0"/>
          <c:showBubbleSize val="0"/>
        </c:dLbls>
        <c:marker val="1"/>
        <c:smooth val="0"/>
        <c:axId val="400076632"/>
        <c:axId val="400070360"/>
      </c:lineChart>
      <c:catAx>
        <c:axId val="400076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070360"/>
        <c:crosses val="autoZero"/>
        <c:auto val="1"/>
        <c:lblAlgn val="ctr"/>
        <c:lblOffset val="100"/>
        <c:tickLblSkip val="1"/>
        <c:tickMarkSkip val="1"/>
        <c:noMultiLvlLbl val="0"/>
      </c:catAx>
      <c:valAx>
        <c:axId val="40007036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076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3.28</c:v>
                </c:pt>
                <c:pt idx="1">
                  <c:v>4.25</c:v>
                </c:pt>
                <c:pt idx="2">
                  <c:v>3.23</c:v>
                </c:pt>
                <c:pt idx="3">
                  <c:v>5.0199999999999996</c:v>
                </c:pt>
                <c:pt idx="4">
                  <c:v>4.1500000000000004</c:v>
                </c:pt>
              </c:numCache>
            </c:numRef>
          </c:val>
          <c:extLst>
            <c:ext xmlns:c16="http://schemas.microsoft.com/office/drawing/2014/chart" uri="{C3380CC4-5D6E-409C-BE32-E72D297353CC}">
              <c16:uniqueId val="{00000000-A8A5-4657-B6D6-A3DE24E0EC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64.510000000000005</c:v>
                </c:pt>
                <c:pt idx="1">
                  <c:v>65.77</c:v>
                </c:pt>
                <c:pt idx="2">
                  <c:v>61.09</c:v>
                </c:pt>
                <c:pt idx="3">
                  <c:v>63.09</c:v>
                </c:pt>
                <c:pt idx="4">
                  <c:v>59.94</c:v>
                </c:pt>
              </c:numCache>
            </c:numRef>
          </c:val>
          <c:extLst>
            <c:ext xmlns:c16="http://schemas.microsoft.com/office/drawing/2014/chart" uri="{C3380CC4-5D6E-409C-BE32-E72D297353CC}">
              <c16:uniqueId val="{00000001-A8A5-4657-B6D6-A3DE24E0ECB7}"/>
            </c:ext>
          </c:extLst>
        </c:ser>
        <c:dLbls>
          <c:showLegendKey val="0"/>
          <c:showVal val="0"/>
          <c:showCatName val="0"/>
          <c:showSerName val="0"/>
          <c:showPercent val="0"/>
          <c:showBubbleSize val="0"/>
        </c:dLbls>
        <c:gapWidth val="250"/>
        <c:overlap val="100"/>
        <c:axId val="400066832"/>
        <c:axId val="400063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1.55</c:v>
                </c:pt>
                <c:pt idx="1">
                  <c:v>2.73</c:v>
                </c:pt>
                <c:pt idx="2">
                  <c:v>-6.11</c:v>
                </c:pt>
                <c:pt idx="3">
                  <c:v>1.68</c:v>
                </c:pt>
                <c:pt idx="4">
                  <c:v>-5.21</c:v>
                </c:pt>
              </c:numCache>
            </c:numRef>
          </c:val>
          <c:smooth val="0"/>
          <c:extLst>
            <c:ext xmlns:c16="http://schemas.microsoft.com/office/drawing/2014/chart" uri="{C3380CC4-5D6E-409C-BE32-E72D297353CC}">
              <c16:uniqueId val="{00000002-A8A5-4657-B6D6-A3DE24E0ECB7}"/>
            </c:ext>
          </c:extLst>
        </c:ser>
        <c:dLbls>
          <c:showLegendKey val="0"/>
          <c:showVal val="0"/>
          <c:showCatName val="0"/>
          <c:showSerName val="0"/>
          <c:showPercent val="0"/>
          <c:showBubbleSize val="0"/>
        </c:dLbls>
        <c:marker val="1"/>
        <c:smooth val="0"/>
        <c:axId val="400066832"/>
        <c:axId val="400063304"/>
      </c:lineChart>
      <c:catAx>
        <c:axId val="40006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0063304"/>
        <c:crosses val="autoZero"/>
        <c:auto val="1"/>
        <c:lblAlgn val="ctr"/>
        <c:lblOffset val="100"/>
        <c:tickLblSkip val="1"/>
        <c:tickMarkSkip val="1"/>
        <c:noMultiLvlLbl val="0"/>
      </c:catAx>
      <c:valAx>
        <c:axId val="400063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006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834-4978-90D7-6F00091D88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834-4978-90D7-6F00091D889C}"/>
            </c:ext>
          </c:extLst>
        </c:ser>
        <c:ser>
          <c:idx val="2"/>
          <c:order val="2"/>
          <c:tx>
            <c:strRef>
              <c:f>データシート!$A$29</c:f>
              <c:strCache>
                <c:ptCount val="1"/>
                <c:pt idx="0">
                  <c:v>伊佐市簡易水道事業特別会計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834-4978-90D7-6F00091D889C}"/>
            </c:ext>
          </c:extLst>
        </c:ser>
        <c:ser>
          <c:idx val="3"/>
          <c:order val="3"/>
          <c:tx>
            <c:strRef>
              <c:f>データシート!$A$30</c:f>
              <c:strCache>
                <c:ptCount val="1"/>
                <c:pt idx="0">
                  <c:v>伊佐市農業集落排水事業特別会計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834-4978-90D7-6F00091D889C}"/>
            </c:ext>
          </c:extLst>
        </c:ser>
        <c:ser>
          <c:idx val="4"/>
          <c:order val="4"/>
          <c:tx>
            <c:strRef>
              <c:f>データシート!$A$31</c:f>
              <c:strCache>
                <c:ptCount val="1"/>
                <c:pt idx="0">
                  <c:v>伊佐市後期高齢者医療特別会計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8834-4978-90D7-6F00091D889C}"/>
            </c:ext>
          </c:extLst>
        </c:ser>
        <c:ser>
          <c:idx val="5"/>
          <c:order val="5"/>
          <c:tx>
            <c:strRef>
              <c:f>データシート!$A$32</c:f>
              <c:strCache>
                <c:ptCount val="1"/>
                <c:pt idx="0">
                  <c:v>伊佐市介護サービス事業特別会計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c:v>
                </c:pt>
                <c:pt idx="2">
                  <c:v>#N/A</c:v>
                </c:pt>
                <c:pt idx="3">
                  <c:v>0.11</c:v>
                </c:pt>
                <c:pt idx="4">
                  <c:v>#N/A</c:v>
                </c:pt>
                <c:pt idx="5">
                  <c:v>0.04</c:v>
                </c:pt>
                <c:pt idx="6">
                  <c:v>#N/A</c:v>
                </c:pt>
                <c:pt idx="7">
                  <c:v>0.01</c:v>
                </c:pt>
                <c:pt idx="8">
                  <c:v>#N/A</c:v>
                </c:pt>
                <c:pt idx="9">
                  <c:v>0.02</c:v>
                </c:pt>
              </c:numCache>
            </c:numRef>
          </c:val>
          <c:extLst>
            <c:ext xmlns:c16="http://schemas.microsoft.com/office/drawing/2014/chart" uri="{C3380CC4-5D6E-409C-BE32-E72D297353CC}">
              <c16:uniqueId val="{00000005-8834-4978-90D7-6F00091D889C}"/>
            </c:ext>
          </c:extLst>
        </c:ser>
        <c:ser>
          <c:idx val="6"/>
          <c:order val="6"/>
          <c:tx>
            <c:strRef>
              <c:f>データシート!$A$33</c:f>
              <c:strCache>
                <c:ptCount val="1"/>
                <c:pt idx="0">
                  <c:v>伊佐市国民健康保険事業特別会計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1.17</c:v>
                </c:pt>
                <c:pt idx="1">
                  <c:v>#N/A</c:v>
                </c:pt>
                <c:pt idx="2">
                  <c:v>#N/A</c:v>
                </c:pt>
                <c:pt idx="3">
                  <c:v>0.01</c:v>
                </c:pt>
                <c:pt idx="4">
                  <c:v>#N/A</c:v>
                </c:pt>
                <c:pt idx="5">
                  <c:v>0.01</c:v>
                </c:pt>
                <c:pt idx="6">
                  <c:v>#N/A</c:v>
                </c:pt>
                <c:pt idx="7">
                  <c:v>1.51</c:v>
                </c:pt>
                <c:pt idx="8">
                  <c:v>#N/A</c:v>
                </c:pt>
                <c:pt idx="9">
                  <c:v>0.11</c:v>
                </c:pt>
              </c:numCache>
            </c:numRef>
          </c:val>
          <c:extLst>
            <c:ext xmlns:c16="http://schemas.microsoft.com/office/drawing/2014/chart" uri="{C3380CC4-5D6E-409C-BE32-E72D297353CC}">
              <c16:uniqueId val="{00000006-8834-4978-90D7-6F00091D889C}"/>
            </c:ext>
          </c:extLst>
        </c:ser>
        <c:ser>
          <c:idx val="7"/>
          <c:order val="7"/>
          <c:tx>
            <c:strRef>
              <c:f>データシート!$A$34</c:f>
              <c:strCache>
                <c:ptCount val="1"/>
                <c:pt idx="0">
                  <c:v>伊佐市介護保険事業特別会計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0.64</c:v>
                </c:pt>
                <c:pt idx="2">
                  <c:v>#N/A</c:v>
                </c:pt>
                <c:pt idx="3">
                  <c:v>0.83</c:v>
                </c:pt>
                <c:pt idx="4">
                  <c:v>#N/A</c:v>
                </c:pt>
                <c:pt idx="5">
                  <c:v>0.76</c:v>
                </c:pt>
                <c:pt idx="6">
                  <c:v>#N/A</c:v>
                </c:pt>
                <c:pt idx="7">
                  <c:v>0.41</c:v>
                </c:pt>
                <c:pt idx="8">
                  <c:v>#N/A</c:v>
                </c:pt>
                <c:pt idx="9">
                  <c:v>0.6</c:v>
                </c:pt>
              </c:numCache>
            </c:numRef>
          </c:val>
          <c:extLst>
            <c:ext xmlns:c16="http://schemas.microsoft.com/office/drawing/2014/chart" uri="{C3380CC4-5D6E-409C-BE32-E72D297353CC}">
              <c16:uniqueId val="{00000007-8834-4978-90D7-6F00091D88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3.27</c:v>
                </c:pt>
                <c:pt idx="2">
                  <c:v>#N/A</c:v>
                </c:pt>
                <c:pt idx="3">
                  <c:v>4.25</c:v>
                </c:pt>
                <c:pt idx="4">
                  <c:v>#N/A</c:v>
                </c:pt>
                <c:pt idx="5">
                  <c:v>3.22</c:v>
                </c:pt>
                <c:pt idx="6">
                  <c:v>#N/A</c:v>
                </c:pt>
                <c:pt idx="7">
                  <c:v>5.0199999999999996</c:v>
                </c:pt>
                <c:pt idx="8">
                  <c:v>#N/A</c:v>
                </c:pt>
                <c:pt idx="9">
                  <c:v>4.1399999999999997</c:v>
                </c:pt>
              </c:numCache>
            </c:numRef>
          </c:val>
          <c:extLst>
            <c:ext xmlns:c16="http://schemas.microsoft.com/office/drawing/2014/chart" uri="{C3380CC4-5D6E-409C-BE32-E72D297353CC}">
              <c16:uniqueId val="{00000008-8834-4978-90D7-6F00091D889C}"/>
            </c:ext>
          </c:extLst>
        </c:ser>
        <c:ser>
          <c:idx val="9"/>
          <c:order val="9"/>
          <c:tx>
            <c:strRef>
              <c:f>データシート!$A$36</c:f>
              <c:strCache>
                <c:ptCount val="1"/>
                <c:pt idx="0">
                  <c:v>伊佐市水道事業会計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4.55</c:v>
                </c:pt>
                <c:pt idx="2">
                  <c:v>#N/A</c:v>
                </c:pt>
                <c:pt idx="3">
                  <c:v>4.3600000000000003</c:v>
                </c:pt>
                <c:pt idx="4">
                  <c:v>#N/A</c:v>
                </c:pt>
                <c:pt idx="5">
                  <c:v>5.15</c:v>
                </c:pt>
                <c:pt idx="6">
                  <c:v>#N/A</c:v>
                </c:pt>
                <c:pt idx="7">
                  <c:v>5.23</c:v>
                </c:pt>
                <c:pt idx="8">
                  <c:v>#N/A</c:v>
                </c:pt>
                <c:pt idx="9">
                  <c:v>5.88</c:v>
                </c:pt>
              </c:numCache>
            </c:numRef>
          </c:val>
          <c:extLst>
            <c:ext xmlns:c16="http://schemas.microsoft.com/office/drawing/2014/chart" uri="{C3380CC4-5D6E-409C-BE32-E72D297353CC}">
              <c16:uniqueId val="{00000009-8834-4978-90D7-6F00091D889C}"/>
            </c:ext>
          </c:extLst>
        </c:ser>
        <c:dLbls>
          <c:showLegendKey val="0"/>
          <c:showVal val="0"/>
          <c:showCatName val="0"/>
          <c:showSerName val="0"/>
          <c:showPercent val="0"/>
          <c:showBubbleSize val="0"/>
        </c:dLbls>
        <c:gapWidth val="150"/>
        <c:overlap val="100"/>
        <c:axId val="401786736"/>
        <c:axId val="401787912"/>
      </c:barChart>
      <c:catAx>
        <c:axId val="40178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787912"/>
        <c:crosses val="autoZero"/>
        <c:auto val="1"/>
        <c:lblAlgn val="ctr"/>
        <c:lblOffset val="100"/>
        <c:tickLblSkip val="1"/>
        <c:tickMarkSkip val="1"/>
        <c:noMultiLvlLbl val="0"/>
      </c:catAx>
      <c:valAx>
        <c:axId val="401787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86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1409</c:v>
                </c:pt>
                <c:pt idx="5">
                  <c:v>1371</c:v>
                </c:pt>
                <c:pt idx="8">
                  <c:v>1355</c:v>
                </c:pt>
                <c:pt idx="11">
                  <c:v>1292</c:v>
                </c:pt>
                <c:pt idx="14">
                  <c:v>1248</c:v>
                </c:pt>
              </c:numCache>
            </c:numRef>
          </c:val>
          <c:extLst>
            <c:ext xmlns:c16="http://schemas.microsoft.com/office/drawing/2014/chart" uri="{C3380CC4-5D6E-409C-BE32-E72D297353CC}">
              <c16:uniqueId val="{00000000-7633-46FF-9393-73CA88B360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33-46FF-9393-73CA88B360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202</c:v>
                </c:pt>
                <c:pt idx="3">
                  <c:v>174</c:v>
                </c:pt>
                <c:pt idx="6">
                  <c:v>144</c:v>
                </c:pt>
                <c:pt idx="9">
                  <c:v>117</c:v>
                </c:pt>
                <c:pt idx="12">
                  <c:v>95</c:v>
                </c:pt>
              </c:numCache>
            </c:numRef>
          </c:val>
          <c:extLst>
            <c:ext xmlns:c16="http://schemas.microsoft.com/office/drawing/2014/chart" uri="{C3380CC4-5D6E-409C-BE32-E72D297353CC}">
              <c16:uniqueId val="{00000002-7633-46FF-9393-73CA88B360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248</c:v>
                </c:pt>
                <c:pt idx="3">
                  <c:v>260</c:v>
                </c:pt>
                <c:pt idx="6">
                  <c:v>254</c:v>
                </c:pt>
                <c:pt idx="9">
                  <c:v>116</c:v>
                </c:pt>
                <c:pt idx="12">
                  <c:v>0</c:v>
                </c:pt>
              </c:numCache>
            </c:numRef>
          </c:val>
          <c:extLst>
            <c:ext xmlns:c16="http://schemas.microsoft.com/office/drawing/2014/chart" uri="{C3380CC4-5D6E-409C-BE32-E72D297353CC}">
              <c16:uniqueId val="{00000003-7633-46FF-9393-73CA88B360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137</c:v>
                </c:pt>
                <c:pt idx="3">
                  <c:v>161</c:v>
                </c:pt>
                <c:pt idx="6">
                  <c:v>140</c:v>
                </c:pt>
                <c:pt idx="9">
                  <c:v>138</c:v>
                </c:pt>
                <c:pt idx="12">
                  <c:v>139</c:v>
                </c:pt>
              </c:numCache>
            </c:numRef>
          </c:val>
          <c:extLst>
            <c:ext xmlns:c16="http://schemas.microsoft.com/office/drawing/2014/chart" uri="{C3380CC4-5D6E-409C-BE32-E72D297353CC}">
              <c16:uniqueId val="{00000004-7633-46FF-9393-73CA88B360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33-46FF-9393-73CA88B360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33-46FF-9393-73CA88B360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1613</c:v>
                </c:pt>
                <c:pt idx="3">
                  <c:v>1518</c:v>
                </c:pt>
                <c:pt idx="6">
                  <c:v>1565</c:v>
                </c:pt>
                <c:pt idx="9">
                  <c:v>1619</c:v>
                </c:pt>
                <c:pt idx="12">
                  <c:v>1680</c:v>
                </c:pt>
              </c:numCache>
            </c:numRef>
          </c:val>
          <c:extLst>
            <c:ext xmlns:c16="http://schemas.microsoft.com/office/drawing/2014/chart" uri="{C3380CC4-5D6E-409C-BE32-E72D297353CC}">
              <c16:uniqueId val="{00000007-7633-46FF-9393-73CA88B360AA}"/>
            </c:ext>
          </c:extLst>
        </c:ser>
        <c:dLbls>
          <c:showLegendKey val="0"/>
          <c:showVal val="0"/>
          <c:showCatName val="0"/>
          <c:showSerName val="0"/>
          <c:showPercent val="0"/>
          <c:showBubbleSize val="0"/>
        </c:dLbls>
        <c:gapWidth val="100"/>
        <c:overlap val="100"/>
        <c:axId val="401788304"/>
        <c:axId val="401783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791</c:v>
                </c:pt>
                <c:pt idx="2">
                  <c:v>#N/A</c:v>
                </c:pt>
                <c:pt idx="3">
                  <c:v>#N/A</c:v>
                </c:pt>
                <c:pt idx="4">
                  <c:v>742</c:v>
                </c:pt>
                <c:pt idx="5">
                  <c:v>#N/A</c:v>
                </c:pt>
                <c:pt idx="6">
                  <c:v>#N/A</c:v>
                </c:pt>
                <c:pt idx="7">
                  <c:v>748</c:v>
                </c:pt>
                <c:pt idx="8">
                  <c:v>#N/A</c:v>
                </c:pt>
                <c:pt idx="9">
                  <c:v>#N/A</c:v>
                </c:pt>
                <c:pt idx="10">
                  <c:v>698</c:v>
                </c:pt>
                <c:pt idx="11">
                  <c:v>#N/A</c:v>
                </c:pt>
                <c:pt idx="12">
                  <c:v>#N/A</c:v>
                </c:pt>
                <c:pt idx="13">
                  <c:v>666</c:v>
                </c:pt>
                <c:pt idx="14">
                  <c:v>#N/A</c:v>
                </c:pt>
              </c:numCache>
            </c:numRef>
          </c:val>
          <c:smooth val="0"/>
          <c:extLst>
            <c:ext xmlns:c16="http://schemas.microsoft.com/office/drawing/2014/chart" uri="{C3380CC4-5D6E-409C-BE32-E72D297353CC}">
              <c16:uniqueId val="{00000008-7633-46FF-9393-73CA88B360AA}"/>
            </c:ext>
          </c:extLst>
        </c:ser>
        <c:dLbls>
          <c:showLegendKey val="0"/>
          <c:showVal val="0"/>
          <c:showCatName val="0"/>
          <c:showSerName val="0"/>
          <c:showPercent val="0"/>
          <c:showBubbleSize val="0"/>
        </c:dLbls>
        <c:marker val="1"/>
        <c:smooth val="0"/>
        <c:axId val="401788304"/>
        <c:axId val="401783208"/>
      </c:lineChart>
      <c:catAx>
        <c:axId val="40178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783208"/>
        <c:crosses val="autoZero"/>
        <c:auto val="1"/>
        <c:lblAlgn val="ctr"/>
        <c:lblOffset val="100"/>
        <c:tickLblSkip val="1"/>
        <c:tickMarkSkip val="1"/>
        <c:noMultiLvlLbl val="0"/>
      </c:catAx>
      <c:valAx>
        <c:axId val="401783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178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11585</c:v>
                </c:pt>
                <c:pt idx="5">
                  <c:v>11939</c:v>
                </c:pt>
                <c:pt idx="8">
                  <c:v>12165</c:v>
                </c:pt>
                <c:pt idx="11">
                  <c:v>12131</c:v>
                </c:pt>
                <c:pt idx="14">
                  <c:v>12925</c:v>
                </c:pt>
              </c:numCache>
            </c:numRef>
          </c:val>
          <c:extLst>
            <c:ext xmlns:c16="http://schemas.microsoft.com/office/drawing/2014/chart" uri="{C3380CC4-5D6E-409C-BE32-E72D297353CC}">
              <c16:uniqueId val="{00000000-6859-412E-AC7F-494750FEA4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507</c:v>
                </c:pt>
                <c:pt idx="5">
                  <c:v>489</c:v>
                </c:pt>
                <c:pt idx="8">
                  <c:v>497</c:v>
                </c:pt>
                <c:pt idx="11">
                  <c:v>400</c:v>
                </c:pt>
                <c:pt idx="14">
                  <c:v>259</c:v>
                </c:pt>
              </c:numCache>
            </c:numRef>
          </c:val>
          <c:extLst>
            <c:ext xmlns:c16="http://schemas.microsoft.com/office/drawing/2014/chart" uri="{C3380CC4-5D6E-409C-BE32-E72D297353CC}">
              <c16:uniqueId val="{00000001-6859-412E-AC7F-494750FEA4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8042</c:v>
                </c:pt>
                <c:pt idx="5">
                  <c:v>8367</c:v>
                </c:pt>
                <c:pt idx="8">
                  <c:v>8592</c:v>
                </c:pt>
                <c:pt idx="11">
                  <c:v>9238</c:v>
                </c:pt>
                <c:pt idx="14">
                  <c:v>9252</c:v>
                </c:pt>
              </c:numCache>
            </c:numRef>
          </c:val>
          <c:extLst>
            <c:ext xmlns:c16="http://schemas.microsoft.com/office/drawing/2014/chart" uri="{C3380CC4-5D6E-409C-BE32-E72D297353CC}">
              <c16:uniqueId val="{00000002-6859-412E-AC7F-494750FEA4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59-412E-AC7F-494750FEA4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59-412E-AC7F-494750FEA4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59-412E-AC7F-494750FEA4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2093</c:v>
                </c:pt>
                <c:pt idx="3">
                  <c:v>1897</c:v>
                </c:pt>
                <c:pt idx="6">
                  <c:v>1749</c:v>
                </c:pt>
                <c:pt idx="9">
                  <c:v>1642</c:v>
                </c:pt>
                <c:pt idx="12">
                  <c:v>1557</c:v>
                </c:pt>
              </c:numCache>
            </c:numRef>
          </c:val>
          <c:extLst>
            <c:ext xmlns:c16="http://schemas.microsoft.com/office/drawing/2014/chart" uri="{C3380CC4-5D6E-409C-BE32-E72D297353CC}">
              <c16:uniqueId val="{00000006-6859-412E-AC7F-494750FEA4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640</c:v>
                </c:pt>
                <c:pt idx="3">
                  <c:v>389</c:v>
                </c:pt>
                <c:pt idx="6">
                  <c:v>137</c:v>
                </c:pt>
                <c:pt idx="9">
                  <c:v>0</c:v>
                </c:pt>
                <c:pt idx="12">
                  <c:v>19</c:v>
                </c:pt>
              </c:numCache>
            </c:numRef>
          </c:val>
          <c:extLst>
            <c:ext xmlns:c16="http://schemas.microsoft.com/office/drawing/2014/chart" uri="{C3380CC4-5D6E-409C-BE32-E72D297353CC}">
              <c16:uniqueId val="{00000007-6859-412E-AC7F-494750FEA4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1299</c:v>
                </c:pt>
                <c:pt idx="3">
                  <c:v>1181</c:v>
                </c:pt>
                <c:pt idx="6">
                  <c:v>1118</c:v>
                </c:pt>
                <c:pt idx="9">
                  <c:v>1169</c:v>
                </c:pt>
                <c:pt idx="12">
                  <c:v>1154</c:v>
                </c:pt>
              </c:numCache>
            </c:numRef>
          </c:val>
          <c:extLst>
            <c:ext xmlns:c16="http://schemas.microsoft.com/office/drawing/2014/chart" uri="{C3380CC4-5D6E-409C-BE32-E72D297353CC}">
              <c16:uniqueId val="{00000008-6859-412E-AC7F-494750FEA4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c:v>
                </c:pt>
                <c:pt idx="3">
                  <c:v>13</c:v>
                </c:pt>
                <c:pt idx="6">
                  <c:v>11</c:v>
                </c:pt>
                <c:pt idx="9">
                  <c:v>8</c:v>
                </c:pt>
                <c:pt idx="12">
                  <c:v>6</c:v>
                </c:pt>
              </c:numCache>
            </c:numRef>
          </c:val>
          <c:extLst>
            <c:ext xmlns:c16="http://schemas.microsoft.com/office/drawing/2014/chart" uri="{C3380CC4-5D6E-409C-BE32-E72D297353CC}">
              <c16:uniqueId val="{00000009-6859-412E-AC7F-494750FEA4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13763</c:v>
                </c:pt>
                <c:pt idx="3">
                  <c:v>14786</c:v>
                </c:pt>
                <c:pt idx="6">
                  <c:v>15207</c:v>
                </c:pt>
                <c:pt idx="9">
                  <c:v>16635</c:v>
                </c:pt>
                <c:pt idx="12">
                  <c:v>16199</c:v>
                </c:pt>
              </c:numCache>
            </c:numRef>
          </c:val>
          <c:extLst>
            <c:ext xmlns:c16="http://schemas.microsoft.com/office/drawing/2014/chart" uri="{C3380CC4-5D6E-409C-BE32-E72D297353CC}">
              <c16:uniqueId val="{0000000A-6859-412E-AC7F-494750FEA4FF}"/>
            </c:ext>
          </c:extLst>
        </c:ser>
        <c:dLbls>
          <c:showLegendKey val="0"/>
          <c:showVal val="0"/>
          <c:showCatName val="0"/>
          <c:showSerName val="0"/>
          <c:showPercent val="0"/>
          <c:showBubbleSize val="0"/>
        </c:dLbls>
        <c:gapWidth val="100"/>
        <c:overlap val="100"/>
        <c:axId val="404238400"/>
        <c:axId val="404250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59-412E-AC7F-494750FEA4FF}"/>
            </c:ext>
          </c:extLst>
        </c:ser>
        <c:dLbls>
          <c:showLegendKey val="0"/>
          <c:showVal val="0"/>
          <c:showCatName val="0"/>
          <c:showSerName val="0"/>
          <c:showPercent val="0"/>
          <c:showBubbleSize val="0"/>
        </c:dLbls>
        <c:marker val="1"/>
        <c:smooth val="0"/>
        <c:axId val="404238400"/>
        <c:axId val="404250160"/>
      </c:lineChart>
      <c:catAx>
        <c:axId val="40423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250160"/>
        <c:crosses val="autoZero"/>
        <c:auto val="1"/>
        <c:lblAlgn val="ctr"/>
        <c:lblOffset val="100"/>
        <c:tickLblSkip val="1"/>
        <c:tickMarkSkip val="1"/>
        <c:noMultiLvlLbl val="0"/>
      </c:catAx>
      <c:valAx>
        <c:axId val="40425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23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5869</c:v>
                </c:pt>
                <c:pt idx="1">
                  <c:v>5868</c:v>
                </c:pt>
                <c:pt idx="2">
                  <c:v>5480</c:v>
                </c:pt>
              </c:numCache>
            </c:numRef>
          </c:val>
          <c:extLst>
            <c:ext xmlns:c16="http://schemas.microsoft.com/office/drawing/2014/chart" uri="{C3380CC4-5D6E-409C-BE32-E72D297353CC}">
              <c16:uniqueId val="{00000000-5E16-4267-AC28-BE8320CCD1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644</c:v>
                </c:pt>
                <c:pt idx="1">
                  <c:v>744</c:v>
                </c:pt>
                <c:pt idx="2">
                  <c:v>944</c:v>
                </c:pt>
              </c:numCache>
            </c:numRef>
          </c:val>
          <c:extLst>
            <c:ext xmlns:c16="http://schemas.microsoft.com/office/drawing/2014/chart" uri="{C3380CC4-5D6E-409C-BE32-E72D297353CC}">
              <c16:uniqueId val="{00000001-5E16-4267-AC28-BE8320CCD1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1509</c:v>
                </c:pt>
                <c:pt idx="1">
                  <c:v>1669</c:v>
                </c:pt>
                <c:pt idx="2">
                  <c:v>1790</c:v>
                </c:pt>
              </c:numCache>
            </c:numRef>
          </c:val>
          <c:extLst>
            <c:ext xmlns:c16="http://schemas.microsoft.com/office/drawing/2014/chart" uri="{C3380CC4-5D6E-409C-BE32-E72D297353CC}">
              <c16:uniqueId val="{00000002-5E16-4267-AC28-BE8320CCD178}"/>
            </c:ext>
          </c:extLst>
        </c:ser>
        <c:dLbls>
          <c:showLegendKey val="0"/>
          <c:showVal val="0"/>
          <c:showCatName val="0"/>
          <c:showSerName val="0"/>
          <c:showPercent val="0"/>
          <c:showBubbleSize val="0"/>
        </c:dLbls>
        <c:gapWidth val="120"/>
        <c:overlap val="100"/>
        <c:axId val="404246632"/>
        <c:axId val="404239576"/>
      </c:barChart>
      <c:catAx>
        <c:axId val="40424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4239576"/>
        <c:crosses val="autoZero"/>
        <c:auto val="1"/>
        <c:lblAlgn val="ctr"/>
        <c:lblOffset val="100"/>
        <c:tickLblSkip val="1"/>
        <c:tickMarkSkip val="1"/>
        <c:noMultiLvlLbl val="0"/>
      </c:catAx>
      <c:valAx>
        <c:axId val="404239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4246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{ACA8B83D-4080-47B8-AA23-30AA9500DD22}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6D0-41B9-AAB4-D089B5F533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{E2BC00F4-F8F3-4094-A75E-C10291781DE6}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D0-41B9-AAB4-D089B5F533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{F9F954EA-16FC-4239-83EF-ACA987D4C3C2}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D0-41B9-AAB4-D089B5F533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{660FD66B-5291-4C0E-A823-91F4CA5E2392}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D0-41B9-AAB4-D089B5F533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{1A456381-1519-4A7A-825B-8D21EF4E5338}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D0-41B9-AAB4-D089B5F533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{1A3E0816-DC67-4588-A949-82C71C211F90}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6D0-41B9-AAB4-D089B5F5333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{17B142BA-D5CB-4BD8-B94E-62387E2EFA37}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6D0-41B9-AAB4-D089B5F5333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{96EF5414-1753-42A9-BF36-26DC572F167F}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6D0-41B9-AAB4-D089B5F5333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{3D2CA369-9A3B-4464-877F-55195A208409}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6D0-41B9-AAB4-D089B5F533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57.4</c:v>
                </c:pt>
                <c:pt idx="24">
                  <c:v>65.400000000000006</c:v>
                </c:pt>
                <c:pt idx="32">
                  <c:v>67.099999999999994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6D0-41B9-AAB4-D089B5F533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{AA504421-8B62-4C2A-9D07-57D9078778FC}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6D0-41B9-AAB4-D089B5F533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{4ED90BBC-F1EB-4529-A820-DD7E223A6344}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D0-41B9-AAB4-D089B5F533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{9A50DF2C-9B66-4930-92D9-7166EFADB7F2}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D0-41B9-AAB4-D089B5F533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{0A10A2B6-592E-4E93-8D6A-2D7998EC74A5}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D0-41B9-AAB4-D089B5F533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{F5812233-C03F-433B-8DB1-77F3DFB0D99A}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D0-41B9-AAB4-D089B5F533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{4D5389DD-306C-400C-B8F2-D30C842F11CA}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6D0-41B9-AAB4-D089B5F5333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{73802D8A-4D9A-470B-BFC6-1FC2D017B069}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6D0-41B9-AAB4-D089B5F5333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{9E576356-0631-463B-A38B-290CB4694CC8}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6D0-41B9-AAB4-D089B5F5333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{9FE23374-7341-475C-A9DF-DAF77DCB9652}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6D0-41B9-AAB4-D089B5F533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24">
                  <c:v>59.6</c:v>
                </c:pt>
                <c:pt idx="32">
                  <c:v>60.5</c:v>
                </c:pt>
              </c:numCache>
            </c:numRef>
          </c:xVal>
          <c:yVal>
            <c:numRef>
              <c:f>公会計指標分析・財政指標組合せ分析表!$BP$55:$DC$55</c:f>
              <c:numCache>
                <c:formatCode>#,##0.0;"▲ "#,##0.0</c:formatCode>
                <c:ptCount val="40"/>
                <c:pt idx="8">
                  <c:v>58.5</c:v>
                </c:pt>
                <c:pt idx="24">
                  <c:v>53.2</c:v>
                </c:pt>
                <c:pt idx="32">
                  <c:v>47.9</c:v>
                </c:pt>
              </c:numCache>
            </c:numRef>
          </c:yVal>
          <c:smooth val="0"/>
          <c:extLst>
            <c:ext xmlns:c16="http://schemas.microsoft.com/office/drawing/2014/chart" uri="{C3380CC4-5D6E-409C-BE32-E72D297353CC}">
              <c16:uniqueId val="{00000013-66D0-41B9-AAB4-D089B5F5333D}"/>
            </c:ext>
          </c:extLst>
        </c:ser>
        <c:dLbls>
          <c:showLegendKey val="0"/>
          <c:showVal val="1"/>
          <c:showCatName val="0"/>
          <c:showSerName val="0"/>
          <c:showPercent val="0"/>
          <c:showBubbleSize val="0"/>
        </c:dLbls>
        <c:axId val="404245848"/>
        <c:axId val="404248984"/>
      </c:scatterChart>
      <c:valAx>
        <c:axId val="404245848"/>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248984"/>
        <c:crosses val="autoZero"/>
        <c:crossBetween val="midCat"/>
      </c:valAx>
      <c:valAx>
        <c:axId val="404248984"/>
        <c:scaling>
          <c:orientation val="minMax"/>
          <c:max val="6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245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{153DFEC3-D5CA-472B-A626-2B54ED1D56A7}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A6C-4B8B-99E2-D787FEC72A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{070BB449-7AED-45A9-BDC9-8A4D864BA018}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6C-4B8B-99E2-D787FEC72A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{89325906-8AE4-4BDC-8F2C-346C9A71DF2A}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6C-4B8B-99E2-D787FEC72A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{41BF0A97-EE1D-4324-B4C5-DEEE1818F471}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6C-4B8B-99E2-D787FEC72A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{4D11859A-895F-41CF-875E-8BB85D9FB7A6}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6C-4B8B-99E2-D787FEC72A4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{B9A0C6E8-6302-4C13-A4CB-33D37CA2EA31}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A6C-4B8B-99E2-D787FEC72A4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{89CBE86E-EC60-4840-82CC-7127D1EF281C}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A6C-4B8B-99E2-D787FEC72A4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{D5260C78-21BE-4737-B501-539AD684B469}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A6C-4B8B-99E2-D787FEC72A4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{459C240E-A608-4107-BA8F-57C485C5C6B7}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A6C-4B8B-99E2-D787FEC72A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9.6999999999999993</c:v>
                </c:pt>
                <c:pt idx="16">
                  <c:v>9.1</c:v>
                </c:pt>
                <c:pt idx="24">
                  <c:v>8.8000000000000007</c:v>
                </c:pt>
                <c:pt idx="32">
                  <c:v>8.6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A6C-4B8B-99E2-D787FEC72A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{837B2F75-0834-425B-AD99-53AFB1E55BAA}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A6C-4B8B-99E2-D787FEC72A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{FEAA8505-41C2-47A0-A266-6991F7295F83}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6C-4B8B-99E2-D787FEC72A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{F63A2338-C45E-4A4A-9EC9-2B06A4F7A9FD}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6C-4B8B-99E2-D787FEC72A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{A5D06285-A646-47E2-B8C4-1C2937CF38E0}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6C-4B8B-99E2-D787FEC72A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{4AD88877-14B2-4535-8196-5DA85EEAD07E}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6C-4B8B-99E2-D787FEC72A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{CF8C5CD6-86F0-4DA4-AE25-DBE7F870BE17}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A6C-4B8B-99E2-D787FEC72A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{37BE4C5A-028D-4F4A-A07F-5F3BF7DA36FC}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A6C-4B8B-99E2-D787FEC72A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{B557AD68-651C-459B-B937-B96B69FF4933}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A6C-4B8B-99E2-D787FEC72A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{ACEEEF27-54CE-453A-A899-0844E095DB7F}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A6C-4B8B-99E2-D787FEC72A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0A6C-4B8B-99E2-D787FEC72A48}"/>
            </c:ext>
          </c:extLst>
        </c:ser>
        <c:dLbls>
          <c:showLegendKey val="0"/>
          <c:showVal val="1"/>
          <c:showCatName val="0"/>
          <c:showSerName val="0"/>
          <c:showPercent val="0"/>
          <c:showBubbleSize val="0"/>
        </c:dLbls>
        <c:axId val="404239968"/>
        <c:axId val="404247416"/>
      </c:scatterChart>
      <c:valAx>
        <c:axId val="404239968"/>
        <c:scaling>
          <c:orientation val="minMax"/>
          <c:max val="11.2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247416"/>
        <c:crosses val="autoZero"/>
        <c:crossBetween val="midCat"/>
      </c:valAx>
      <c:valAx>
        <c:axId val="404247416"/>
        <c:scaling>
          <c:orientation val="minMax"/>
          <c:max val="63"/>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239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実質公債費比率における分子の額について、一般会計分は増額となったものの、一部事務組合の施設整備等による負担金が</a:t>
          </a:r>
          <a:r>
            <a:rPr kumimoji="1" lang="ja-JP" altLang="en-US" sz="1100">
              <a:solidFill>
                <a:schemeClr val="dk1"/>
              </a:solidFill>
              <a:effectLst/>
              <a:latin typeface="+mn-lt"/>
              <a:ea typeface="+mn-ea"/>
              <a:cs typeface="+mn-cs"/>
            </a:rPr>
            <a:t>終了した</a:t>
          </a:r>
          <a:r>
            <a:rPr kumimoji="1" lang="ja-JP" altLang="ja-JP" sz="1100">
              <a:solidFill>
                <a:schemeClr val="dk1"/>
              </a:solidFill>
              <a:effectLst/>
              <a:latin typeface="+mn-lt"/>
              <a:ea typeface="+mn-ea"/>
              <a:cs typeface="+mn-cs"/>
            </a:rPr>
            <a:t>ため、単年度の比率としてはやや減額となった。来年度以降は、一般会計分が大幅な増額となることにより、元利償還金が増加する見込み</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交付税措置率の高い有利な地方債の活用を図ることはもちろんのこと、普通建設費等の投資的経費についても財政計画に基づいた適切な投資を行い、公債費負担が過大にならないよう努める。</a:t>
          </a:r>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汚泥再生処理センター建設や小水流団地建設事業等、大型事業に伴う起債の借入により一般会計の地方債現在高が増加した</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年度は財政計画等に基づき起債を抑制した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交付税措置率の高い有利な地方債</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活用</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から、将来負担比率における分子の額については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万円とな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今年度も将来負担比率は算出されなかった。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ただし、今後は</a:t>
          </a:r>
          <a:r>
            <a:rPr kumimoji="1" lang="ja-JP" altLang="en-US" sz="1100">
              <a:solidFill>
                <a:schemeClr val="dk1"/>
              </a:solidFill>
              <a:effectLst/>
              <a:latin typeface="+mn-lt"/>
              <a:ea typeface="+mn-ea"/>
              <a:cs typeface="+mn-cs"/>
            </a:rPr>
            <a:t>学校関連の設備の</a:t>
          </a:r>
          <a:r>
            <a:rPr kumimoji="1" lang="ja-JP" altLang="ja-JP" sz="1100">
              <a:solidFill>
                <a:schemeClr val="dk1"/>
              </a:solidFill>
              <a:effectLst/>
              <a:latin typeface="+mn-lt"/>
              <a:ea typeface="+mn-ea"/>
              <a:cs typeface="+mn-cs"/>
            </a:rPr>
            <a:t>更新や庁舎建設に伴い起債残高が増加すると見込んでいることから、より一層行財政改革を進めながら基金を確保し、将来負担比率が過大にならないよう安定した財政運営に努める。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鹿児島県伊佐市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■財政調整基金　▲</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8,800</a:t>
          </a:r>
          <a:r>
            <a:rPr kumimoji="1" lang="ja-JP" altLang="ja-JP" sz="1100">
              <a:solidFill>
                <a:schemeClr val="dk1"/>
              </a:solidFill>
              <a:effectLst/>
              <a:latin typeface="+mn-lt"/>
              <a:ea typeface="+mn-ea"/>
              <a:cs typeface="+mn-cs"/>
            </a:rPr>
            <a:t>万円　地財法に基づく積立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　財源不足による取崩　▲</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3,800</a:t>
          </a:r>
          <a:r>
            <a:rPr kumimoji="1" lang="ja-JP" altLang="ja-JP" sz="1100">
              <a:solidFill>
                <a:schemeClr val="dk1"/>
              </a:solidFill>
              <a:effectLst/>
              <a:latin typeface="+mn-lt"/>
              <a:ea typeface="+mn-ea"/>
              <a:cs typeface="+mn-cs"/>
            </a:rPr>
            <a:t>万円　</a:t>
          </a:r>
          <a:endParaRPr lang="ja-JP" altLang="ja-JP" sz="1400">
            <a:effectLst/>
          </a:endParaRPr>
        </a:p>
        <a:p>
          <a:r>
            <a:rPr kumimoji="1" lang="ja-JP" altLang="ja-JP" sz="1100">
              <a:solidFill>
                <a:schemeClr val="dk1"/>
              </a:solidFill>
              <a:effectLst/>
              <a:latin typeface="+mn-lt"/>
              <a:ea typeface="+mn-ea"/>
              <a:cs typeface="+mn-cs"/>
            </a:rPr>
            <a:t>■減債基金</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年度に起債した衛生センターの償還が　</a:t>
          </a:r>
          <a:r>
            <a:rPr kumimoji="1" lang="ja-JP" altLang="en-US" sz="1100">
              <a:solidFill>
                <a:schemeClr val="dk1"/>
              </a:solidFill>
              <a:effectLst/>
              <a:latin typeface="+mn-lt"/>
              <a:ea typeface="+mn-ea"/>
              <a:cs typeface="+mn-cs"/>
            </a:rPr>
            <a:t>令和２年度より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億円となると見込んだ。</a:t>
          </a:r>
          <a:endParaRPr lang="ja-JP" altLang="ja-JP" sz="1400">
            <a:effectLst/>
          </a:endParaRPr>
        </a:p>
        <a:p>
          <a:r>
            <a:rPr kumimoji="1" lang="ja-JP" altLang="ja-JP" sz="1100">
              <a:solidFill>
                <a:schemeClr val="dk1"/>
              </a:solidFill>
              <a:effectLst/>
              <a:latin typeface="+mn-lt"/>
              <a:ea typeface="+mn-ea"/>
              <a:cs typeface="+mn-cs"/>
            </a:rPr>
            <a:t>　　　　　　　　　公債費年額が現在の</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億円から</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度には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億円に膨らむため、平成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年度から年度間の平準化資金として剰余金を積立している。</a:t>
          </a:r>
          <a:endParaRPr lang="ja-JP" altLang="ja-JP" sz="1400">
            <a:effectLst/>
          </a:endParaRPr>
        </a:p>
        <a:p>
          <a:r>
            <a:rPr kumimoji="1" lang="ja-JP" altLang="ja-JP" sz="1100">
              <a:solidFill>
                <a:schemeClr val="dk1"/>
              </a:solidFill>
              <a:effectLst/>
              <a:latin typeface="+mn-lt"/>
              <a:ea typeface="+mn-ea"/>
              <a:cs typeface="+mn-cs"/>
            </a:rPr>
            <a:t>■その他特定目的基金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2,100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（特定公有財産取得基金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年度より庁舎建設費用として年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積立して</a:t>
          </a:r>
          <a:r>
            <a:rPr kumimoji="1" lang="ja-JP" altLang="ja-JP" sz="1100">
              <a:solidFill>
                <a:schemeClr val="dk1"/>
              </a:solidFill>
              <a:effectLst/>
              <a:latin typeface="+mn-lt"/>
              <a:ea typeface="+mn-ea"/>
              <a:cs typeface="+mn-cs"/>
            </a:rPr>
            <a:t>いることによるもの。</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年度までの予定。</a:t>
          </a:r>
          <a:endParaRPr lang="ja-JP" altLang="ja-JP" sz="1400">
            <a:effectLst/>
          </a:endParaRPr>
        </a:p>
        <a:p>
          <a:r>
            <a:rPr kumimoji="1" lang="ja-JP" altLang="ja-JP" sz="1100">
              <a:solidFill>
                <a:schemeClr val="dk1"/>
              </a:solidFill>
              <a:effectLst/>
              <a:latin typeface="+mn-lt"/>
              <a:ea typeface="+mn-ea"/>
              <a:cs typeface="+mn-cs"/>
            </a:rPr>
            <a:t>（携帯電話基地局整備基金　</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万円）携帯電話基地局の整備や維持補修を行うため、計画的に積み立てるもの。</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地域福祉基金・</a:t>
          </a:r>
          <a:r>
            <a:rPr kumimoji="1" lang="ja-JP" altLang="ja-JP" sz="1100">
              <a:solidFill>
                <a:schemeClr val="dk1"/>
              </a:solidFill>
              <a:effectLst/>
              <a:latin typeface="+mn-lt"/>
              <a:ea typeface="+mn-ea"/>
              <a:cs typeface="+mn-cs"/>
            </a:rPr>
            <a:t>公衆浴場運営基金・海音寺潮五郎基金・鹿児島県大口高等学校活性化基金    ・中高生連携推進事業）▲</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万円</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各事業に要した経費に使用するため、取崩したもの。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■減債基金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年度から積み立てた基金を公債費に充当するため、年１億程度ずつ減少する見込み。</a:t>
          </a:r>
          <a:endParaRPr lang="ja-JP" altLang="ja-JP" sz="1400">
            <a:effectLst/>
          </a:endParaRPr>
        </a:p>
        <a:p>
          <a:r>
            <a:rPr kumimoji="1" lang="ja-JP" altLang="ja-JP" sz="1100">
              <a:solidFill>
                <a:schemeClr val="dk1"/>
              </a:solidFill>
              <a:effectLst/>
              <a:latin typeface="+mn-lt"/>
              <a:ea typeface="+mn-ea"/>
              <a:cs typeface="+mn-cs"/>
            </a:rPr>
            <a:t>■その他特定目的基金（特定公有財産取得基金）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年度まで積み立てるが、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円になる見込み。</a:t>
          </a:r>
          <a:endParaRPr lang="ja-JP" altLang="ja-JP" sz="14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年度で建て替えるまごし温泉の建設費用のため、</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ほぼ</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円になる</a:t>
          </a:r>
          <a:r>
            <a:rPr kumimoji="1" lang="ja-JP" altLang="ja-JP" sz="1100">
              <a:solidFill>
                <a:schemeClr val="dk1"/>
              </a:solidFill>
              <a:effectLst/>
              <a:latin typeface="+mn-lt"/>
              <a:ea typeface="+mn-ea"/>
              <a:cs typeface="+mn-cs"/>
            </a:rPr>
            <a:t>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（特定公有財産取得基金）一時的に多額の一般財源を必要とする公有財産の取得の費用に充てるため積み立てるもの。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（海音寺潮五郎基金）郷土出身の歴史小説家海音寺潮五郎の遺徳を偲び、偉業を紹介するとともに、文学の振興と生涯学習の推進を図るため積み立てるもの。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福祉基金）在宅福祉の向上、健康と生きがいづくりの推進、ボランティア活動の活性化等、高齢者保健福祉の増進を図るために要する経費の財源とするため積み立てるもの。（携帯電話基地局整備基金）携帯電話基地局の整備や維持補修を行うため、計画的に積み立てるもの。</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（鹿児島県大口高等学校活性化基金）鹿児島県立大口高等学校の活性化に資する事業を支援するために積み立てるもの。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2,100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（特定公有財産取得基金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年度より庁舎建設費用として年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積立し</a:t>
          </a:r>
          <a:r>
            <a:rPr kumimoji="1" lang="ja-JP" altLang="ja-JP" sz="1100">
              <a:solidFill>
                <a:schemeClr val="dk1"/>
              </a:solidFill>
              <a:effectLst/>
              <a:latin typeface="+mn-lt"/>
              <a:ea typeface="+mn-ea"/>
              <a:cs typeface="+mn-cs"/>
            </a:rPr>
            <a:t>ていることによる。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年度までの予定。</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（携帯電話基地局整備基金　</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万円）携帯電話基地局の整備や維持補修を行うため、計画的に積み立てるもの。</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（地域福祉基金・公衆浴場運営基金・海音寺潮五郎基金・鹿児島県大口高等学校活性化基金    ・中高生連携推進事業）▲</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万円</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各事業に要した経費に使用するため、取崩したもの。</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（特定公有財産取得基金）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年度まで積み立てるが、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円になる見込み。</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（地域福祉基金）令和元・</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年度で建て替えるまごし温泉の建設費用のため、令和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年度にほぼ</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円になる見込み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8,800</a:t>
          </a:r>
          <a:r>
            <a:rPr kumimoji="1" lang="ja-JP" altLang="ja-JP" sz="1100">
              <a:solidFill>
                <a:schemeClr val="dk1"/>
              </a:solidFill>
              <a:effectLst/>
              <a:latin typeface="+mn-lt"/>
              <a:ea typeface="+mn-ea"/>
              <a:cs typeface="+mn-cs"/>
            </a:rPr>
            <a:t>万円　地財法に基づく積立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　財源不足による取崩　▲</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3,800</a:t>
          </a:r>
          <a:r>
            <a:rPr kumimoji="1" lang="ja-JP" altLang="ja-JP" sz="1100">
              <a:solidFill>
                <a:schemeClr val="dk1"/>
              </a:solidFill>
              <a:effectLst/>
              <a:latin typeface="+mn-lt"/>
              <a:ea typeface="+mn-ea"/>
              <a:cs typeface="+mn-cs"/>
            </a:rPr>
            <a:t>万円</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老朽化施設を多数抱えていることから、維持管理や更新費用を捻出するため、今後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急速に減少していくと見込んでいるが、地財法に基づく積立を積極的に行い、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他基金を活用しながら財源不足による取崩を控えることにより、減少額を抑えるよう努める。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年度に起債した衛生センターの償還が　</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億円となると見込んだ。</a:t>
          </a:r>
          <a:endParaRPr lang="ja-JP" altLang="ja-JP">
            <a:effectLst/>
          </a:endParaRPr>
        </a:p>
        <a:p>
          <a:r>
            <a:rPr kumimoji="1" lang="ja-JP" altLang="ja-JP" sz="1100">
              <a:solidFill>
                <a:schemeClr val="dk1"/>
              </a:solidFill>
              <a:effectLst/>
              <a:latin typeface="+mn-lt"/>
              <a:ea typeface="+mn-ea"/>
              <a:cs typeface="+mn-cs"/>
            </a:rPr>
            <a:t>　　　　　　　　公債費年額が現在の</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億円から</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移行に</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億円に膨らむため、平成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年度から年度間の平準化資金として剰余金を積立している。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年度から積み立てた基金を公債費に充当するため、年１億程度ずつ減少する見込み。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26,147
26,010
392.56
16,096,920
15,388,421
379,128
9,143,073
16,199,093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年度に策定した公共施設等総合管理計画において公共施設に係る維持・更新費用を今後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％削減する目標を掲げている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上昇傾向にあり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施設の老朽化が進んでいることがわかる。今後も引き続き施設の統廃合を含めた、公共施設の適正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配置に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72" name="直線コネクタ 71"/>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73"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74" name="直線コネクタ 73"/>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75"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76" name="直線コネクタ 75"/>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77"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8" name="フローチャート: 判断 77"/>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9" name="フローチャート: 判断 78"/>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80" name="フローチャート: 判断 79"/>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81" name="フローチャート: 判断 80"/>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110384</xdr:rowOff>
    </xdr:from>
    <xdr:to>
      <xdr:col>23</xdr:col>
      <xdr:colOff>136525</xdr:colOff>
      <xdr:row>30</xdr:row>
      <xdr:rowOff>40534</xdr:rowOff>
    </xdr:to>
    <xdr:sp macro="" textlink="">
      <xdr:nvSpPr>
        <xdr:cNvPr id="87" name="楕円 86"/>
        <xdr:cNvSpPr/>
      </xdr:nvSpPr>
      <xdr:spPr>
        <a:xfrm>
          <a:off x="47117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133261</xdr:rowOff>
    </xdr:from>
    <xdr:ext cx="405111" cy="259045"/>
    <xdr:sp macro="" textlink="">
      <xdr:nvSpPr>
        <xdr:cNvPr id="88" name="有形固定資産減価償却率該当値テキスト"/>
        <xdr:cNvSpPr txBox="1"/>
      </xdr:nvSpPr>
      <xdr:spPr>
        <a:xfrm>
          <a:off x="4813300" y="570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9" name="楕円 88"/>
        <xdr:cNvSpPr/>
      </xdr:nvSpPr>
      <xdr:spPr>
        <a:xfrm>
          <a:off x="4000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161184</xdr:rowOff>
    </xdr:from>
    <xdr:to>
      <xdr:col>23</xdr:col>
      <xdr:colOff>85725</xdr:colOff>
      <xdr:row>30</xdr:row>
      <xdr:rowOff>20320</xdr:rowOff>
    </xdr:to>
    <xdr:cxnSp macro="">
      <xdr:nvCxnSpPr>
        <xdr:cNvPr id="90" name="直線コネクタ 89"/>
        <xdr:cNvCxnSpPr/>
      </xdr:nvCxnSpPr>
      <xdr:spPr>
        <a:xfrm flipV="1">
          <a:off x="4051300" y="5904759"/>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113453</xdr:rowOff>
    </xdr:from>
    <xdr:to>
      <xdr:col>11</xdr:col>
      <xdr:colOff>187325</xdr:colOff>
      <xdr:row>31</xdr:row>
      <xdr:rowOff>43603</xdr:rowOff>
    </xdr:to>
    <xdr:sp macro="" textlink="">
      <xdr:nvSpPr>
        <xdr:cNvPr id="91" name="楕円 90"/>
        <xdr:cNvSpPr/>
      </xdr:nvSpPr>
      <xdr:spPr>
        <a:xfrm>
          <a:off x="2476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166599</xdr:rowOff>
    </xdr:from>
    <xdr:ext cx="405111" cy="259045"/>
    <xdr:sp macro="" textlink="">
      <xdr:nvSpPr>
        <xdr:cNvPr id="92"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93"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94"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95" name="n_1mainValue有形固定資産減価償却率"/>
        <xdr:cNvSpPr txBox="1"/>
      </xdr:nvSpPr>
      <xdr:spPr>
        <a:xfrm>
          <a:off x="38360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60130</xdr:rowOff>
    </xdr:from>
    <xdr:ext cx="405111" cy="259045"/>
    <xdr:sp macro="" textlink="">
      <xdr:nvSpPr>
        <xdr:cNvPr id="96" name="n_3mainValue有形固定資産減価償却率"/>
        <xdr:cNvSpPr txBox="1"/>
      </xdr:nvSpPr>
      <xdr:spPr>
        <a:xfrm>
          <a:off x="2324744" y="580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類似団体と比べると、比較的債務償還可能年数が低いが、今後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、多くの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更新時期を迎えるため、施設の統廃合を含めた、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施設の適正配置に取り組んでいく。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1" name="テキスト ボックス 120"/>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3" name="テキスト ボックス 122"/>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7" name="直線コネクタ 126"/>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8"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9" name="直線コネクタ 128"/>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30"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31" name="直線コネクタ 130"/>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32"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33" name="フローチャート: 判断 132"/>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4" name="フローチャート: 判断 133"/>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114554</xdr:rowOff>
    </xdr:from>
    <xdr:to>
      <xdr:col>76</xdr:col>
      <xdr:colOff>73025</xdr:colOff>
      <xdr:row>33</xdr:row>
      <xdr:rowOff>44704</xdr:rowOff>
    </xdr:to>
    <xdr:sp macro="" textlink="">
      <xdr:nvSpPr>
        <xdr:cNvPr id="140" name="楕円 139"/>
        <xdr:cNvSpPr/>
      </xdr:nvSpPr>
      <xdr:spPr>
        <a:xfrm>
          <a:off x="14744700" y="63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92981</xdr:rowOff>
    </xdr:from>
    <xdr:ext cx="469744" cy="259045"/>
    <xdr:sp macro="" textlink="">
      <xdr:nvSpPr>
        <xdr:cNvPr id="141" name="債務償還比率該当値テキスト"/>
        <xdr:cNvSpPr txBox="1"/>
      </xdr:nvSpPr>
      <xdr:spPr>
        <a:xfrm>
          <a:off x="14846300" y="635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3145</xdr:rowOff>
    </xdr:from>
    <xdr:to>
      <xdr:col>72</xdr:col>
      <xdr:colOff>123825</xdr:colOff>
      <xdr:row>33</xdr:row>
      <xdr:rowOff>104745</xdr:rowOff>
    </xdr:to>
    <xdr:sp macro="" textlink="">
      <xdr:nvSpPr>
        <xdr:cNvPr id="142" name="楕円 141"/>
        <xdr:cNvSpPr/>
      </xdr:nvSpPr>
      <xdr:spPr>
        <a:xfrm>
          <a:off x="14033500" y="643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165354</xdr:rowOff>
    </xdr:from>
    <xdr:to>
      <xdr:col>76</xdr:col>
      <xdr:colOff>22225</xdr:colOff>
      <xdr:row>33</xdr:row>
      <xdr:rowOff>53945</xdr:rowOff>
    </xdr:to>
    <xdr:cxnSp macro="">
      <xdr:nvCxnSpPr>
        <xdr:cNvPr id="143" name="直線コネクタ 142"/>
        <xdr:cNvCxnSpPr/>
      </xdr:nvCxnSpPr>
      <xdr:spPr>
        <a:xfrm flipV="1">
          <a:off x="14084300" y="6423279"/>
          <a:ext cx="711200" cy="6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4"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95872</xdr:rowOff>
    </xdr:from>
    <xdr:ext cx="469744" cy="259045"/>
    <xdr:sp macro="" textlink="">
      <xdr:nvSpPr>
        <xdr:cNvPr id="145" name="n_1mainValue債務償還比率"/>
        <xdr:cNvSpPr txBox="1"/>
      </xdr:nvSpPr>
      <xdr:spPr>
        <a:xfrm>
          <a:off x="13836727" y="652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26,147
26,010
392.56
16,096,920
15,388,421
379,128
9,143,073
16,199,093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146231</xdr:rowOff>
    </xdr:from>
    <xdr:to>
      <xdr:col>24</xdr:col>
      <xdr:colOff>114300</xdr:colOff>
      <xdr:row>36</xdr:row>
      <xdr:rowOff>76381</xdr:rowOff>
    </xdr:to>
    <xdr:sp macro="" textlink="">
      <xdr:nvSpPr>
        <xdr:cNvPr id="72" name="楕円 71"/>
        <xdr:cNvSpPr/>
      </xdr:nvSpPr>
      <xdr:spPr>
        <a:xfrm>
          <a:off x="45847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169108</xdr:rowOff>
    </xdr:from>
    <xdr:ext cx="405111" cy="259045"/>
    <xdr:sp macro="" textlink="">
      <xdr:nvSpPr>
        <xdr:cNvPr id="73" name="【道路】&#10;有形固定資産減価償却率該当値テキスト"/>
        <xdr:cNvSpPr txBox="1"/>
      </xdr:nvSpPr>
      <xdr:spPr>
        <a:xfrm>
          <a:off x="4673600" y="59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xdr:rowOff>
    </xdr:from>
    <xdr:to>
      <xdr:col>20</xdr:col>
      <xdr:colOff>38100</xdr:colOff>
      <xdr:row>36</xdr:row>
      <xdr:rowOff>102507</xdr:rowOff>
    </xdr:to>
    <xdr:sp macro="" textlink="">
      <xdr:nvSpPr>
        <xdr:cNvPr id="74" name="楕円 73"/>
        <xdr:cNvSpPr/>
      </xdr:nvSpPr>
      <xdr:spPr>
        <a:xfrm>
          <a:off x="3746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25581</xdr:rowOff>
    </xdr:from>
    <xdr:to>
      <xdr:col>24</xdr:col>
      <xdr:colOff>63500</xdr:colOff>
      <xdr:row>36</xdr:row>
      <xdr:rowOff>51707</xdr:rowOff>
    </xdr:to>
    <xdr:cxnSp macro="">
      <xdr:nvCxnSpPr>
        <xdr:cNvPr id="75" name="直線コネクタ 74"/>
        <xdr:cNvCxnSpPr/>
      </xdr:nvCxnSpPr>
      <xdr:spPr>
        <a:xfrm flipV="1">
          <a:off x="3797300" y="61977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40096</xdr:rowOff>
    </xdr:from>
    <xdr:to>
      <xdr:col>10</xdr:col>
      <xdr:colOff>165100</xdr:colOff>
      <xdr:row>36</xdr:row>
      <xdr:rowOff>141696</xdr:rowOff>
    </xdr:to>
    <xdr:sp macro="" textlink="">
      <xdr:nvSpPr>
        <xdr:cNvPr id="76" name="楕円 75"/>
        <xdr:cNvSpPr/>
      </xdr:nvSpPr>
      <xdr:spPr>
        <a:xfrm>
          <a:off x="1968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15257</xdr:rowOff>
    </xdr:from>
    <xdr:ext cx="405111" cy="259045"/>
    <xdr:sp macro="" textlink="">
      <xdr:nvSpPr>
        <xdr:cNvPr id="77"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8"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79"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119034</xdr:rowOff>
    </xdr:from>
    <xdr:ext cx="405111" cy="259045"/>
    <xdr:sp macro="" textlink="">
      <xdr:nvSpPr>
        <xdr:cNvPr id="80" name="n_1mainValue【道路】&#10;有形固定資産減価償却率"/>
        <xdr:cNvSpPr txBox="1"/>
      </xdr:nvSpPr>
      <xdr:spPr>
        <a:xfrm>
          <a:off x="35820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158223</xdr:rowOff>
    </xdr:from>
    <xdr:ext cx="405111" cy="259045"/>
    <xdr:sp macro="" textlink="">
      <xdr:nvSpPr>
        <xdr:cNvPr id="81" name="n_3mainValue【道路】&#10;有形固定資産減価償却率"/>
        <xdr:cNvSpPr txBox="1"/>
      </xdr:nvSpPr>
      <xdr:spPr>
        <a:xfrm>
          <a:off x="1816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5" name="直線コネクタ 104"/>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6"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7" name="直線コネクタ 106"/>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8"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9" name="直線コネクタ 108"/>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0"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1" name="フローチャート: 判断 110"/>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2" name="フローチャート: 判断 111"/>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3" name="フローチャート: 判断 112"/>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4" name="フローチャート: 判断 113"/>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132061</xdr:rowOff>
    </xdr:from>
    <xdr:to>
      <xdr:col>55</xdr:col>
      <xdr:colOff>50800</xdr:colOff>
      <xdr:row>39</xdr:row>
      <xdr:rowOff>62211</xdr:rowOff>
    </xdr:to>
    <xdr:sp macro="" textlink="">
      <xdr:nvSpPr>
        <xdr:cNvPr id="120" name="楕円 119"/>
        <xdr:cNvSpPr/>
      </xdr:nvSpPr>
      <xdr:spPr>
        <a:xfrm>
          <a:off x="10426700" y="664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154938</xdr:rowOff>
    </xdr:from>
    <xdr:ext cx="534377" cy="259045"/>
    <xdr:sp macro="" textlink="">
      <xdr:nvSpPr>
        <xdr:cNvPr id="121" name="【道路】&#10;一人当たり延長該当値テキスト"/>
        <xdr:cNvSpPr txBox="1"/>
      </xdr:nvSpPr>
      <xdr:spPr>
        <a:xfrm>
          <a:off x="10515600" y="64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140005</xdr:rowOff>
    </xdr:from>
    <xdr:to>
      <xdr:col>50</xdr:col>
      <xdr:colOff>165100</xdr:colOff>
      <xdr:row>39</xdr:row>
      <xdr:rowOff>70155</xdr:rowOff>
    </xdr:to>
    <xdr:sp macro="" textlink="">
      <xdr:nvSpPr>
        <xdr:cNvPr id="122" name="楕円 121"/>
        <xdr:cNvSpPr/>
      </xdr:nvSpPr>
      <xdr:spPr>
        <a:xfrm>
          <a:off x="9588500" y="665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11411</xdr:rowOff>
    </xdr:from>
    <xdr:to>
      <xdr:col>55</xdr:col>
      <xdr:colOff>0</xdr:colOff>
      <xdr:row>39</xdr:row>
      <xdr:rowOff>19355</xdr:rowOff>
    </xdr:to>
    <xdr:cxnSp macro="">
      <xdr:nvCxnSpPr>
        <xdr:cNvPr id="123" name="直線コネクタ 122"/>
        <xdr:cNvCxnSpPr/>
      </xdr:nvCxnSpPr>
      <xdr:spPr>
        <a:xfrm flipV="1">
          <a:off x="9639300" y="6697961"/>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145548</xdr:rowOff>
    </xdr:from>
    <xdr:to>
      <xdr:col>41</xdr:col>
      <xdr:colOff>101600</xdr:colOff>
      <xdr:row>39</xdr:row>
      <xdr:rowOff>75698</xdr:rowOff>
    </xdr:to>
    <xdr:sp macro="" textlink="">
      <xdr:nvSpPr>
        <xdr:cNvPr id="124" name="楕円 123"/>
        <xdr:cNvSpPr/>
      </xdr:nvSpPr>
      <xdr:spPr>
        <a:xfrm>
          <a:off x="7810500" y="66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150531</xdr:rowOff>
    </xdr:from>
    <xdr:ext cx="534377" cy="259045"/>
    <xdr:sp macro="" textlink="">
      <xdr:nvSpPr>
        <xdr:cNvPr id="125"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6"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27"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86682</xdr:rowOff>
    </xdr:from>
    <xdr:ext cx="534377" cy="259045"/>
    <xdr:sp macro="" textlink="">
      <xdr:nvSpPr>
        <xdr:cNvPr id="128" name="n_1mainValue【道路】&#10;一人当たり延長"/>
        <xdr:cNvSpPr txBox="1"/>
      </xdr:nvSpPr>
      <xdr:spPr>
        <a:xfrm>
          <a:off x="9359411" y="64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92225</xdr:rowOff>
    </xdr:from>
    <xdr:ext cx="534377" cy="259045"/>
    <xdr:sp macro="" textlink="">
      <xdr:nvSpPr>
        <xdr:cNvPr id="129" name="n_3mainValue【道路】&#10;一人当たり延長"/>
        <xdr:cNvSpPr txBox="1"/>
      </xdr:nvSpPr>
      <xdr:spPr>
        <a:xfrm>
          <a:off x="7594111" y="64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5" name="直線コネクタ 154"/>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6"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7" name="直線コネクタ 156"/>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58"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59" name="直線コネクタ 158"/>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0"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1" name="フローチャート: 判断 160"/>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2" name="フローチャート: 判断 161"/>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3" name="フローチャート: 判断 162"/>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4" name="フローチャート: 判断 163"/>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70" name="楕円 169"/>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162758</xdr:rowOff>
    </xdr:from>
    <xdr:ext cx="405111" cy="259045"/>
    <xdr:sp macro="" textlink="">
      <xdr:nvSpPr>
        <xdr:cNvPr id="171" name="【橋りょう・トンネル】&#10;有形固定資産減価償却率該当値テキスト"/>
        <xdr:cNvSpPr txBox="1"/>
      </xdr:nvSpPr>
      <xdr:spPr>
        <a:xfrm>
          <a:off x="4673600" y="1010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72" name="楕円 171"/>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63681</xdr:rowOff>
    </xdr:to>
    <xdr:cxnSp macro="">
      <xdr:nvCxnSpPr>
        <xdr:cNvPr id="173" name="直線コネクタ 172"/>
        <xdr:cNvCxnSpPr/>
      </xdr:nvCxnSpPr>
      <xdr:spPr>
        <a:xfrm>
          <a:off x="3797300" y="1016290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117384</xdr:rowOff>
    </xdr:from>
    <xdr:to>
      <xdr:col>10</xdr:col>
      <xdr:colOff>165100</xdr:colOff>
      <xdr:row>59</xdr:row>
      <xdr:rowOff>47534</xdr:rowOff>
    </xdr:to>
    <xdr:sp macro="" textlink="">
      <xdr:nvSpPr>
        <xdr:cNvPr id="174" name="楕円 173"/>
        <xdr:cNvSpPr/>
      </xdr:nvSpPr>
      <xdr:spPr>
        <a:xfrm>
          <a:off x="1968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75"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6"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77"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178" name="n_1main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64061</xdr:rowOff>
    </xdr:from>
    <xdr:ext cx="405111" cy="259045"/>
    <xdr:sp macro="" textlink="">
      <xdr:nvSpPr>
        <xdr:cNvPr id="179" name="n_3mainValue【橋りょう・トンネル】&#10;有形固定資産減価償却率"/>
        <xdr:cNvSpPr txBox="1"/>
      </xdr:nvSpPr>
      <xdr:spPr>
        <a:xfrm>
          <a:off x="1816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0" name="直線コネクタ 18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1" name="テキスト ボックス 19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2" name="直線コネクタ 19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3" name="テキスト ボックス 19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4" name="直線コネクタ 19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5" name="テキスト ボックス 19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6" name="直線コネクタ 19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7" name="テキスト ボックス 19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1" name="直線コネクタ 200"/>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2"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3" name="直線コネクタ 202"/>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4"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5" name="直線コネクタ 204"/>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6"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07" name="フローチャート: 判断 206"/>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08" name="フローチャート: 判断 207"/>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09" name="フローチャート: 判断 208"/>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0" name="フローチャート: 判断 209"/>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24514</xdr:rowOff>
    </xdr:from>
    <xdr:to>
      <xdr:col>55</xdr:col>
      <xdr:colOff>50800</xdr:colOff>
      <xdr:row>63</xdr:row>
      <xdr:rowOff>126114</xdr:rowOff>
    </xdr:to>
    <xdr:sp macro="" textlink="">
      <xdr:nvSpPr>
        <xdr:cNvPr id="216" name="楕円 215"/>
        <xdr:cNvSpPr/>
      </xdr:nvSpPr>
      <xdr:spPr>
        <a:xfrm>
          <a:off x="10426700" y="108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110891</xdr:rowOff>
    </xdr:from>
    <xdr:ext cx="599010" cy="259045"/>
    <xdr:sp macro="" textlink="">
      <xdr:nvSpPr>
        <xdr:cNvPr id="217" name="【橋りょう・トンネル】&#10;一人当たり有形固定資産（償却資産）額該当値テキスト"/>
        <xdr:cNvSpPr txBox="1"/>
      </xdr:nvSpPr>
      <xdr:spPr>
        <a:xfrm>
          <a:off x="10515600" y="1074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30035</xdr:rowOff>
    </xdr:from>
    <xdr:to>
      <xdr:col>50</xdr:col>
      <xdr:colOff>165100</xdr:colOff>
      <xdr:row>63</xdr:row>
      <xdr:rowOff>131635</xdr:rowOff>
    </xdr:to>
    <xdr:sp macro="" textlink="">
      <xdr:nvSpPr>
        <xdr:cNvPr id="218" name="楕円 217"/>
        <xdr:cNvSpPr/>
      </xdr:nvSpPr>
      <xdr:spPr>
        <a:xfrm>
          <a:off x="9588500" y="108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75314</xdr:rowOff>
    </xdr:from>
    <xdr:to>
      <xdr:col>55</xdr:col>
      <xdr:colOff>0</xdr:colOff>
      <xdr:row>63</xdr:row>
      <xdr:rowOff>80835</xdr:rowOff>
    </xdr:to>
    <xdr:cxnSp macro="">
      <xdr:nvCxnSpPr>
        <xdr:cNvPr id="219" name="直線コネクタ 218"/>
        <xdr:cNvCxnSpPr/>
      </xdr:nvCxnSpPr>
      <xdr:spPr>
        <a:xfrm flipV="1">
          <a:off x="9639300" y="10876664"/>
          <a:ext cx="838200" cy="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39423</xdr:rowOff>
    </xdr:from>
    <xdr:to>
      <xdr:col>41</xdr:col>
      <xdr:colOff>101600</xdr:colOff>
      <xdr:row>63</xdr:row>
      <xdr:rowOff>141023</xdr:rowOff>
    </xdr:to>
    <xdr:sp macro="" textlink="">
      <xdr:nvSpPr>
        <xdr:cNvPr id="220" name="楕円 219"/>
        <xdr:cNvSpPr/>
      </xdr:nvSpPr>
      <xdr:spPr>
        <a:xfrm>
          <a:off x="7810500" y="108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84396</xdr:rowOff>
    </xdr:from>
    <xdr:ext cx="599010" cy="259045"/>
    <xdr:sp macro="" textlink="">
      <xdr:nvSpPr>
        <xdr:cNvPr id="221"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2"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3"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122762</xdr:rowOff>
    </xdr:from>
    <xdr:ext cx="534377" cy="259045"/>
    <xdr:sp macro="" textlink="">
      <xdr:nvSpPr>
        <xdr:cNvPr id="224" name="n_1mainValue【橋りょう・トンネル】&#10;一人当たり有形固定資産（償却資産）額"/>
        <xdr:cNvSpPr txBox="1"/>
      </xdr:nvSpPr>
      <xdr:spPr>
        <a:xfrm>
          <a:off x="9359411" y="109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132150</xdr:rowOff>
    </xdr:from>
    <xdr:ext cx="534377" cy="259045"/>
    <xdr:sp macro="" textlink="">
      <xdr:nvSpPr>
        <xdr:cNvPr id="225" name="n_3mainValue【橋りょう・トンネル】&#10;一人当たり有形固定資産（償却資産）額"/>
        <xdr:cNvSpPr txBox="1"/>
      </xdr:nvSpPr>
      <xdr:spPr>
        <a:xfrm>
          <a:off x="7594111" y="109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0" name="直線コネクタ 249"/>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1"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2" name="直線コネクタ 251"/>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3"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4" name="直線コネクタ 253"/>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5"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56" name="フローチャート: 判断 255"/>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57" name="フローチャート: 判断 256"/>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58" name="フローチャート: 判断 257"/>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59" name="フローチャート: 判断 258"/>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265" name="楕円 264"/>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266" name="【公営住宅】&#10;有形固定資産減価償却率該当値テキスト"/>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122555</xdr:rowOff>
    </xdr:from>
    <xdr:to>
      <xdr:col>20</xdr:col>
      <xdr:colOff>38100</xdr:colOff>
      <xdr:row>81</xdr:row>
      <xdr:rowOff>52705</xdr:rowOff>
    </xdr:to>
    <xdr:sp macro="" textlink="">
      <xdr:nvSpPr>
        <xdr:cNvPr id="267" name="楕円 266"/>
        <xdr:cNvSpPr/>
      </xdr:nvSpPr>
      <xdr:spPr>
        <a:xfrm>
          <a:off x="3746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131445</xdr:rowOff>
    </xdr:from>
    <xdr:to>
      <xdr:col>24</xdr:col>
      <xdr:colOff>63500</xdr:colOff>
      <xdr:row>81</xdr:row>
      <xdr:rowOff>1905</xdr:rowOff>
    </xdr:to>
    <xdr:cxnSp macro="">
      <xdr:nvCxnSpPr>
        <xdr:cNvPr id="268" name="直線コネクタ 267"/>
        <xdr:cNvCxnSpPr/>
      </xdr:nvCxnSpPr>
      <xdr:spPr>
        <a:xfrm flipV="1">
          <a:off x="3797300" y="138474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69" name="楕円 268"/>
        <xdr:cNvSpPr/>
      </xdr:nvSpPr>
      <xdr:spPr>
        <a:xfrm>
          <a:off x="1968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154322</xdr:rowOff>
    </xdr:from>
    <xdr:ext cx="405111" cy="259045"/>
    <xdr:sp macro="" textlink="">
      <xdr:nvSpPr>
        <xdr:cNvPr id="270"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71"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72"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69232</xdr:rowOff>
    </xdr:from>
    <xdr:ext cx="405111" cy="259045"/>
    <xdr:sp macro="" textlink="">
      <xdr:nvSpPr>
        <xdr:cNvPr id="273" name="n_1mainValue【公営住宅】&#10;有形固定資産減価償却率"/>
        <xdr:cNvSpPr txBox="1"/>
      </xdr:nvSpPr>
      <xdr:spPr>
        <a:xfrm>
          <a:off x="35820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80663</xdr:rowOff>
    </xdr:from>
    <xdr:ext cx="405111" cy="259045"/>
    <xdr:sp macro="" textlink="">
      <xdr:nvSpPr>
        <xdr:cNvPr id="274" name="n_3mainValue【公営住宅】&#10;有形固定資産減価償却率"/>
        <xdr:cNvSpPr txBox="1"/>
      </xdr:nvSpPr>
      <xdr:spPr>
        <a:xfrm>
          <a:off x="1816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5" name="直線コネクタ 28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6" name="テキスト ボックス 28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7" name="直線コネクタ 28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8" name="テキスト ボックス 28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9" name="直線コネクタ 28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0" name="テキスト ボックス 28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1" name="直線コネクタ 29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2" name="テキスト ボックス 29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3" name="直線コネクタ 29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4" name="テキスト ボックス 29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5" name="直線コネクタ 29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6" name="テキスト ボックス 29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8" name="テキスト ボックス 29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0" name="直線コネクタ 29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2" name="直線コネクタ 30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4" name="直線コネクタ 30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0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06" name="フローチャート: 判断 30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07" name="フローチャート: 判断 30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08" name="フローチャート: 判断 30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09" name="フローチャート: 判断 30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168221</xdr:rowOff>
    </xdr:from>
    <xdr:to>
      <xdr:col>55</xdr:col>
      <xdr:colOff>50800</xdr:colOff>
      <xdr:row>85</xdr:row>
      <xdr:rowOff>98371</xdr:rowOff>
    </xdr:to>
    <xdr:sp macro="" textlink="">
      <xdr:nvSpPr>
        <xdr:cNvPr id="315" name="楕円 314"/>
        <xdr:cNvSpPr/>
      </xdr:nvSpPr>
      <xdr:spPr>
        <a:xfrm>
          <a:off x="10426700" y="145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19648</xdr:rowOff>
    </xdr:from>
    <xdr:ext cx="469744" cy="259045"/>
    <xdr:sp macro="" textlink="">
      <xdr:nvSpPr>
        <xdr:cNvPr id="316" name="【公営住宅】&#10;一人当たり面積該当値テキスト"/>
        <xdr:cNvSpPr txBox="1"/>
      </xdr:nvSpPr>
      <xdr:spPr>
        <a:xfrm>
          <a:off x="10515600" y="1442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170016</xdr:rowOff>
    </xdr:from>
    <xdr:to>
      <xdr:col>50</xdr:col>
      <xdr:colOff>165100</xdr:colOff>
      <xdr:row>85</xdr:row>
      <xdr:rowOff>100166</xdr:rowOff>
    </xdr:to>
    <xdr:sp macro="" textlink="">
      <xdr:nvSpPr>
        <xdr:cNvPr id="317" name="楕円 316"/>
        <xdr:cNvSpPr/>
      </xdr:nvSpPr>
      <xdr:spPr>
        <a:xfrm>
          <a:off x="9588500" y="1457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47571</xdr:rowOff>
    </xdr:from>
    <xdr:to>
      <xdr:col>55</xdr:col>
      <xdr:colOff>0</xdr:colOff>
      <xdr:row>85</xdr:row>
      <xdr:rowOff>49366</xdr:rowOff>
    </xdr:to>
    <xdr:cxnSp macro="">
      <xdr:nvCxnSpPr>
        <xdr:cNvPr id="318" name="直線コネクタ 317"/>
        <xdr:cNvCxnSpPr/>
      </xdr:nvCxnSpPr>
      <xdr:spPr>
        <a:xfrm flipV="1">
          <a:off x="9639300" y="14620821"/>
          <a:ext cx="8382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13915</xdr:rowOff>
    </xdr:from>
    <xdr:to>
      <xdr:col>41</xdr:col>
      <xdr:colOff>101600</xdr:colOff>
      <xdr:row>85</xdr:row>
      <xdr:rowOff>115515</xdr:rowOff>
    </xdr:to>
    <xdr:sp macro="" textlink="">
      <xdr:nvSpPr>
        <xdr:cNvPr id="319" name="楕円 318"/>
        <xdr:cNvSpPr/>
      </xdr:nvSpPr>
      <xdr:spPr>
        <a:xfrm>
          <a:off x="7810500" y="145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15203</xdr:rowOff>
    </xdr:from>
    <xdr:ext cx="469744" cy="259045"/>
    <xdr:sp macro="" textlink="">
      <xdr:nvSpPr>
        <xdr:cNvPr id="320"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1"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22"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116693</xdr:rowOff>
    </xdr:from>
    <xdr:ext cx="469744" cy="259045"/>
    <xdr:sp macro="" textlink="">
      <xdr:nvSpPr>
        <xdr:cNvPr id="323" name="n_1mainValue【公営住宅】&#10;一人当たり面積"/>
        <xdr:cNvSpPr txBox="1"/>
      </xdr:nvSpPr>
      <xdr:spPr>
        <a:xfrm>
          <a:off x="9391727" y="1434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132042</xdr:rowOff>
    </xdr:from>
    <xdr:ext cx="469744" cy="259045"/>
    <xdr:sp macro="" textlink="">
      <xdr:nvSpPr>
        <xdr:cNvPr id="324" name="n_3mainValue【公営住宅】&#10;一人当たり面積"/>
        <xdr:cNvSpPr txBox="1"/>
      </xdr:nvSpPr>
      <xdr:spPr>
        <a:xfrm>
          <a:off x="7626427" y="1436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0" name="正方形/長方形 3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2" name="テキスト ボックス 3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2" name="テキスト ボックス 3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66" name="直線コネクタ 365"/>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67"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68" name="直線コネクタ 367"/>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0" name="直線コネクタ 36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71"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72" name="フローチャート: 判断 371"/>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73" name="フローチャート: 判断 37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74" name="フローチャート: 判断 373"/>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75" name="フローチャート: 判断 374"/>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22134</xdr:rowOff>
    </xdr:from>
    <xdr:to>
      <xdr:col>85</xdr:col>
      <xdr:colOff>177800</xdr:colOff>
      <xdr:row>33</xdr:row>
      <xdr:rowOff>123734</xdr:rowOff>
    </xdr:to>
    <xdr:sp macro="" textlink="">
      <xdr:nvSpPr>
        <xdr:cNvPr id="381" name="楕円 380"/>
        <xdr:cNvSpPr/>
      </xdr:nvSpPr>
      <xdr:spPr>
        <a:xfrm>
          <a:off x="162687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108511</xdr:rowOff>
    </xdr:from>
    <xdr:ext cx="405111" cy="259045"/>
    <xdr:sp macro="" textlink="">
      <xdr:nvSpPr>
        <xdr:cNvPr id="382" name="【認定こども園・幼稚園・保育所】&#10;有形固定資産減価償却率該当値テキスト"/>
        <xdr:cNvSpPr txBox="1"/>
      </xdr:nvSpPr>
      <xdr:spPr>
        <a:xfrm>
          <a:off x="16357600" y="559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82550</xdr:rowOff>
    </xdr:from>
    <xdr:to>
      <xdr:col>81</xdr:col>
      <xdr:colOff>101600</xdr:colOff>
      <xdr:row>34</xdr:row>
      <xdr:rowOff>12700</xdr:rowOff>
    </xdr:to>
    <xdr:sp macro="" textlink="">
      <xdr:nvSpPr>
        <xdr:cNvPr id="383" name="楕円 382"/>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72934</xdr:rowOff>
    </xdr:from>
    <xdr:to>
      <xdr:col>85</xdr:col>
      <xdr:colOff>127000</xdr:colOff>
      <xdr:row>33</xdr:row>
      <xdr:rowOff>133350</xdr:rowOff>
    </xdr:to>
    <xdr:cxnSp macro="">
      <xdr:nvCxnSpPr>
        <xdr:cNvPr id="384" name="直線コネクタ 383"/>
        <xdr:cNvCxnSpPr/>
      </xdr:nvCxnSpPr>
      <xdr:spPr>
        <a:xfrm flipV="1">
          <a:off x="15481300" y="573078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62956</xdr:rowOff>
    </xdr:from>
    <xdr:to>
      <xdr:col>72</xdr:col>
      <xdr:colOff>38100</xdr:colOff>
      <xdr:row>34</xdr:row>
      <xdr:rowOff>164556</xdr:rowOff>
    </xdr:to>
    <xdr:sp macro="" textlink="">
      <xdr:nvSpPr>
        <xdr:cNvPr id="385" name="楕円 384"/>
        <xdr:cNvSpPr/>
      </xdr:nvSpPr>
      <xdr:spPr>
        <a:xfrm>
          <a:off x="13652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49547</xdr:rowOff>
    </xdr:from>
    <xdr:ext cx="405111" cy="259045"/>
    <xdr:sp macro="" textlink="">
      <xdr:nvSpPr>
        <xdr:cNvPr id="386"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387"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388"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29227</xdr:rowOff>
    </xdr:from>
    <xdr:ext cx="405111" cy="259045"/>
    <xdr:sp macro="" textlink="">
      <xdr:nvSpPr>
        <xdr:cNvPr id="389" name="n_1mainValue【認定こども園・幼稚園・保育所】&#10;有形固定資産減価償却率"/>
        <xdr:cNvSpPr txBox="1"/>
      </xdr:nvSpPr>
      <xdr:spPr>
        <a:xfrm>
          <a:off x="15266044" y="55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9633</xdr:rowOff>
    </xdr:from>
    <xdr:ext cx="405111" cy="259045"/>
    <xdr:sp macro="" textlink="">
      <xdr:nvSpPr>
        <xdr:cNvPr id="390" name="n_3mainValue【認定こども園・幼稚園・保育所】&#10;有形固定資産減価償却率"/>
        <xdr:cNvSpPr txBox="1"/>
      </xdr:nvSpPr>
      <xdr:spPr>
        <a:xfrm>
          <a:off x="13500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1" name="直線コネクタ 40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2" name="テキスト ボックス 40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3" name="直線コネクタ 40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4" name="テキスト ボックス 40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5" name="直線コネクタ 40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6" name="テキスト ボックス 40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7" name="直線コネクタ 40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8" name="テキスト ボックス 40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9" name="直線コネクタ 4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0" name="テキスト ボックス 40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12" name="直線コネクタ 411"/>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3"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4" name="直線コネクタ 413"/>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15"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16" name="直線コネクタ 415"/>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17"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18" name="フローチャート: 判断 417"/>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19" name="フローチャート: 判断 418"/>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0" name="フローチャート: 判断 419"/>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21" name="フローチャート: 判断 420"/>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59690</xdr:rowOff>
    </xdr:from>
    <xdr:to>
      <xdr:col>116</xdr:col>
      <xdr:colOff>114300</xdr:colOff>
      <xdr:row>41</xdr:row>
      <xdr:rowOff>161290</xdr:rowOff>
    </xdr:to>
    <xdr:sp macro="" textlink="">
      <xdr:nvSpPr>
        <xdr:cNvPr id="427" name="楕円 426"/>
        <xdr:cNvSpPr/>
      </xdr:nvSpPr>
      <xdr:spPr>
        <a:xfrm>
          <a:off x="22110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146067</xdr:rowOff>
    </xdr:from>
    <xdr:ext cx="469744" cy="259045"/>
    <xdr:sp macro="" textlink="">
      <xdr:nvSpPr>
        <xdr:cNvPr id="428" name="【認定こども園・幼稚園・保育所】&#10;一人当たり面積該当値テキスト"/>
        <xdr:cNvSpPr txBox="1"/>
      </xdr:nvSpPr>
      <xdr:spPr>
        <a:xfrm>
          <a:off x="22199600" y="700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61976</xdr:rowOff>
    </xdr:from>
    <xdr:to>
      <xdr:col>112</xdr:col>
      <xdr:colOff>38100</xdr:colOff>
      <xdr:row>41</xdr:row>
      <xdr:rowOff>163576</xdr:rowOff>
    </xdr:to>
    <xdr:sp macro="" textlink="">
      <xdr:nvSpPr>
        <xdr:cNvPr id="429" name="楕円 428"/>
        <xdr:cNvSpPr/>
      </xdr:nvSpPr>
      <xdr:spPr>
        <a:xfrm>
          <a:off x="21272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110490</xdr:rowOff>
    </xdr:from>
    <xdr:to>
      <xdr:col>116</xdr:col>
      <xdr:colOff>63500</xdr:colOff>
      <xdr:row>41</xdr:row>
      <xdr:rowOff>112776</xdr:rowOff>
    </xdr:to>
    <xdr:cxnSp macro="">
      <xdr:nvCxnSpPr>
        <xdr:cNvPr id="430" name="直線コネクタ 429"/>
        <xdr:cNvCxnSpPr/>
      </xdr:nvCxnSpPr>
      <xdr:spPr>
        <a:xfrm flipV="1">
          <a:off x="21323300" y="71399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59690</xdr:rowOff>
    </xdr:from>
    <xdr:to>
      <xdr:col>102</xdr:col>
      <xdr:colOff>165100</xdr:colOff>
      <xdr:row>41</xdr:row>
      <xdr:rowOff>161290</xdr:rowOff>
    </xdr:to>
    <xdr:sp macro="" textlink="">
      <xdr:nvSpPr>
        <xdr:cNvPr id="431" name="楕円 430"/>
        <xdr:cNvSpPr/>
      </xdr:nvSpPr>
      <xdr:spPr>
        <a:xfrm>
          <a:off x="19494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120667</xdr:rowOff>
    </xdr:from>
    <xdr:ext cx="469744" cy="259045"/>
    <xdr:sp macro="" textlink="">
      <xdr:nvSpPr>
        <xdr:cNvPr id="432"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3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34"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154703</xdr:rowOff>
    </xdr:from>
    <xdr:ext cx="469744" cy="259045"/>
    <xdr:sp macro="" textlink="">
      <xdr:nvSpPr>
        <xdr:cNvPr id="435" name="n_1mainValue【認定こども園・幼稚園・保育所】&#10;一人当たり面積"/>
        <xdr:cNvSpPr txBox="1"/>
      </xdr:nvSpPr>
      <xdr:spPr>
        <a:xfrm>
          <a:off x="210757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152417</xdr:rowOff>
    </xdr:from>
    <xdr:ext cx="469744" cy="259045"/>
    <xdr:sp macro="" textlink="">
      <xdr:nvSpPr>
        <xdr:cNvPr id="436" name="n_3mainValue【認定こども園・幼稚園・保育所】&#10;一人当たり面積"/>
        <xdr:cNvSpPr txBox="1"/>
      </xdr:nvSpPr>
      <xdr:spPr>
        <a:xfrm>
          <a:off x="19310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7" name="テキスト ボックス 44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7" name="テキスト ボックス 45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61" name="直線コネクタ 46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6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63" name="直線コネクタ 46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6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65" name="直線コネクタ 46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6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67" name="フローチャート: 判断 46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68" name="フローチャート: 判断 46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69" name="フローチャート: 判断 46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70" name="フローチャート: 判断 46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126365</xdr:rowOff>
    </xdr:from>
    <xdr:to>
      <xdr:col>85</xdr:col>
      <xdr:colOff>177800</xdr:colOff>
      <xdr:row>59</xdr:row>
      <xdr:rowOff>56515</xdr:rowOff>
    </xdr:to>
    <xdr:sp macro="" textlink="">
      <xdr:nvSpPr>
        <xdr:cNvPr id="476" name="楕円 475"/>
        <xdr:cNvSpPr/>
      </xdr:nvSpPr>
      <xdr:spPr>
        <a:xfrm>
          <a:off x="16268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149242</xdr:rowOff>
    </xdr:from>
    <xdr:ext cx="405111" cy="259045"/>
    <xdr:sp macro="" textlink="">
      <xdr:nvSpPr>
        <xdr:cNvPr id="477" name="【学校施設】&#10;有形固定資産減価償却率該当値テキスト"/>
        <xdr:cNvSpPr txBox="1"/>
      </xdr:nvSpPr>
      <xdr:spPr>
        <a:xfrm>
          <a:off x="16357600"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158750</xdr:rowOff>
    </xdr:from>
    <xdr:to>
      <xdr:col>81</xdr:col>
      <xdr:colOff>101600</xdr:colOff>
      <xdr:row>59</xdr:row>
      <xdr:rowOff>88900</xdr:rowOff>
    </xdr:to>
    <xdr:sp macro="" textlink="">
      <xdr:nvSpPr>
        <xdr:cNvPr id="478" name="楕円 477"/>
        <xdr:cNvSpPr/>
      </xdr:nvSpPr>
      <xdr:spPr>
        <a:xfrm>
          <a:off x="15430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xdr:rowOff>
    </xdr:from>
    <xdr:to>
      <xdr:col>85</xdr:col>
      <xdr:colOff>127000</xdr:colOff>
      <xdr:row>59</xdr:row>
      <xdr:rowOff>38100</xdr:rowOff>
    </xdr:to>
    <xdr:cxnSp macro="">
      <xdr:nvCxnSpPr>
        <xdr:cNvPr id="479" name="直線コネクタ 478"/>
        <xdr:cNvCxnSpPr/>
      </xdr:nvCxnSpPr>
      <xdr:spPr>
        <a:xfrm flipV="1">
          <a:off x="15481300" y="101212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27305</xdr:rowOff>
    </xdr:from>
    <xdr:to>
      <xdr:col>72</xdr:col>
      <xdr:colOff>38100</xdr:colOff>
      <xdr:row>59</xdr:row>
      <xdr:rowOff>128905</xdr:rowOff>
    </xdr:to>
    <xdr:sp macro="" textlink="">
      <xdr:nvSpPr>
        <xdr:cNvPr id="480" name="楕円 479"/>
        <xdr:cNvSpPr/>
      </xdr:nvSpPr>
      <xdr:spPr>
        <a:xfrm>
          <a:off x="13652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40022</xdr:rowOff>
    </xdr:from>
    <xdr:ext cx="405111" cy="259045"/>
    <xdr:sp macro="" textlink="">
      <xdr:nvSpPr>
        <xdr:cNvPr id="481"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82"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483"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105427</xdr:rowOff>
    </xdr:from>
    <xdr:ext cx="405111" cy="259045"/>
    <xdr:sp macro="" textlink="">
      <xdr:nvSpPr>
        <xdr:cNvPr id="484" name="n_1mainValue【学校施設】&#10;有形固定資産減価償却率"/>
        <xdr:cNvSpPr txBox="1"/>
      </xdr:nvSpPr>
      <xdr:spPr>
        <a:xfrm>
          <a:off x="15266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145432</xdr:rowOff>
    </xdr:from>
    <xdr:ext cx="405111" cy="259045"/>
    <xdr:sp macro="" textlink="">
      <xdr:nvSpPr>
        <xdr:cNvPr id="485" name="n_3mainValue【学校施設】&#10;有形固定資産減価償却率"/>
        <xdr:cNvSpPr txBox="1"/>
      </xdr:nvSpPr>
      <xdr:spPr>
        <a:xfrm>
          <a:off x="13500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6" name="直線コネクタ 49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7" name="テキスト ボックス 49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8" name="直線コネクタ 49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99" name="テキスト ボックス 49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0" name="直線コネクタ 49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01" name="テキスト ボックス 50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2" name="直線コネクタ 50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03" name="テキスト ボックス 50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4" name="直線コネクタ 5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5" name="テキスト ボックス 50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07" name="直線コネクタ 506"/>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08"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09" name="直線コネクタ 508"/>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10"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11" name="直線コネクタ 510"/>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12"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13" name="フローチャート: 判断 512"/>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14" name="フローチャート: 判断 513"/>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15" name="フローチャート: 判断 514"/>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16" name="フローチャート: 判断 515"/>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16957</xdr:rowOff>
    </xdr:from>
    <xdr:to>
      <xdr:col>116</xdr:col>
      <xdr:colOff>114300</xdr:colOff>
      <xdr:row>63</xdr:row>
      <xdr:rowOff>118557</xdr:rowOff>
    </xdr:to>
    <xdr:sp macro="" textlink="">
      <xdr:nvSpPr>
        <xdr:cNvPr id="522" name="楕円 521"/>
        <xdr:cNvSpPr/>
      </xdr:nvSpPr>
      <xdr:spPr>
        <a:xfrm>
          <a:off x="22110700" y="108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23"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18511</xdr:rowOff>
    </xdr:from>
    <xdr:to>
      <xdr:col>112</xdr:col>
      <xdr:colOff>38100</xdr:colOff>
      <xdr:row>63</xdr:row>
      <xdr:rowOff>120111</xdr:rowOff>
    </xdr:to>
    <xdr:sp macro="" textlink="">
      <xdr:nvSpPr>
        <xdr:cNvPr id="524" name="楕円 523"/>
        <xdr:cNvSpPr/>
      </xdr:nvSpPr>
      <xdr:spPr>
        <a:xfrm>
          <a:off x="21272500" y="108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67757</xdr:rowOff>
    </xdr:from>
    <xdr:to>
      <xdr:col>116</xdr:col>
      <xdr:colOff>63500</xdr:colOff>
      <xdr:row>63</xdr:row>
      <xdr:rowOff>69311</xdr:rowOff>
    </xdr:to>
    <xdr:cxnSp macro="">
      <xdr:nvCxnSpPr>
        <xdr:cNvPr id="525" name="直線コネクタ 524"/>
        <xdr:cNvCxnSpPr/>
      </xdr:nvCxnSpPr>
      <xdr:spPr>
        <a:xfrm flipV="1">
          <a:off x="21323300" y="10869107"/>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156403</xdr:rowOff>
    </xdr:from>
    <xdr:to>
      <xdr:col>102</xdr:col>
      <xdr:colOff>165100</xdr:colOff>
      <xdr:row>63</xdr:row>
      <xdr:rowOff>86553</xdr:rowOff>
    </xdr:to>
    <xdr:sp macro="" textlink="">
      <xdr:nvSpPr>
        <xdr:cNvPr id="526" name="楕円 525"/>
        <xdr:cNvSpPr/>
      </xdr:nvSpPr>
      <xdr:spPr>
        <a:xfrm>
          <a:off x="19494500" y="107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129872</xdr:rowOff>
    </xdr:from>
    <xdr:ext cx="469744" cy="259045"/>
    <xdr:sp macro="" textlink="">
      <xdr:nvSpPr>
        <xdr:cNvPr id="527"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528"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529"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111238</xdr:rowOff>
    </xdr:from>
    <xdr:ext cx="469744" cy="259045"/>
    <xdr:sp macro="" textlink="">
      <xdr:nvSpPr>
        <xdr:cNvPr id="530" name="n_1mainValue【学校施設】&#10;一人当たり面積"/>
        <xdr:cNvSpPr txBox="1"/>
      </xdr:nvSpPr>
      <xdr:spPr>
        <a:xfrm>
          <a:off x="21075727" y="109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103080</xdr:rowOff>
    </xdr:from>
    <xdr:ext cx="469744" cy="259045"/>
    <xdr:sp macro="" textlink="">
      <xdr:nvSpPr>
        <xdr:cNvPr id="531" name="n_3mainValue【学校施設】&#10;一人当たり面積"/>
        <xdr:cNvSpPr txBox="1"/>
      </xdr:nvSpPr>
      <xdr:spPr>
        <a:xfrm>
          <a:off x="19310427" y="1056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9" name="テキスト ボックス 5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9" name="テキスト ボックス 5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573" name="直線コネクタ 572"/>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574"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575" name="直線コネクタ 574"/>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7" name="直線コネクタ 5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78"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79" name="フローチャート: 判断 578"/>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580" name="フローチャート: 判断 579"/>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581" name="フローチャート: 判断 580"/>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582" name="フローチャート: 判断 581"/>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58057</xdr:rowOff>
    </xdr:from>
    <xdr:to>
      <xdr:col>85</xdr:col>
      <xdr:colOff>177800</xdr:colOff>
      <xdr:row>102</xdr:row>
      <xdr:rowOff>159657</xdr:rowOff>
    </xdr:to>
    <xdr:sp macro="" textlink="">
      <xdr:nvSpPr>
        <xdr:cNvPr id="588" name="楕円 587"/>
        <xdr:cNvSpPr/>
      </xdr:nvSpPr>
      <xdr:spPr>
        <a:xfrm>
          <a:off x="16268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80934</xdr:rowOff>
    </xdr:from>
    <xdr:ext cx="405111" cy="259045"/>
    <xdr:sp macro="" textlink="">
      <xdr:nvSpPr>
        <xdr:cNvPr id="589" name="【公民館】&#10;有形固定資産減価償却率該当値テキスト"/>
        <xdr:cNvSpPr txBox="1"/>
      </xdr:nvSpPr>
      <xdr:spPr>
        <a:xfrm>
          <a:off x="16357600" y="1739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87449</xdr:rowOff>
    </xdr:from>
    <xdr:to>
      <xdr:col>81</xdr:col>
      <xdr:colOff>101600</xdr:colOff>
      <xdr:row>103</xdr:row>
      <xdr:rowOff>17599</xdr:rowOff>
    </xdr:to>
    <xdr:sp macro="" textlink="">
      <xdr:nvSpPr>
        <xdr:cNvPr id="590" name="楕円 589"/>
        <xdr:cNvSpPr/>
      </xdr:nvSpPr>
      <xdr:spPr>
        <a:xfrm>
          <a:off x="15430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108857</xdr:rowOff>
    </xdr:from>
    <xdr:to>
      <xdr:col>85</xdr:col>
      <xdr:colOff>127000</xdr:colOff>
      <xdr:row>102</xdr:row>
      <xdr:rowOff>138249</xdr:rowOff>
    </xdr:to>
    <xdr:cxnSp macro="">
      <xdr:nvCxnSpPr>
        <xdr:cNvPr id="591" name="直線コネクタ 590"/>
        <xdr:cNvCxnSpPr/>
      </xdr:nvCxnSpPr>
      <xdr:spPr>
        <a:xfrm flipV="1">
          <a:off x="15481300" y="1759675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123371</xdr:rowOff>
    </xdr:from>
    <xdr:to>
      <xdr:col>72</xdr:col>
      <xdr:colOff>38100</xdr:colOff>
      <xdr:row>104</xdr:row>
      <xdr:rowOff>53521</xdr:rowOff>
    </xdr:to>
    <xdr:sp macro="" textlink="">
      <xdr:nvSpPr>
        <xdr:cNvPr id="592" name="楕円 591"/>
        <xdr:cNvSpPr/>
      </xdr:nvSpPr>
      <xdr:spPr>
        <a:xfrm>
          <a:off x="13652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47914</xdr:rowOff>
    </xdr:from>
    <xdr:ext cx="405111" cy="259045"/>
    <xdr:sp macro="" textlink="">
      <xdr:nvSpPr>
        <xdr:cNvPr id="593"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594" name="n_2aveValue【公民館】&#10;有形固定資産減価償却率"/>
        <xdr:cNvSpPr txBox="1"/>
      </xdr:nvSpPr>
      <xdr:spPr>
        <a:xfrm>
          <a:off x="143897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595" name="n_3aveValue【公民館】&#10;有形固定資産減価償却率"/>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34126</xdr:rowOff>
    </xdr:from>
    <xdr:ext cx="405111" cy="259045"/>
    <xdr:sp macro="" textlink="">
      <xdr:nvSpPr>
        <xdr:cNvPr id="596" name="n_1mainValue【公民館】&#10;有形固定資産減価償却率"/>
        <xdr:cNvSpPr txBox="1"/>
      </xdr:nvSpPr>
      <xdr:spPr>
        <a:xfrm>
          <a:off x="152660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44648</xdr:rowOff>
    </xdr:from>
    <xdr:ext cx="405111" cy="259045"/>
    <xdr:sp macro="" textlink="">
      <xdr:nvSpPr>
        <xdr:cNvPr id="597" name="n_3mainValue【公民館】&#10;有形固定資産減価償却率"/>
        <xdr:cNvSpPr txBox="1"/>
      </xdr:nvSpPr>
      <xdr:spPr>
        <a:xfrm>
          <a:off x="13500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9" name="テキスト ボックス 6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23" name="直線コネクタ 622"/>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4"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5" name="直線コネクタ 624"/>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26"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27" name="直線コネクタ 626"/>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28"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29" name="フローチャート: 判断 628"/>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30" name="フローチャート: 判断 629"/>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31" name="フローチャート: 判断 630"/>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632" name="フローチャート: 判断 631"/>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638" name="楕円 637"/>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164209</xdr:rowOff>
    </xdr:from>
    <xdr:ext cx="469744" cy="259045"/>
    <xdr:sp macro="" textlink="">
      <xdr:nvSpPr>
        <xdr:cNvPr id="639" name="【公民館】&#10;一人当たり面積該当値テキスト"/>
        <xdr:cNvSpPr txBox="1"/>
      </xdr:nvSpPr>
      <xdr:spPr>
        <a:xfrm>
          <a:off x="22199600" y="179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149498</xdr:rowOff>
    </xdr:from>
    <xdr:to>
      <xdr:col>112</xdr:col>
      <xdr:colOff>38100</xdr:colOff>
      <xdr:row>106</xdr:row>
      <xdr:rowOff>79648</xdr:rowOff>
    </xdr:to>
    <xdr:sp macro="" textlink="">
      <xdr:nvSpPr>
        <xdr:cNvPr id="640" name="楕円 639"/>
        <xdr:cNvSpPr/>
      </xdr:nvSpPr>
      <xdr:spPr>
        <a:xfrm>
          <a:off x="21272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20682</xdr:rowOff>
    </xdr:from>
    <xdr:to>
      <xdr:col>116</xdr:col>
      <xdr:colOff>63500</xdr:colOff>
      <xdr:row>106</xdr:row>
      <xdr:rowOff>28848</xdr:rowOff>
    </xdr:to>
    <xdr:cxnSp macro="">
      <xdr:nvCxnSpPr>
        <xdr:cNvPr id="641" name="直線コネクタ 640"/>
        <xdr:cNvCxnSpPr/>
      </xdr:nvCxnSpPr>
      <xdr:spPr>
        <a:xfrm flipV="1">
          <a:off x="21323300" y="18194382"/>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92348</xdr:rowOff>
    </xdr:from>
    <xdr:to>
      <xdr:col>102</xdr:col>
      <xdr:colOff>165100</xdr:colOff>
      <xdr:row>109</xdr:row>
      <xdr:rowOff>22498</xdr:rowOff>
    </xdr:to>
    <xdr:sp macro="" textlink="">
      <xdr:nvSpPr>
        <xdr:cNvPr id="642" name="楕円 641"/>
        <xdr:cNvSpPr/>
      </xdr:nvSpPr>
      <xdr:spPr>
        <a:xfrm>
          <a:off x="194945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72407</xdr:rowOff>
    </xdr:from>
    <xdr:ext cx="469744" cy="259045"/>
    <xdr:sp macro="" textlink="">
      <xdr:nvSpPr>
        <xdr:cNvPr id="643"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44"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645"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96175</xdr:rowOff>
    </xdr:from>
    <xdr:ext cx="469744" cy="259045"/>
    <xdr:sp macro="" textlink="">
      <xdr:nvSpPr>
        <xdr:cNvPr id="646" name="n_1mainValue【公民館】&#10;一人当たり面積"/>
        <xdr:cNvSpPr txBox="1"/>
      </xdr:nvSpPr>
      <xdr:spPr>
        <a:xfrm>
          <a:off x="21075727" y="1792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13625</xdr:rowOff>
    </xdr:from>
    <xdr:ext cx="469744" cy="259045"/>
    <xdr:sp macro="" textlink="">
      <xdr:nvSpPr>
        <xdr:cNvPr id="647" name="n_3mainValue【公民館】&#10;一人当たり面積"/>
        <xdr:cNvSpPr txBox="1"/>
      </xdr:nvSpPr>
      <xdr:spPr>
        <a:xfrm>
          <a:off x="19310427" y="1870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8" name="正方形/長方形 6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9" name="正方形/長方形 6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0" name="テキスト ボックス 6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類似団体と比較すると、有形固定資産減価償却率が高くなっている。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道路、橋りょ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については、長寿命化計画に基づき、年次的に点検補修を行っている。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公営住宅は、類似団体と比べると有形固定資産償却率、一人当たり面積ともに高くなってい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る。長寿命化計画に基づき改修等は実施していくが、現状課題の解決に向けて適宜計画を見直し、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廃止も含めた検討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に取り組んでいる。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また、認定こども園・幼稚園・保育所については、有形固定資産減価償却率が大幅に高くなっていて、一人当たり面積は小さい。市内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市営は１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施設であり、今後の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運営方針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26,147
26,010
392.56
16,096,920
15,388,421
379,128
9,143,073
16,199,093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0" name="楕円 69"/>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48277</xdr:rowOff>
    </xdr:from>
    <xdr:ext cx="405111" cy="259045"/>
    <xdr:sp macro="" textlink="">
      <xdr:nvSpPr>
        <xdr:cNvPr id="71" name="【図書館】&#10;有形固定資産減価償却率該当値テキスト"/>
        <xdr:cNvSpPr txBox="1"/>
      </xdr:nvSpPr>
      <xdr:spPr>
        <a:xfrm>
          <a:off x="4673600"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50800</xdr:rowOff>
    </xdr:from>
    <xdr:to>
      <xdr:col>20</xdr:col>
      <xdr:colOff>38100</xdr:colOff>
      <xdr:row>38</xdr:row>
      <xdr:rowOff>152400</xdr:rowOff>
    </xdr:to>
    <xdr:sp macro="" textlink="">
      <xdr:nvSpPr>
        <xdr:cNvPr id="72" name="楕円 71"/>
        <xdr:cNvSpPr/>
      </xdr:nvSpPr>
      <xdr:spPr>
        <a:xfrm>
          <a:off x="3746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101600</xdr:rowOff>
    </xdr:to>
    <xdr:cxnSp macro="">
      <xdr:nvCxnSpPr>
        <xdr:cNvPr id="73" name="直線コネクタ 72"/>
        <xdr:cNvCxnSpPr/>
      </xdr:nvCxnSpPr>
      <xdr:spPr>
        <a:xfrm flipV="1">
          <a:off x="3797300" y="6591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76200</xdr:rowOff>
    </xdr:from>
    <xdr:to>
      <xdr:col>10</xdr:col>
      <xdr:colOff>165100</xdr:colOff>
      <xdr:row>39</xdr:row>
      <xdr:rowOff>6350</xdr:rowOff>
    </xdr:to>
    <xdr:sp macro="" textlink="">
      <xdr:nvSpPr>
        <xdr:cNvPr id="74" name="楕円 73"/>
        <xdr:cNvSpPr/>
      </xdr:nvSpPr>
      <xdr:spPr>
        <a:xfrm>
          <a:off x="1968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67327</xdr:rowOff>
    </xdr:from>
    <xdr:ext cx="405111" cy="259045"/>
    <xdr:sp macro="" textlink="">
      <xdr:nvSpPr>
        <xdr:cNvPr id="75"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6"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77"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168927</xdr:rowOff>
    </xdr:from>
    <xdr:ext cx="405111" cy="259045"/>
    <xdr:sp macro="" textlink="">
      <xdr:nvSpPr>
        <xdr:cNvPr id="78" name="n_1mainValue【図書館】&#10;有形固定資産減価償却率"/>
        <xdr:cNvSpPr txBox="1"/>
      </xdr:nvSpPr>
      <xdr:spPr>
        <a:xfrm>
          <a:off x="3582044"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22877</xdr:rowOff>
    </xdr:from>
    <xdr:ext cx="405111" cy="259045"/>
    <xdr:sp macro="" textlink="">
      <xdr:nvSpPr>
        <xdr:cNvPr id="79" name="n_3mainValue【図書館】&#10;有形固定資産減価償却率"/>
        <xdr:cNvSpPr txBox="1"/>
      </xdr:nvSpPr>
      <xdr:spPr>
        <a:xfrm>
          <a:off x="1816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0" name="直線コネクタ 8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1" name="テキスト ボックス 9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5" name="テキスト ボックス 9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9" name="直線コネクタ 98"/>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0"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1" name="直線コネクタ 100"/>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2"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3" name="直線コネクタ 102"/>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4"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5" name="フローチャート: 判断 104"/>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6" name="フローチャート: 判断 105"/>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7" name="フローチャート: 判断 106"/>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8" name="フローチャート: 判断 107"/>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59690</xdr:rowOff>
    </xdr:from>
    <xdr:to>
      <xdr:col>55</xdr:col>
      <xdr:colOff>50800</xdr:colOff>
      <xdr:row>38</xdr:row>
      <xdr:rowOff>161290</xdr:rowOff>
    </xdr:to>
    <xdr:sp macro="" textlink="">
      <xdr:nvSpPr>
        <xdr:cNvPr id="114" name="楕円 113"/>
        <xdr:cNvSpPr/>
      </xdr:nvSpPr>
      <xdr:spPr>
        <a:xfrm>
          <a:off x="10426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82567</xdr:rowOff>
    </xdr:from>
    <xdr:ext cx="469744" cy="259045"/>
    <xdr:sp macro="" textlink="">
      <xdr:nvSpPr>
        <xdr:cNvPr id="115" name="【図書館】&#10;一人当たり面積該当値テキスト"/>
        <xdr:cNvSpPr txBox="1"/>
      </xdr:nvSpPr>
      <xdr:spPr>
        <a:xfrm>
          <a:off x="10515600"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65405</xdr:rowOff>
    </xdr:from>
    <xdr:to>
      <xdr:col>50</xdr:col>
      <xdr:colOff>165100</xdr:colOff>
      <xdr:row>38</xdr:row>
      <xdr:rowOff>167005</xdr:rowOff>
    </xdr:to>
    <xdr:sp macro="" textlink="">
      <xdr:nvSpPr>
        <xdr:cNvPr id="116" name="楕円 115"/>
        <xdr:cNvSpPr/>
      </xdr:nvSpPr>
      <xdr:spPr>
        <a:xfrm>
          <a:off x="9588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110490</xdr:rowOff>
    </xdr:from>
    <xdr:to>
      <xdr:col>55</xdr:col>
      <xdr:colOff>0</xdr:colOff>
      <xdr:row>38</xdr:row>
      <xdr:rowOff>116205</xdr:rowOff>
    </xdr:to>
    <xdr:cxnSp macro="">
      <xdr:nvCxnSpPr>
        <xdr:cNvPr id="117" name="直線コネクタ 116"/>
        <xdr:cNvCxnSpPr/>
      </xdr:nvCxnSpPr>
      <xdr:spPr>
        <a:xfrm flipV="1">
          <a:off x="9639300" y="66255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111125</xdr:rowOff>
    </xdr:from>
    <xdr:to>
      <xdr:col>41</xdr:col>
      <xdr:colOff>101600</xdr:colOff>
      <xdr:row>39</xdr:row>
      <xdr:rowOff>41275</xdr:rowOff>
    </xdr:to>
    <xdr:sp macro="" textlink="">
      <xdr:nvSpPr>
        <xdr:cNvPr id="118" name="楕円 117"/>
        <xdr:cNvSpPr/>
      </xdr:nvSpPr>
      <xdr:spPr>
        <a:xfrm>
          <a:off x="781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60977</xdr:rowOff>
    </xdr:from>
    <xdr:ext cx="469744" cy="259045"/>
    <xdr:sp macro="" textlink="">
      <xdr:nvSpPr>
        <xdr:cNvPr id="119"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0" name="n_2aveValue【図書館】&#10;一人当たり面積"/>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1"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12082</xdr:rowOff>
    </xdr:from>
    <xdr:ext cx="469744" cy="259045"/>
    <xdr:sp macro="" textlink="">
      <xdr:nvSpPr>
        <xdr:cNvPr id="122" name="n_1mainValue【図書館】&#10;一人当たり面積"/>
        <xdr:cNvSpPr txBox="1"/>
      </xdr:nvSpPr>
      <xdr:spPr>
        <a:xfrm>
          <a:off x="9391727"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57802</xdr:rowOff>
    </xdr:from>
    <xdr:ext cx="469744" cy="259045"/>
    <xdr:sp macro="" textlink="">
      <xdr:nvSpPr>
        <xdr:cNvPr id="123" name="n_3mainValue【図書館】&#10;一人当たり面積"/>
        <xdr:cNvSpPr txBox="1"/>
      </xdr:nvSpPr>
      <xdr:spPr>
        <a:xfrm>
          <a:off x="7626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8" name="直線コネクタ 147"/>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9"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0" name="直線コネクタ 149"/>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1"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2" name="直線コネクタ 151"/>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3"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4" name="フローチャート: 判断 15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5" name="フローチャート: 判断 154"/>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6" name="フローチャート: 判断 155"/>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7" name="フローチャート: 判断 156"/>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137795</xdr:rowOff>
    </xdr:from>
    <xdr:to>
      <xdr:col>24</xdr:col>
      <xdr:colOff>114300</xdr:colOff>
      <xdr:row>56</xdr:row>
      <xdr:rowOff>67945</xdr:rowOff>
    </xdr:to>
    <xdr:sp macro="" textlink="">
      <xdr:nvSpPr>
        <xdr:cNvPr id="163" name="楕円 162"/>
        <xdr:cNvSpPr/>
      </xdr:nvSpPr>
      <xdr:spPr>
        <a:xfrm>
          <a:off x="4584700" y="95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52722</xdr:rowOff>
    </xdr:from>
    <xdr:ext cx="405111" cy="259045"/>
    <xdr:sp macro="" textlink="">
      <xdr:nvSpPr>
        <xdr:cNvPr id="164" name="【体育館・プール】&#10;有形固定資産減価償却率該当値テキスト"/>
        <xdr:cNvSpPr txBox="1"/>
      </xdr:nvSpPr>
      <xdr:spPr>
        <a:xfrm>
          <a:off x="4673600" y="948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xdr:rowOff>
    </xdr:from>
    <xdr:to>
      <xdr:col>20</xdr:col>
      <xdr:colOff>38100</xdr:colOff>
      <xdr:row>56</xdr:row>
      <xdr:rowOff>102235</xdr:rowOff>
    </xdr:to>
    <xdr:sp macro="" textlink="">
      <xdr:nvSpPr>
        <xdr:cNvPr id="165" name="楕円 164"/>
        <xdr:cNvSpPr/>
      </xdr:nvSpPr>
      <xdr:spPr>
        <a:xfrm>
          <a:off x="3746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17145</xdr:rowOff>
    </xdr:from>
    <xdr:to>
      <xdr:col>24</xdr:col>
      <xdr:colOff>63500</xdr:colOff>
      <xdr:row>56</xdr:row>
      <xdr:rowOff>51435</xdr:rowOff>
    </xdr:to>
    <xdr:cxnSp macro="">
      <xdr:nvCxnSpPr>
        <xdr:cNvPr id="166" name="直線コネクタ 165"/>
        <xdr:cNvCxnSpPr/>
      </xdr:nvCxnSpPr>
      <xdr:spPr>
        <a:xfrm flipV="1">
          <a:off x="3797300" y="96183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93980</xdr:rowOff>
    </xdr:from>
    <xdr:to>
      <xdr:col>10</xdr:col>
      <xdr:colOff>165100</xdr:colOff>
      <xdr:row>58</xdr:row>
      <xdr:rowOff>24130</xdr:rowOff>
    </xdr:to>
    <xdr:sp macro="" textlink="">
      <xdr:nvSpPr>
        <xdr:cNvPr id="167" name="楕円 166"/>
        <xdr:cNvSpPr/>
      </xdr:nvSpPr>
      <xdr:spPr>
        <a:xfrm>
          <a:off x="1968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26687</xdr:rowOff>
    </xdr:from>
    <xdr:ext cx="405111" cy="259045"/>
    <xdr:sp macro="" textlink="">
      <xdr:nvSpPr>
        <xdr:cNvPr id="168"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69"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70"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118762</xdr:rowOff>
    </xdr:from>
    <xdr:ext cx="405111" cy="259045"/>
    <xdr:sp macro="" textlink="">
      <xdr:nvSpPr>
        <xdr:cNvPr id="171" name="n_1mainValue【体育館・プール】&#10;有形固定資産減価償却率"/>
        <xdr:cNvSpPr txBox="1"/>
      </xdr:nvSpPr>
      <xdr:spPr>
        <a:xfrm>
          <a:off x="35820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40657</xdr:rowOff>
    </xdr:from>
    <xdr:ext cx="405111" cy="259045"/>
    <xdr:sp macro="" textlink="">
      <xdr:nvSpPr>
        <xdr:cNvPr id="172" name="n_3mainValue【体育館・プール】&#10;有形固定資産減価償却率"/>
        <xdr:cNvSpPr txBox="1"/>
      </xdr:nvSpPr>
      <xdr:spPr>
        <a:xfrm>
          <a:off x="1816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4" name="テキスト ボックス 18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6" name="テキスト ボックス 18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8" name="テキスト ボックス 18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0" name="テキスト ボックス 18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4" name="直線コネクタ 193"/>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5"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6" name="直線コネクタ 195"/>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97"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98" name="直線コネクタ 197"/>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199"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0" name="フローチャート: 判断 199"/>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1" name="フローチャート: 判断 200"/>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2" name="フローチャート: 判断 201"/>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3" name="フローチャート: 判断 202"/>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156769</xdr:rowOff>
    </xdr:from>
    <xdr:to>
      <xdr:col>55</xdr:col>
      <xdr:colOff>50800</xdr:colOff>
      <xdr:row>63</xdr:row>
      <xdr:rowOff>86919</xdr:rowOff>
    </xdr:to>
    <xdr:sp macro="" textlink="">
      <xdr:nvSpPr>
        <xdr:cNvPr id="209" name="楕円 208"/>
        <xdr:cNvSpPr/>
      </xdr:nvSpPr>
      <xdr:spPr>
        <a:xfrm>
          <a:off x="104267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113250</xdr:rowOff>
    </xdr:from>
    <xdr:ext cx="469744" cy="259045"/>
    <xdr:sp macro="" textlink="">
      <xdr:nvSpPr>
        <xdr:cNvPr id="210" name="【体育館・プール】&#10;一人当たり面積該当値テキスト"/>
        <xdr:cNvSpPr txBox="1"/>
      </xdr:nvSpPr>
      <xdr:spPr>
        <a:xfrm>
          <a:off x="10515600" y="1074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159055</xdr:rowOff>
    </xdr:from>
    <xdr:to>
      <xdr:col>50</xdr:col>
      <xdr:colOff>165100</xdr:colOff>
      <xdr:row>63</xdr:row>
      <xdr:rowOff>89205</xdr:rowOff>
    </xdr:to>
    <xdr:sp macro="" textlink="">
      <xdr:nvSpPr>
        <xdr:cNvPr id="211" name="楕円 210"/>
        <xdr:cNvSpPr/>
      </xdr:nvSpPr>
      <xdr:spPr>
        <a:xfrm>
          <a:off x="9588500" y="107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36119</xdr:rowOff>
    </xdr:from>
    <xdr:to>
      <xdr:col>55</xdr:col>
      <xdr:colOff>0</xdr:colOff>
      <xdr:row>63</xdr:row>
      <xdr:rowOff>38405</xdr:rowOff>
    </xdr:to>
    <xdr:cxnSp macro="">
      <xdr:nvCxnSpPr>
        <xdr:cNvPr id="212" name="直線コネクタ 211"/>
        <xdr:cNvCxnSpPr/>
      </xdr:nvCxnSpPr>
      <xdr:spPr>
        <a:xfrm flipV="1">
          <a:off x="9639300" y="1083746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21895</xdr:rowOff>
    </xdr:from>
    <xdr:to>
      <xdr:col>41</xdr:col>
      <xdr:colOff>101600</xdr:colOff>
      <xdr:row>63</xdr:row>
      <xdr:rowOff>123495</xdr:rowOff>
    </xdr:to>
    <xdr:sp macro="" textlink="">
      <xdr:nvSpPr>
        <xdr:cNvPr id="213" name="楕円 212"/>
        <xdr:cNvSpPr/>
      </xdr:nvSpPr>
      <xdr:spPr>
        <a:xfrm>
          <a:off x="7810500" y="108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214"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15"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16"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80332</xdr:rowOff>
    </xdr:from>
    <xdr:ext cx="469744" cy="259045"/>
    <xdr:sp macro="" textlink="">
      <xdr:nvSpPr>
        <xdr:cNvPr id="217" name="n_1mainValue【体育館・プール】&#10;一人当たり面積"/>
        <xdr:cNvSpPr txBox="1"/>
      </xdr:nvSpPr>
      <xdr:spPr>
        <a:xfrm>
          <a:off x="9391727" y="108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114622</xdr:rowOff>
    </xdr:from>
    <xdr:ext cx="469744" cy="259045"/>
    <xdr:sp macro="" textlink="">
      <xdr:nvSpPr>
        <xdr:cNvPr id="218" name="n_3mainValue【体育館・プール】&#10;一人当たり面積"/>
        <xdr:cNvSpPr txBox="1"/>
      </xdr:nvSpPr>
      <xdr:spPr>
        <a:xfrm>
          <a:off x="7626427" y="1091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3" name="直線コネクタ 242"/>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4"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5" name="直線コネクタ 244"/>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8"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9" name="フローチャート: 判断 248"/>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0" name="フローチャート: 判断 249"/>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1" name="フローチャート: 判断 250"/>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2" name="フローチャート: 判断 251"/>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58" name="楕円 257"/>
        <xdr:cNvSpPr/>
      </xdr:nvSpPr>
      <xdr:spPr>
        <a:xfrm>
          <a:off x="45847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57802</xdr:rowOff>
    </xdr:from>
    <xdr:ext cx="405111" cy="259045"/>
    <xdr:sp macro="" textlink="">
      <xdr:nvSpPr>
        <xdr:cNvPr id="259" name="【福祉施設】&#10;有形固定資産減価償却率該当値テキスト"/>
        <xdr:cNvSpPr txBox="1"/>
      </xdr:nvSpPr>
      <xdr:spPr>
        <a:xfrm>
          <a:off x="4673600" y="1394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260" name="楕円 259"/>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85725</xdr:rowOff>
    </xdr:from>
    <xdr:to>
      <xdr:col>24</xdr:col>
      <xdr:colOff>63500</xdr:colOff>
      <xdr:row>82</xdr:row>
      <xdr:rowOff>129539</xdr:rowOff>
    </xdr:to>
    <xdr:cxnSp macro="">
      <xdr:nvCxnSpPr>
        <xdr:cNvPr id="261" name="直線コネクタ 260"/>
        <xdr:cNvCxnSpPr/>
      </xdr:nvCxnSpPr>
      <xdr:spPr>
        <a:xfrm flipV="1">
          <a:off x="3797300" y="141446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62" name="n_1aveValue【福祉施設】&#10;有形固定資産減価償却率"/>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3"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64"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25416</xdr:rowOff>
    </xdr:from>
    <xdr:ext cx="405111" cy="259045"/>
    <xdr:sp macro="" textlink="">
      <xdr:nvSpPr>
        <xdr:cNvPr id="265" name="n_1main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7" name="テキスト ボックス 27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9" name="テキスト ボックス 27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0" name="直線コネクタ 27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1" name="テキスト ボックス 28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3" name="テキスト ボックス 28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5" name="テキスト ボックス 28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89" name="直線コネクタ 288"/>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0"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1" name="直線コネクタ 290"/>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2"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93" name="直線コネクタ 292"/>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94"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95" name="フローチャート: 判断 294"/>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96" name="フローチャート: 判断 295"/>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297" name="フローチャート: 判断 296"/>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298" name="フローチャート: 判断 297"/>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121920</xdr:rowOff>
    </xdr:from>
    <xdr:to>
      <xdr:col>55</xdr:col>
      <xdr:colOff>50800</xdr:colOff>
      <xdr:row>85</xdr:row>
      <xdr:rowOff>52070</xdr:rowOff>
    </xdr:to>
    <xdr:sp macro="" textlink="">
      <xdr:nvSpPr>
        <xdr:cNvPr id="304" name="楕円 303"/>
        <xdr:cNvSpPr/>
      </xdr:nvSpPr>
      <xdr:spPr>
        <a:xfrm>
          <a:off x="10426700" y="145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144797</xdr:rowOff>
    </xdr:from>
    <xdr:ext cx="469744" cy="259045"/>
    <xdr:sp macro="" textlink="">
      <xdr:nvSpPr>
        <xdr:cNvPr id="305" name="【福祉施設】&#10;一人当たり面積該当値テキスト"/>
        <xdr:cNvSpPr txBox="1"/>
      </xdr:nvSpPr>
      <xdr:spPr>
        <a:xfrm>
          <a:off x="1051560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125730</xdr:rowOff>
    </xdr:from>
    <xdr:to>
      <xdr:col>50</xdr:col>
      <xdr:colOff>165100</xdr:colOff>
      <xdr:row>85</xdr:row>
      <xdr:rowOff>55880</xdr:rowOff>
    </xdr:to>
    <xdr:sp macro="" textlink="">
      <xdr:nvSpPr>
        <xdr:cNvPr id="306" name="楕円 305"/>
        <xdr:cNvSpPr/>
      </xdr:nvSpPr>
      <xdr:spPr>
        <a:xfrm>
          <a:off x="95885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1270</xdr:rowOff>
    </xdr:from>
    <xdr:to>
      <xdr:col>55</xdr:col>
      <xdr:colOff>0</xdr:colOff>
      <xdr:row>85</xdr:row>
      <xdr:rowOff>5080</xdr:rowOff>
    </xdr:to>
    <xdr:cxnSp macro="">
      <xdr:nvCxnSpPr>
        <xdr:cNvPr id="307" name="直線コネクタ 306"/>
        <xdr:cNvCxnSpPr/>
      </xdr:nvCxnSpPr>
      <xdr:spPr>
        <a:xfrm flipV="1">
          <a:off x="9639300" y="14574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08"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09"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0"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72407</xdr:rowOff>
    </xdr:from>
    <xdr:ext cx="469744" cy="259045"/>
    <xdr:sp macro="" textlink="">
      <xdr:nvSpPr>
        <xdr:cNvPr id="311" name="n_1mainValue【福祉施設】&#10;一人当たり面積"/>
        <xdr:cNvSpPr txBox="1"/>
      </xdr:nvSpPr>
      <xdr:spPr>
        <a:xfrm>
          <a:off x="93917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2" name="直線コネクタ 32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3" name="テキスト ボックス 32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4" name="直線コネクタ 32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5" name="テキスト ボックス 32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6" name="直線コネクタ 32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7" name="テキスト ボックス 32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8" name="直線コネクタ 32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9" name="テキスト ボックス 32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0" name="直線コネクタ 32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1" name="テキスト ボックス 33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5" name="直線コネクタ 334"/>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6"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7" name="直線コネクタ 336"/>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38"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39" name="直線コネクタ 338"/>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40"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41" name="フローチャート: 判断 340"/>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42" name="フローチャート: 判断 341"/>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43" name="フローチャート: 判断 342"/>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44" name="フローチャート: 判断 343"/>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24130</xdr:rowOff>
    </xdr:from>
    <xdr:to>
      <xdr:col>24</xdr:col>
      <xdr:colOff>114300</xdr:colOff>
      <xdr:row>103</xdr:row>
      <xdr:rowOff>125730</xdr:rowOff>
    </xdr:to>
    <xdr:sp macro="" textlink="">
      <xdr:nvSpPr>
        <xdr:cNvPr id="350" name="楕円 349"/>
        <xdr:cNvSpPr/>
      </xdr:nvSpPr>
      <xdr:spPr>
        <a:xfrm>
          <a:off x="45847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47007</xdr:rowOff>
    </xdr:from>
    <xdr:ext cx="405111" cy="259045"/>
    <xdr:sp macro="" textlink="">
      <xdr:nvSpPr>
        <xdr:cNvPr id="351" name="【市民会館】&#10;有形固定資産減価償却率該当値テキスト"/>
        <xdr:cNvSpPr txBox="1"/>
      </xdr:nvSpPr>
      <xdr:spPr>
        <a:xfrm>
          <a:off x="4673600" y="1753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49530</xdr:rowOff>
    </xdr:from>
    <xdr:to>
      <xdr:col>20</xdr:col>
      <xdr:colOff>38100</xdr:colOff>
      <xdr:row>103</xdr:row>
      <xdr:rowOff>151130</xdr:rowOff>
    </xdr:to>
    <xdr:sp macro="" textlink="">
      <xdr:nvSpPr>
        <xdr:cNvPr id="352" name="楕円 351"/>
        <xdr:cNvSpPr/>
      </xdr:nvSpPr>
      <xdr:spPr>
        <a:xfrm>
          <a:off x="3746500" y="177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74930</xdr:rowOff>
    </xdr:from>
    <xdr:to>
      <xdr:col>24</xdr:col>
      <xdr:colOff>63500</xdr:colOff>
      <xdr:row>103</xdr:row>
      <xdr:rowOff>100330</xdr:rowOff>
    </xdr:to>
    <xdr:cxnSp macro="">
      <xdr:nvCxnSpPr>
        <xdr:cNvPr id="353" name="直線コネクタ 352"/>
        <xdr:cNvCxnSpPr/>
      </xdr:nvCxnSpPr>
      <xdr:spPr>
        <a:xfrm flipV="1">
          <a:off x="3797300" y="177342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123189</xdr:rowOff>
    </xdr:from>
    <xdr:to>
      <xdr:col>10</xdr:col>
      <xdr:colOff>165100</xdr:colOff>
      <xdr:row>104</xdr:row>
      <xdr:rowOff>53339</xdr:rowOff>
    </xdr:to>
    <xdr:sp macro="" textlink="">
      <xdr:nvSpPr>
        <xdr:cNvPr id="354" name="楕円 353"/>
        <xdr:cNvSpPr/>
      </xdr:nvSpPr>
      <xdr:spPr>
        <a:xfrm>
          <a:off x="1968500" y="177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355"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56" name="n_2aveValue【市民会館】&#10;有形固定資産減価償却率"/>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57"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167657</xdr:rowOff>
    </xdr:from>
    <xdr:ext cx="405111" cy="259045"/>
    <xdr:sp macro="" textlink="">
      <xdr:nvSpPr>
        <xdr:cNvPr id="358" name="n_1mainValue【市民会館】&#10;有形固定資産減価償却率"/>
        <xdr:cNvSpPr txBox="1"/>
      </xdr:nvSpPr>
      <xdr:spPr>
        <a:xfrm>
          <a:off x="35820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69866</xdr:rowOff>
    </xdr:from>
    <xdr:ext cx="405111" cy="259045"/>
    <xdr:sp macro="" textlink="">
      <xdr:nvSpPr>
        <xdr:cNvPr id="359" name="n_3mainValue【市民会館】&#10;有形固定資産減価償却率"/>
        <xdr:cNvSpPr txBox="1"/>
      </xdr:nvSpPr>
      <xdr:spPr>
        <a:xfrm>
          <a:off x="18167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83" name="直線コネクタ 382"/>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84"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85" name="直線コネクタ 384"/>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86"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87" name="直線コネクタ 386"/>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88"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89" name="フローチャート: 判断 388"/>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90" name="フローチャート: 判断 389"/>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91" name="フローチャート: 判断 390"/>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92" name="フローチャート: 判断 391"/>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126364</xdr:rowOff>
    </xdr:from>
    <xdr:to>
      <xdr:col>55</xdr:col>
      <xdr:colOff>50800</xdr:colOff>
      <xdr:row>107</xdr:row>
      <xdr:rowOff>56514</xdr:rowOff>
    </xdr:to>
    <xdr:sp macro="" textlink="">
      <xdr:nvSpPr>
        <xdr:cNvPr id="398" name="楕円 397"/>
        <xdr:cNvSpPr/>
      </xdr:nvSpPr>
      <xdr:spPr>
        <a:xfrm>
          <a:off x="104267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104791</xdr:rowOff>
    </xdr:from>
    <xdr:ext cx="469744" cy="259045"/>
    <xdr:sp macro="" textlink="">
      <xdr:nvSpPr>
        <xdr:cNvPr id="399" name="【市民会館】&#10;一人当たり面積該当値テキスト"/>
        <xdr:cNvSpPr txBox="1"/>
      </xdr:nvSpPr>
      <xdr:spPr>
        <a:xfrm>
          <a:off x="10515600" y="182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400" name="楕円 399"/>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5714</xdr:rowOff>
    </xdr:from>
    <xdr:to>
      <xdr:col>55</xdr:col>
      <xdr:colOff>0</xdr:colOff>
      <xdr:row>107</xdr:row>
      <xdr:rowOff>11430</xdr:rowOff>
    </xdr:to>
    <xdr:cxnSp macro="">
      <xdr:nvCxnSpPr>
        <xdr:cNvPr id="401" name="直線コネクタ 400"/>
        <xdr:cNvCxnSpPr/>
      </xdr:nvCxnSpPr>
      <xdr:spPr>
        <a:xfrm flipV="1">
          <a:off x="9639300" y="183508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34925</xdr:rowOff>
    </xdr:from>
    <xdr:to>
      <xdr:col>41</xdr:col>
      <xdr:colOff>101600</xdr:colOff>
      <xdr:row>105</xdr:row>
      <xdr:rowOff>136525</xdr:rowOff>
    </xdr:to>
    <xdr:sp macro="" textlink="">
      <xdr:nvSpPr>
        <xdr:cNvPr id="402" name="楕円 401"/>
        <xdr:cNvSpPr/>
      </xdr:nvSpPr>
      <xdr:spPr>
        <a:xfrm>
          <a:off x="7810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403"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404"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05"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53357</xdr:rowOff>
    </xdr:from>
    <xdr:ext cx="469744" cy="259045"/>
    <xdr:sp macro="" textlink="">
      <xdr:nvSpPr>
        <xdr:cNvPr id="406" name="n_1mainValue【市民会館】&#10;一人当たり面積"/>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153052</xdr:rowOff>
    </xdr:from>
    <xdr:ext cx="469744" cy="259045"/>
    <xdr:sp macro="" textlink="">
      <xdr:nvSpPr>
        <xdr:cNvPr id="407" name="n_3mainValue【市民会館】&#10;一人当たり面積"/>
        <xdr:cNvSpPr txBox="1"/>
      </xdr:nvSpPr>
      <xdr:spPr>
        <a:xfrm>
          <a:off x="76264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8" name="直線コネクタ 41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9" name="テキスト ボックス 41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0" name="直線コネクタ 41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1" name="テキスト ボックス 42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2" name="直線コネクタ 42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3" name="テキスト ボックス 42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4" name="直線コネクタ 42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5" name="テキスト ボックス 42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6" name="直線コネクタ 42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7" name="テキスト ボックス 42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8" name="直線コネクタ 42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9" name="テキスト ボックス 42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33" name="直線コネクタ 432"/>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34"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35" name="直線コネクタ 434"/>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36"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37" name="直線コネクタ 436"/>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38"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39" name="フローチャート: 判断 438"/>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40" name="フローチャート: 判断 439"/>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41" name="フローチャート: 判断 440"/>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42" name="フローチャート: 判断 441"/>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156028</xdr:rowOff>
    </xdr:from>
    <xdr:to>
      <xdr:col>85</xdr:col>
      <xdr:colOff>177800</xdr:colOff>
      <xdr:row>38</xdr:row>
      <xdr:rowOff>86178</xdr:rowOff>
    </xdr:to>
    <xdr:sp macro="" textlink="">
      <xdr:nvSpPr>
        <xdr:cNvPr id="448" name="楕円 447"/>
        <xdr:cNvSpPr/>
      </xdr:nvSpPr>
      <xdr:spPr>
        <a:xfrm>
          <a:off x="162687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7455</xdr:rowOff>
    </xdr:from>
    <xdr:ext cx="405111" cy="259045"/>
    <xdr:sp macro="" textlink="">
      <xdr:nvSpPr>
        <xdr:cNvPr id="449" name="【一般廃棄物処理施設】&#10;有形固定資産減価償却率該当値テキスト"/>
        <xdr:cNvSpPr txBox="1"/>
      </xdr:nvSpPr>
      <xdr:spPr>
        <a:xfrm>
          <a:off x="16357600" y="63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50" name="楕円 449"/>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35378</xdr:rowOff>
    </xdr:from>
    <xdr:to>
      <xdr:col>85</xdr:col>
      <xdr:colOff>127000</xdr:colOff>
      <xdr:row>38</xdr:row>
      <xdr:rowOff>76200</xdr:rowOff>
    </xdr:to>
    <xdr:cxnSp macro="">
      <xdr:nvCxnSpPr>
        <xdr:cNvPr id="451" name="直線コネクタ 450"/>
        <xdr:cNvCxnSpPr/>
      </xdr:nvCxnSpPr>
      <xdr:spPr>
        <a:xfrm flipV="1">
          <a:off x="15481300" y="655047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5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53"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54"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143527</xdr:rowOff>
    </xdr:from>
    <xdr:ext cx="405111" cy="259045"/>
    <xdr:sp macro="" textlink="">
      <xdr:nvSpPr>
        <xdr:cNvPr id="455" name="n_1mainValue【一般廃棄物処理施設】&#10;有形固定資産減価償却率"/>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7" name="テキスト ボックス 46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69" name="テキスト ボックス 468"/>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71" name="テキスト ボックス 470"/>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73" name="テキスト ボックス 472"/>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5" name="テキスト ボックス 47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77" name="テキスト ボックス 476"/>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79" name="テキスト ボックス 478"/>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81" name="直線コネクタ 480"/>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82"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83" name="直線コネクタ 482"/>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84"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85" name="直線コネクタ 484"/>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86"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87" name="フローチャート: 判断 486"/>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88" name="フローチャート: 判断 487"/>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89" name="フローチャート: 判断 488"/>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90" name="フローチャート: 判断 489"/>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19324</xdr:rowOff>
    </xdr:from>
    <xdr:to>
      <xdr:col>116</xdr:col>
      <xdr:colOff>114300</xdr:colOff>
      <xdr:row>42</xdr:row>
      <xdr:rowOff>120924</xdr:rowOff>
    </xdr:to>
    <xdr:sp macro="" textlink="">
      <xdr:nvSpPr>
        <xdr:cNvPr id="496" name="楕円 495"/>
        <xdr:cNvSpPr/>
      </xdr:nvSpPr>
      <xdr:spPr>
        <a:xfrm>
          <a:off x="22110700" y="72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497"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19653</xdr:rowOff>
    </xdr:from>
    <xdr:to>
      <xdr:col>112</xdr:col>
      <xdr:colOff>38100</xdr:colOff>
      <xdr:row>42</xdr:row>
      <xdr:rowOff>121253</xdr:rowOff>
    </xdr:to>
    <xdr:sp macro="" textlink="">
      <xdr:nvSpPr>
        <xdr:cNvPr id="498" name="楕円 497"/>
        <xdr:cNvSpPr/>
      </xdr:nvSpPr>
      <xdr:spPr>
        <a:xfrm>
          <a:off x="21272500" y="72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70124</xdr:rowOff>
    </xdr:from>
    <xdr:to>
      <xdr:col>116</xdr:col>
      <xdr:colOff>63500</xdr:colOff>
      <xdr:row>42</xdr:row>
      <xdr:rowOff>70453</xdr:rowOff>
    </xdr:to>
    <xdr:cxnSp macro="">
      <xdr:nvCxnSpPr>
        <xdr:cNvPr id="499" name="直線コネクタ 498"/>
        <xdr:cNvCxnSpPr/>
      </xdr:nvCxnSpPr>
      <xdr:spPr>
        <a:xfrm flipV="1">
          <a:off x="21323300" y="7271024"/>
          <a:ext cx="8382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00"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501"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02"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112380</xdr:rowOff>
    </xdr:from>
    <xdr:ext cx="599010" cy="259045"/>
    <xdr:sp macro="" textlink="">
      <xdr:nvSpPr>
        <xdr:cNvPr id="503" name="n_1mainValue【一般廃棄物処理施設】&#10;一人当たり有形固定資産（償却資産）額"/>
        <xdr:cNvSpPr txBox="1"/>
      </xdr:nvSpPr>
      <xdr:spPr>
        <a:xfrm>
          <a:off x="21011095" y="731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5" name="テキスト ボックス 5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5" name="テキスト ボックス 5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7" name="テキスト ボックス 5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29" name="直線コネクタ 528"/>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30"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31" name="直線コネクタ 530"/>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3" name="直線コネクタ 53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34" name="【保健センター・保健所】&#10;有形固定資産減価償却率平均値テキスト"/>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35" name="フローチャート: 判断 534"/>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36" name="フローチャート: 判断 535"/>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37" name="フローチャート: 判断 536"/>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38" name="フローチャート: 判断 537"/>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91259</xdr:rowOff>
    </xdr:from>
    <xdr:to>
      <xdr:col>85</xdr:col>
      <xdr:colOff>177800</xdr:colOff>
      <xdr:row>61</xdr:row>
      <xdr:rowOff>21409</xdr:rowOff>
    </xdr:to>
    <xdr:sp macro="" textlink="">
      <xdr:nvSpPr>
        <xdr:cNvPr id="544" name="楕円 543"/>
        <xdr:cNvSpPr/>
      </xdr:nvSpPr>
      <xdr:spPr>
        <a:xfrm>
          <a:off x="16268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69686</xdr:rowOff>
    </xdr:from>
    <xdr:ext cx="405111" cy="259045"/>
    <xdr:sp macro="" textlink="">
      <xdr:nvSpPr>
        <xdr:cNvPr id="545" name="【保健センター・保健所】&#10;有形固定資産減価償却率該当値テキスト"/>
        <xdr:cNvSpPr txBox="1"/>
      </xdr:nvSpPr>
      <xdr:spPr>
        <a:xfrm>
          <a:off x="16357600"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123916</xdr:rowOff>
    </xdr:from>
    <xdr:to>
      <xdr:col>81</xdr:col>
      <xdr:colOff>101600</xdr:colOff>
      <xdr:row>61</xdr:row>
      <xdr:rowOff>54066</xdr:rowOff>
    </xdr:to>
    <xdr:sp macro="" textlink="">
      <xdr:nvSpPr>
        <xdr:cNvPr id="546" name="楕円 545"/>
        <xdr:cNvSpPr/>
      </xdr:nvSpPr>
      <xdr:spPr>
        <a:xfrm>
          <a:off x="15430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142059</xdr:rowOff>
    </xdr:from>
    <xdr:to>
      <xdr:col>85</xdr:col>
      <xdr:colOff>127000</xdr:colOff>
      <xdr:row>61</xdr:row>
      <xdr:rowOff>3266</xdr:rowOff>
    </xdr:to>
    <xdr:cxnSp macro="">
      <xdr:nvCxnSpPr>
        <xdr:cNvPr id="547" name="直線コネクタ 546"/>
        <xdr:cNvCxnSpPr/>
      </xdr:nvCxnSpPr>
      <xdr:spPr>
        <a:xfrm flipV="1">
          <a:off x="15481300" y="1042905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68399</xdr:rowOff>
    </xdr:from>
    <xdr:to>
      <xdr:col>72</xdr:col>
      <xdr:colOff>38100</xdr:colOff>
      <xdr:row>61</xdr:row>
      <xdr:rowOff>169999</xdr:rowOff>
    </xdr:to>
    <xdr:sp macro="" textlink="">
      <xdr:nvSpPr>
        <xdr:cNvPr id="548" name="楕円 547"/>
        <xdr:cNvSpPr/>
      </xdr:nvSpPr>
      <xdr:spPr>
        <a:xfrm>
          <a:off x="13652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163665</xdr:rowOff>
    </xdr:from>
    <xdr:ext cx="405111" cy="259045"/>
    <xdr:sp macro="" textlink="">
      <xdr:nvSpPr>
        <xdr:cNvPr id="549"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50"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51"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45193</xdr:rowOff>
    </xdr:from>
    <xdr:ext cx="405111" cy="259045"/>
    <xdr:sp macro="" textlink="">
      <xdr:nvSpPr>
        <xdr:cNvPr id="552" name="n_1mainValue【保健センター・保健所】&#10;有形固定資産減価償却率"/>
        <xdr:cNvSpPr txBox="1"/>
      </xdr:nvSpPr>
      <xdr:spPr>
        <a:xfrm>
          <a:off x="152660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161126</xdr:rowOff>
    </xdr:from>
    <xdr:ext cx="405111" cy="259045"/>
    <xdr:sp macro="" textlink="">
      <xdr:nvSpPr>
        <xdr:cNvPr id="553" name="n_3mainValue【保健センター・保健所】&#10;有形固定資産減価償却率"/>
        <xdr:cNvSpPr txBox="1"/>
      </xdr:nvSpPr>
      <xdr:spPr>
        <a:xfrm>
          <a:off x="13500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77" name="直線コネクタ 576"/>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78"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79" name="直線コネクタ 578"/>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80"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81" name="直線コネクタ 580"/>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82"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83" name="フローチャート: 判断 582"/>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84" name="フローチャート: 判断 583"/>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85" name="フローチャート: 判断 584"/>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86" name="フローチャート: 判断 585"/>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xdr:rowOff>
    </xdr:from>
    <xdr:to>
      <xdr:col>116</xdr:col>
      <xdr:colOff>114300</xdr:colOff>
      <xdr:row>61</xdr:row>
      <xdr:rowOff>104140</xdr:rowOff>
    </xdr:to>
    <xdr:sp macro="" textlink="">
      <xdr:nvSpPr>
        <xdr:cNvPr id="592" name="楕円 591"/>
        <xdr:cNvSpPr/>
      </xdr:nvSpPr>
      <xdr:spPr>
        <a:xfrm>
          <a:off x="22110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25417</xdr:rowOff>
    </xdr:from>
    <xdr:ext cx="469744" cy="259045"/>
    <xdr:sp macro="" textlink="">
      <xdr:nvSpPr>
        <xdr:cNvPr id="593" name="【保健センター・保健所】&#10;一人当たり面積該当値テキスト"/>
        <xdr:cNvSpPr txBox="1"/>
      </xdr:nvSpPr>
      <xdr:spPr>
        <a:xfrm>
          <a:off x="22199600"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xdr:rowOff>
    </xdr:from>
    <xdr:to>
      <xdr:col>112</xdr:col>
      <xdr:colOff>38100</xdr:colOff>
      <xdr:row>61</xdr:row>
      <xdr:rowOff>111760</xdr:rowOff>
    </xdr:to>
    <xdr:sp macro="" textlink="">
      <xdr:nvSpPr>
        <xdr:cNvPr id="594" name="楕円 593"/>
        <xdr:cNvSpPr/>
      </xdr:nvSpPr>
      <xdr:spPr>
        <a:xfrm>
          <a:off x="21272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53340</xdr:rowOff>
    </xdr:from>
    <xdr:to>
      <xdr:col>116</xdr:col>
      <xdr:colOff>63500</xdr:colOff>
      <xdr:row>61</xdr:row>
      <xdr:rowOff>60960</xdr:rowOff>
    </xdr:to>
    <xdr:cxnSp macro="">
      <xdr:nvCxnSpPr>
        <xdr:cNvPr id="595" name="直線コネクタ 594"/>
        <xdr:cNvCxnSpPr/>
      </xdr:nvCxnSpPr>
      <xdr:spPr>
        <a:xfrm flipV="1">
          <a:off x="21323300" y="105117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90170</xdr:rowOff>
    </xdr:from>
    <xdr:to>
      <xdr:col>102</xdr:col>
      <xdr:colOff>165100</xdr:colOff>
      <xdr:row>64</xdr:row>
      <xdr:rowOff>20320</xdr:rowOff>
    </xdr:to>
    <xdr:sp macro="" textlink="">
      <xdr:nvSpPr>
        <xdr:cNvPr id="596" name="楕円 595"/>
        <xdr:cNvSpPr/>
      </xdr:nvSpPr>
      <xdr:spPr>
        <a:xfrm>
          <a:off x="19494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19067</xdr:rowOff>
    </xdr:from>
    <xdr:ext cx="469744" cy="259045"/>
    <xdr:sp macro="" textlink="">
      <xdr:nvSpPr>
        <xdr:cNvPr id="597" name="n_1aveValue【保健センター・保健所】&#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98"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99"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128287</xdr:rowOff>
    </xdr:from>
    <xdr:ext cx="469744" cy="259045"/>
    <xdr:sp macro="" textlink="">
      <xdr:nvSpPr>
        <xdr:cNvPr id="600" name="n_1mainValue【保健センター・保健所】&#10;一人当たり面積"/>
        <xdr:cNvSpPr txBox="1"/>
      </xdr:nvSpPr>
      <xdr:spPr>
        <a:xfrm>
          <a:off x="21075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11447</xdr:rowOff>
    </xdr:from>
    <xdr:ext cx="469744" cy="259045"/>
    <xdr:sp macro="" textlink="">
      <xdr:nvSpPr>
        <xdr:cNvPr id="601" name="n_3mainValue【保健センター・保健所】&#10;一人当たり面積"/>
        <xdr:cNvSpPr txBox="1"/>
      </xdr:nvSpPr>
      <xdr:spPr>
        <a:xfrm>
          <a:off x="19310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3" name="テキスト ボックス 61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3" name="テキスト ボックス 62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27" name="直線コネクタ 626"/>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28"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29" name="直線コネクタ 628"/>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30"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31" name="直線コネクタ 630"/>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32"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33" name="フローチャート: 判断 632"/>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34" name="フローチャート: 判断 633"/>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35" name="フローチャート: 判断 634"/>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36" name="フローチャート: 判断 635"/>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127726</xdr:rowOff>
    </xdr:from>
    <xdr:to>
      <xdr:col>85</xdr:col>
      <xdr:colOff>177800</xdr:colOff>
      <xdr:row>80</xdr:row>
      <xdr:rowOff>57876</xdr:rowOff>
    </xdr:to>
    <xdr:sp macro="" textlink="">
      <xdr:nvSpPr>
        <xdr:cNvPr id="642" name="楕円 641"/>
        <xdr:cNvSpPr/>
      </xdr:nvSpPr>
      <xdr:spPr>
        <a:xfrm>
          <a:off x="16268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150603</xdr:rowOff>
    </xdr:from>
    <xdr:ext cx="405111" cy="259045"/>
    <xdr:sp macro="" textlink="">
      <xdr:nvSpPr>
        <xdr:cNvPr id="643" name="【消防施設】&#10;有形固定資産減価償却率該当値テキスト"/>
        <xdr:cNvSpPr txBox="1"/>
      </xdr:nvSpPr>
      <xdr:spPr>
        <a:xfrm>
          <a:off x="16357600"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153851</xdr:rowOff>
    </xdr:from>
    <xdr:to>
      <xdr:col>81</xdr:col>
      <xdr:colOff>101600</xdr:colOff>
      <xdr:row>80</xdr:row>
      <xdr:rowOff>84001</xdr:rowOff>
    </xdr:to>
    <xdr:sp macro="" textlink="">
      <xdr:nvSpPr>
        <xdr:cNvPr id="644" name="楕円 643"/>
        <xdr:cNvSpPr/>
      </xdr:nvSpPr>
      <xdr:spPr>
        <a:xfrm>
          <a:off x="15430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7076</xdr:rowOff>
    </xdr:from>
    <xdr:to>
      <xdr:col>85</xdr:col>
      <xdr:colOff>127000</xdr:colOff>
      <xdr:row>80</xdr:row>
      <xdr:rowOff>33201</xdr:rowOff>
    </xdr:to>
    <xdr:cxnSp macro="">
      <xdr:nvCxnSpPr>
        <xdr:cNvPr id="645" name="直線コネクタ 644"/>
        <xdr:cNvCxnSpPr/>
      </xdr:nvCxnSpPr>
      <xdr:spPr>
        <a:xfrm flipV="1">
          <a:off x="15481300" y="1372307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46" name="楕円 645"/>
        <xdr:cNvSpPr/>
      </xdr:nvSpPr>
      <xdr:spPr>
        <a:xfrm>
          <a:off x="13652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45738</xdr:rowOff>
    </xdr:from>
    <xdr:ext cx="405111" cy="259045"/>
    <xdr:sp macro="" textlink="">
      <xdr:nvSpPr>
        <xdr:cNvPr id="647"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48"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49"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100528</xdr:rowOff>
    </xdr:from>
    <xdr:ext cx="405111" cy="259045"/>
    <xdr:sp macro="" textlink="">
      <xdr:nvSpPr>
        <xdr:cNvPr id="650" name="n_1mainValue【消防施設】&#10;有形固定資産減価償却率"/>
        <xdr:cNvSpPr txBox="1"/>
      </xdr:nvSpPr>
      <xdr:spPr>
        <a:xfrm>
          <a:off x="152660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51" name="n_3main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73" name="直線コネクタ 67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7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75" name="直線コネクタ 67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7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77" name="直線コネクタ 67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78"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79" name="フローチャート: 判断 67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80" name="フローチャート: 判断 67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81" name="フローチャート: 判断 68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82" name="フローチャート: 判断 68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688" name="楕円 687"/>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89"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77369</xdr:rowOff>
    </xdr:from>
    <xdr:to>
      <xdr:col>112</xdr:col>
      <xdr:colOff>38100</xdr:colOff>
      <xdr:row>86</xdr:row>
      <xdr:rowOff>7519</xdr:rowOff>
    </xdr:to>
    <xdr:sp macro="" textlink="">
      <xdr:nvSpPr>
        <xdr:cNvPr id="690" name="楕円 689"/>
        <xdr:cNvSpPr/>
      </xdr:nvSpPr>
      <xdr:spPr>
        <a:xfrm>
          <a:off x="21272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128169</xdr:rowOff>
    </xdr:to>
    <xdr:cxnSp macro="">
      <xdr:nvCxnSpPr>
        <xdr:cNvPr id="691" name="直線コネクタ 690"/>
        <xdr:cNvCxnSpPr/>
      </xdr:nvCxnSpPr>
      <xdr:spPr>
        <a:xfrm flipV="1">
          <a:off x="21323300" y="1470050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37134</xdr:rowOff>
    </xdr:from>
    <xdr:to>
      <xdr:col>102</xdr:col>
      <xdr:colOff>165100</xdr:colOff>
      <xdr:row>85</xdr:row>
      <xdr:rowOff>138734</xdr:rowOff>
    </xdr:to>
    <xdr:sp macro="" textlink="">
      <xdr:nvSpPr>
        <xdr:cNvPr id="692" name="楕円 691"/>
        <xdr:cNvSpPr/>
      </xdr:nvSpPr>
      <xdr:spPr>
        <a:xfrm>
          <a:off x="19494500" y="146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693"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94"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95"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170096</xdr:rowOff>
    </xdr:from>
    <xdr:ext cx="469744" cy="259045"/>
    <xdr:sp macro="" textlink="">
      <xdr:nvSpPr>
        <xdr:cNvPr id="696" name="n_1mainValue【消防施設】&#10;一人当たり面積"/>
        <xdr:cNvSpPr txBox="1"/>
      </xdr:nvSpPr>
      <xdr:spPr>
        <a:xfrm>
          <a:off x="210757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129861</xdr:rowOff>
    </xdr:from>
    <xdr:ext cx="469744" cy="259045"/>
    <xdr:sp macro="" textlink="">
      <xdr:nvSpPr>
        <xdr:cNvPr id="697" name="n_3mainValue【消防施設】&#10;一人当たり面積"/>
        <xdr:cNvSpPr txBox="1"/>
      </xdr:nvSpPr>
      <xdr:spPr>
        <a:xfrm>
          <a:off x="19310427" y="147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8" name="直線コネクタ 7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9" name="テキスト ボックス 70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0" name="直線コネクタ 7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1" name="テキスト ボックス 7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2" name="直線コネクタ 7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3" name="テキスト ボックス 7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4" name="直線コネクタ 7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5" name="テキスト ボックス 7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6" name="直線コネクタ 7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7" name="テキスト ボックス 7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9" name="テキスト ボックス 7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21" name="直線コネクタ 720"/>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22"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3" name="直線コネクタ 722"/>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24"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25" name="直線コネクタ 724"/>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26"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27" name="フローチャート: 判断 726"/>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28" name="フローチャート: 判断 727"/>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29" name="フローチャート: 判断 728"/>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30" name="フローチャート: 判断 729"/>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81280</xdr:rowOff>
    </xdr:from>
    <xdr:to>
      <xdr:col>85</xdr:col>
      <xdr:colOff>177800</xdr:colOff>
      <xdr:row>103</xdr:row>
      <xdr:rowOff>11430</xdr:rowOff>
    </xdr:to>
    <xdr:sp macro="" textlink="">
      <xdr:nvSpPr>
        <xdr:cNvPr id="736" name="楕円 735"/>
        <xdr:cNvSpPr/>
      </xdr:nvSpPr>
      <xdr:spPr>
        <a:xfrm>
          <a:off x="16268700" y="175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104157</xdr:rowOff>
    </xdr:from>
    <xdr:ext cx="405111" cy="259045"/>
    <xdr:sp macro="" textlink="">
      <xdr:nvSpPr>
        <xdr:cNvPr id="737" name="【庁舎】&#10;有形固定資産減価償却率該当値テキスト"/>
        <xdr:cNvSpPr txBox="1"/>
      </xdr:nvSpPr>
      <xdr:spPr>
        <a:xfrm>
          <a:off x="16357600" y="1742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99061</xdr:rowOff>
    </xdr:from>
    <xdr:to>
      <xdr:col>81</xdr:col>
      <xdr:colOff>101600</xdr:colOff>
      <xdr:row>103</xdr:row>
      <xdr:rowOff>29211</xdr:rowOff>
    </xdr:to>
    <xdr:sp macro="" textlink="">
      <xdr:nvSpPr>
        <xdr:cNvPr id="738" name="楕円 737"/>
        <xdr:cNvSpPr/>
      </xdr:nvSpPr>
      <xdr:spPr>
        <a:xfrm>
          <a:off x="15430500" y="175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132080</xdr:rowOff>
    </xdr:from>
    <xdr:to>
      <xdr:col>85</xdr:col>
      <xdr:colOff>127000</xdr:colOff>
      <xdr:row>102</xdr:row>
      <xdr:rowOff>149861</xdr:rowOff>
    </xdr:to>
    <xdr:cxnSp macro="">
      <xdr:nvCxnSpPr>
        <xdr:cNvPr id="739" name="直線コネクタ 738"/>
        <xdr:cNvCxnSpPr/>
      </xdr:nvCxnSpPr>
      <xdr:spPr>
        <a:xfrm flipV="1">
          <a:off x="15481300" y="17619980"/>
          <a:ext cx="8382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124461</xdr:rowOff>
    </xdr:from>
    <xdr:to>
      <xdr:col>72</xdr:col>
      <xdr:colOff>38100</xdr:colOff>
      <xdr:row>103</xdr:row>
      <xdr:rowOff>54611</xdr:rowOff>
    </xdr:to>
    <xdr:sp macro="" textlink="">
      <xdr:nvSpPr>
        <xdr:cNvPr id="740" name="楕円 739"/>
        <xdr:cNvSpPr/>
      </xdr:nvSpPr>
      <xdr:spPr>
        <a:xfrm>
          <a:off x="13652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11447</xdr:rowOff>
    </xdr:from>
    <xdr:ext cx="405111" cy="259045"/>
    <xdr:sp macro="" textlink="">
      <xdr:nvSpPr>
        <xdr:cNvPr id="741"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42"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43"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45738</xdr:rowOff>
    </xdr:from>
    <xdr:ext cx="405111" cy="259045"/>
    <xdr:sp macro="" textlink="">
      <xdr:nvSpPr>
        <xdr:cNvPr id="744" name="n_1mainValue【庁舎】&#10;有形固定資産減価償却率"/>
        <xdr:cNvSpPr txBox="1"/>
      </xdr:nvSpPr>
      <xdr:spPr>
        <a:xfrm>
          <a:off x="15266044" y="173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71138</xdr:rowOff>
    </xdr:from>
    <xdr:ext cx="405111" cy="259045"/>
    <xdr:sp macro="" textlink="">
      <xdr:nvSpPr>
        <xdr:cNvPr id="745" name="n_3mainValue【庁舎】&#10;有形固定資産減価償却率"/>
        <xdr:cNvSpPr txBox="1"/>
      </xdr:nvSpPr>
      <xdr:spPr>
        <a:xfrm>
          <a:off x="13500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6" name="直線コネクタ 7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7" name="テキスト ボックス 7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8" name="直線コネクタ 7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9" name="テキスト ボックス 7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0" name="直線コネクタ 7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1" name="テキスト ボックス 7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2" name="直線コネクタ 7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3" name="テキスト ボックス 7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4" name="直線コネクタ 7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5" name="テキスト ボックス 7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6" name="直線コネクタ 7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7" name="テキスト ボックス 7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71" name="直線コネクタ 770"/>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72"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73" name="直線コネクタ 772"/>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74"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75" name="直線コネクタ 774"/>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76"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77" name="フローチャート: 判断 776"/>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78" name="フローチャート: 判断 777"/>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79" name="フローチャート: 判断 778"/>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80" name="フローチャート: 判断 779"/>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786" name="楕円 785"/>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29953</xdr:rowOff>
    </xdr:from>
    <xdr:ext cx="469744" cy="259045"/>
    <xdr:sp macro="" textlink="">
      <xdr:nvSpPr>
        <xdr:cNvPr id="787" name="【庁舎】&#10;一人当たり面積該当値テキスト"/>
        <xdr:cNvSpPr txBox="1"/>
      </xdr:nvSpPr>
      <xdr:spPr>
        <a:xfrm>
          <a:off x="22199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788" name="楕円 787"/>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108857</xdr:rowOff>
    </xdr:to>
    <xdr:cxnSp macro="">
      <xdr:nvCxnSpPr>
        <xdr:cNvPr id="789" name="直線コネクタ 788"/>
        <xdr:cNvCxnSpPr/>
      </xdr:nvCxnSpPr>
      <xdr:spPr>
        <a:xfrm flipV="1">
          <a:off x="21323300" y="18276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790" name="楕円 789"/>
        <xdr:cNvSpPr/>
      </xdr:nvSpPr>
      <xdr:spPr>
        <a:xfrm>
          <a:off x="19494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791"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92" name="n_2aveValue【庁舎】&#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93" name="n_3aveValue【庁舎】&#10;一人当たり面積"/>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150784</xdr:rowOff>
    </xdr:from>
    <xdr:ext cx="469744" cy="259045"/>
    <xdr:sp macro="" textlink="">
      <xdr:nvSpPr>
        <xdr:cNvPr id="794" name="n_1mainValue【庁舎】&#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10358</xdr:rowOff>
    </xdr:from>
    <xdr:ext cx="469744" cy="259045"/>
    <xdr:sp macro="" textlink="">
      <xdr:nvSpPr>
        <xdr:cNvPr id="795" name="n_3mainValue【庁舎】&#10;一人当たり面積"/>
        <xdr:cNvSpPr txBox="1"/>
      </xdr:nvSpPr>
      <xdr:spPr>
        <a:xfrm>
          <a:off x="19310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類似団体と比較すると、有形固定資産減価償却率が高く、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特に体育館・プール、市民会館、消防施設、庁舎の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体育館・プール、市民会館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、今後統合や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規模縮小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等も含めた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適正配置、将来の方針検討について取り組む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庁舎については、建設に向けた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計画を進めており、公共施設の総量縮減となるよう近隣施設との複合化を検討している。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また、消防施設についても消防団詰所の老朽化が進んで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、消防団の再編も含めた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施設の統合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更新に取り組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26,147
26,010
392.56
16,096,920
15,388,421
379,128
9,143,073
16,199,093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財政力指数は改善傾向にある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伊佐市人口ビジョンでも想定しているように、老年人口のゆるやかな減少と比較して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生産年齢人口の急速な右肩下がりを迎え</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本市</a:t>
          </a:r>
          <a:r>
            <a:rPr kumimoji="1" lang="ja-JP" altLang="en-US" sz="1100">
              <a:solidFill>
                <a:schemeClr val="dk1"/>
              </a:solidFill>
              <a:effectLst/>
              <a:latin typeface="+mn-lt"/>
              <a:ea typeface="+mn-ea"/>
              <a:cs typeface="+mn-cs"/>
            </a:rPr>
            <a:t>は、今後も</a:t>
          </a:r>
          <a:r>
            <a:rPr kumimoji="1" lang="ja-JP" altLang="ja-JP" sz="1100">
              <a:solidFill>
                <a:schemeClr val="dk1"/>
              </a:solidFill>
              <a:effectLst/>
              <a:latin typeface="+mn-lt"/>
              <a:ea typeface="+mn-ea"/>
              <a:cs typeface="+mn-cs"/>
            </a:rPr>
            <a:t>税収の大幅な増加は見込めないことから、</a:t>
          </a:r>
          <a:r>
            <a:rPr kumimoji="1" lang="ja-JP" altLang="en-US" sz="1100">
              <a:solidFill>
                <a:schemeClr val="dk1"/>
              </a:solidFill>
              <a:effectLst/>
              <a:latin typeface="+mn-lt"/>
              <a:ea typeface="+mn-ea"/>
              <a:cs typeface="+mn-cs"/>
            </a:rPr>
            <a:t>より一層</a:t>
          </a:r>
          <a:r>
            <a:rPr kumimoji="1" lang="ja-JP" altLang="ja-JP" sz="1100">
              <a:solidFill>
                <a:schemeClr val="dk1"/>
              </a:solidFill>
              <a:effectLst/>
              <a:latin typeface="+mn-lt"/>
              <a:ea typeface="+mn-ea"/>
              <a:cs typeface="+mn-cs"/>
            </a:rPr>
            <a:t>徴収率向上による税収の確保に努める。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95250</xdr:rowOff>
    </xdr:to>
    <xdr:cxnSp macro="">
      <xdr:nvCxnSpPr>
        <xdr:cNvPr id="75" name="直線コネクタ 74"/>
        <xdr:cNvCxnSpPr/>
      </xdr:nvCxnSpPr>
      <xdr:spPr>
        <a:xfrm flipV="1">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9"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分子は経常的な歳出削減を</a:t>
          </a:r>
          <a:r>
            <a:rPr kumimoji="1" lang="ja-JP" altLang="en-US" sz="1100">
              <a:solidFill>
                <a:schemeClr val="dk1"/>
              </a:solidFill>
              <a:effectLst/>
              <a:latin typeface="+mn-lt"/>
              <a:ea typeface="+mn-ea"/>
              <a:cs typeface="+mn-cs"/>
            </a:rPr>
            <a:t>取り組んだものの</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+2,900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万円となった。分母は、</a:t>
          </a:r>
          <a:r>
            <a:rPr kumimoji="1" lang="ja-JP" altLang="en-US" sz="1100">
              <a:solidFill>
                <a:schemeClr val="dk1"/>
              </a:solidFill>
              <a:effectLst/>
              <a:latin typeface="+mn-lt"/>
              <a:ea typeface="+mn-ea"/>
              <a:cs typeface="+mn-cs"/>
            </a:rPr>
            <a:t>地方税▲</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7,600</a:t>
          </a:r>
          <a:r>
            <a:rPr kumimoji="1" lang="ja-JP" altLang="en-US" sz="1100">
              <a:solidFill>
                <a:schemeClr val="dk1"/>
              </a:solidFill>
              <a:effectLst/>
              <a:latin typeface="+mn-lt"/>
              <a:ea typeface="+mn-ea"/>
              <a:cs typeface="+mn-cs"/>
            </a:rPr>
            <a:t>万円、普通交付税▲</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1,800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4,200</a:t>
          </a:r>
          <a:r>
            <a:rPr kumimoji="1" lang="ja-JP" altLang="ja-JP" sz="1100">
              <a:solidFill>
                <a:schemeClr val="dk1"/>
              </a:solidFill>
              <a:effectLst/>
              <a:latin typeface="+mn-lt"/>
              <a:ea typeface="+mn-ea"/>
              <a:cs typeface="+mn-cs"/>
            </a:rPr>
            <a:t>万円となった。そのため経常収支比率が</a:t>
          </a:r>
          <a:r>
            <a:rPr kumimoji="1" lang="en-US" altLang="ja-JP" sz="1100">
              <a:solidFill>
                <a:schemeClr val="dk1"/>
              </a:solidFill>
              <a:effectLst/>
              <a:latin typeface="+mn-lt"/>
              <a:ea typeface="+mn-ea"/>
              <a:cs typeface="+mn-cs"/>
            </a:rPr>
            <a:t>91.4</a:t>
          </a:r>
          <a:r>
            <a:rPr kumimoji="1" lang="ja-JP" altLang="ja-JP" sz="1100">
              <a:solidFill>
                <a:schemeClr val="dk1"/>
              </a:solidFill>
              <a:effectLst/>
              <a:latin typeface="+mn-lt"/>
              <a:ea typeface="+mn-ea"/>
              <a:cs typeface="+mn-cs"/>
            </a:rPr>
            <a:t>ポイントとなり、前年度より</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した。引き続き歳入確保に努める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より一層経常経費の削減に</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取り組</a:t>
          </a:r>
          <a:r>
            <a:rPr kumimoji="1" lang="ja-JP" altLang="en-US" sz="1100">
              <a:solidFill>
                <a:schemeClr val="dk1"/>
              </a:solidFill>
              <a:effectLst/>
              <a:latin typeface="+mn-lt"/>
              <a:ea typeface="+mn-ea"/>
              <a:cs typeface="+mn-cs"/>
            </a:rPr>
            <a:t>む。</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31387</xdr:rowOff>
    </xdr:from>
    <xdr:to>
      <xdr:col>23</xdr:col>
      <xdr:colOff>133350</xdr:colOff>
      <xdr:row>60</xdr:row>
      <xdr:rowOff>39188</xdr:rowOff>
    </xdr:to>
    <xdr:cxnSp macro="">
      <xdr:nvCxnSpPr>
        <xdr:cNvPr id="134" name="直線コネクタ 133"/>
        <xdr:cNvCxnSpPr/>
      </xdr:nvCxnSpPr>
      <xdr:spPr>
        <a:xfrm>
          <a:off x="4114800" y="10146937"/>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31387</xdr:rowOff>
    </xdr:from>
    <xdr:to>
      <xdr:col>19</xdr:col>
      <xdr:colOff>133350</xdr:colOff>
      <xdr:row>59</xdr:row>
      <xdr:rowOff>158931</xdr:rowOff>
    </xdr:to>
    <xdr:cxnSp macro="">
      <xdr:nvCxnSpPr>
        <xdr:cNvPr id="137" name="直線コネクタ 136"/>
        <xdr:cNvCxnSpPr/>
      </xdr:nvCxnSpPr>
      <xdr:spPr>
        <a:xfrm flipV="1">
          <a:off x="3225800" y="10146937"/>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164919</xdr:rowOff>
    </xdr:from>
    <xdr:to>
      <xdr:col>15</xdr:col>
      <xdr:colOff>82550</xdr:colOff>
      <xdr:row>59</xdr:row>
      <xdr:rowOff>158931</xdr:rowOff>
    </xdr:to>
    <xdr:cxnSp macro="">
      <xdr:nvCxnSpPr>
        <xdr:cNvPr id="140" name="直線コネクタ 139"/>
        <xdr:cNvCxnSpPr/>
      </xdr:nvCxnSpPr>
      <xdr:spPr>
        <a:xfrm>
          <a:off x="2336800" y="10109019"/>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164919</xdr:rowOff>
    </xdr:from>
    <xdr:to>
      <xdr:col>11</xdr:col>
      <xdr:colOff>31750</xdr:colOff>
      <xdr:row>59</xdr:row>
      <xdr:rowOff>110672</xdr:rowOff>
    </xdr:to>
    <xdr:cxnSp macro="">
      <xdr:nvCxnSpPr>
        <xdr:cNvPr id="143" name="直線コネクタ 142"/>
        <xdr:cNvCxnSpPr/>
      </xdr:nvCxnSpPr>
      <xdr:spPr>
        <a:xfrm flipV="1">
          <a:off x="1447800" y="1010901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159838</xdr:rowOff>
    </xdr:from>
    <xdr:to>
      <xdr:col>23</xdr:col>
      <xdr:colOff>184150</xdr:colOff>
      <xdr:row>60</xdr:row>
      <xdr:rowOff>89988</xdr:rowOff>
    </xdr:to>
    <xdr:sp macro="" textlink="">
      <xdr:nvSpPr>
        <xdr:cNvPr id="153" name="楕円 152"/>
        <xdr:cNvSpPr/>
      </xdr:nvSpPr>
      <xdr:spPr>
        <a:xfrm>
          <a:off x="4902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4915</xdr:rowOff>
    </xdr:from>
    <xdr:ext cx="762000" cy="259045"/>
    <xdr:sp macro="" textlink="">
      <xdr:nvSpPr>
        <xdr:cNvPr id="154" name="財政構造の弾力性該当値テキスト"/>
        <xdr:cNvSpPr txBox="1"/>
      </xdr:nvSpPr>
      <xdr:spPr>
        <a:xfrm>
          <a:off x="5041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152037</xdr:rowOff>
    </xdr:from>
    <xdr:to>
      <xdr:col>19</xdr:col>
      <xdr:colOff>184150</xdr:colOff>
      <xdr:row>59</xdr:row>
      <xdr:rowOff>82187</xdr:rowOff>
    </xdr:to>
    <xdr:sp macro="" textlink="">
      <xdr:nvSpPr>
        <xdr:cNvPr id="155" name="楕円 154"/>
        <xdr:cNvSpPr/>
      </xdr:nvSpPr>
      <xdr:spPr>
        <a:xfrm>
          <a:off x="4064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92364</xdr:rowOff>
    </xdr:from>
    <xdr:ext cx="736600" cy="259045"/>
    <xdr:sp macro="" textlink="">
      <xdr:nvSpPr>
        <xdr:cNvPr id="156" name="テキスト ボックス 155"/>
        <xdr:cNvSpPr txBox="1"/>
      </xdr:nvSpPr>
      <xdr:spPr>
        <a:xfrm>
          <a:off x="3733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108131</xdr:rowOff>
    </xdr:from>
    <xdr:to>
      <xdr:col>15</xdr:col>
      <xdr:colOff>133350</xdr:colOff>
      <xdr:row>60</xdr:row>
      <xdr:rowOff>38281</xdr:rowOff>
    </xdr:to>
    <xdr:sp macro="" textlink="">
      <xdr:nvSpPr>
        <xdr:cNvPr id="157" name="楕円 156"/>
        <xdr:cNvSpPr/>
      </xdr:nvSpPr>
      <xdr:spPr>
        <a:xfrm>
          <a:off x="3175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48458</xdr:rowOff>
    </xdr:from>
    <xdr:ext cx="762000" cy="259045"/>
    <xdr:sp macro="" textlink="">
      <xdr:nvSpPr>
        <xdr:cNvPr id="158" name="テキスト ボックス 157"/>
        <xdr:cNvSpPr txBox="1"/>
      </xdr:nvSpPr>
      <xdr:spPr>
        <a:xfrm>
          <a:off x="2844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114119</xdr:rowOff>
    </xdr:from>
    <xdr:to>
      <xdr:col>11</xdr:col>
      <xdr:colOff>82550</xdr:colOff>
      <xdr:row>59</xdr:row>
      <xdr:rowOff>44269</xdr:rowOff>
    </xdr:to>
    <xdr:sp macro="" textlink="">
      <xdr:nvSpPr>
        <xdr:cNvPr id="159" name="楕円 158"/>
        <xdr:cNvSpPr/>
      </xdr:nvSpPr>
      <xdr:spPr>
        <a:xfrm>
          <a:off x="2286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54446</xdr:rowOff>
    </xdr:from>
    <xdr:ext cx="762000" cy="259045"/>
    <xdr:sp macro="" textlink="">
      <xdr:nvSpPr>
        <xdr:cNvPr id="160" name="テキスト ボックス 159"/>
        <xdr:cNvSpPr txBox="1"/>
      </xdr:nvSpPr>
      <xdr:spPr>
        <a:xfrm>
          <a:off x="1955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59872</xdr:rowOff>
    </xdr:from>
    <xdr:to>
      <xdr:col>7</xdr:col>
      <xdr:colOff>31750</xdr:colOff>
      <xdr:row>59</xdr:row>
      <xdr:rowOff>161472</xdr:rowOff>
    </xdr:to>
    <xdr:sp macro="" textlink="">
      <xdr:nvSpPr>
        <xdr:cNvPr id="161" name="楕円 160"/>
        <xdr:cNvSpPr/>
      </xdr:nvSpPr>
      <xdr:spPr>
        <a:xfrm>
          <a:off x="1397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199</xdr:rowOff>
    </xdr:from>
    <xdr:ext cx="762000" cy="259045"/>
    <xdr:sp macro="" textlink="">
      <xdr:nvSpPr>
        <xdr:cNvPr id="162" name="テキスト ボックス 161"/>
        <xdr:cNvSpPr txBox="1"/>
      </xdr:nvSpPr>
      <xdr:spPr>
        <a:xfrm>
          <a:off x="1066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周年記念事業の開催、</a:t>
          </a:r>
          <a:r>
            <a:rPr kumimoji="1" lang="ja-JP" altLang="ja-JP" sz="1100">
              <a:solidFill>
                <a:schemeClr val="dk1"/>
              </a:solidFill>
              <a:effectLst/>
              <a:latin typeface="+mn-lt"/>
              <a:ea typeface="+mn-ea"/>
              <a:cs typeface="+mn-cs"/>
            </a:rPr>
            <a:t>最低賃金の上昇</a:t>
          </a:r>
          <a:r>
            <a:rPr kumimoji="1" lang="ja-JP" altLang="en-US" sz="1100">
              <a:solidFill>
                <a:schemeClr val="dk1"/>
              </a:solidFill>
              <a:effectLst/>
              <a:latin typeface="+mn-lt"/>
              <a:ea typeface="+mn-ea"/>
              <a:cs typeface="+mn-cs"/>
            </a:rPr>
            <a:t>による施設の管理経費の上昇などにより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9,600</a:t>
          </a:r>
          <a:r>
            <a:rPr kumimoji="1" lang="ja-JP" altLang="ja-JP" sz="1100">
              <a:solidFill>
                <a:schemeClr val="dk1"/>
              </a:solidFill>
              <a:effectLst/>
              <a:latin typeface="+mn-lt"/>
              <a:ea typeface="+mn-ea"/>
              <a:cs typeface="+mn-cs"/>
            </a:rPr>
            <a:t>万円の増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１人の増加や期末手当・時間外の増加などの要因により</a:t>
          </a:r>
          <a:r>
            <a:rPr kumimoji="1" lang="en-US" altLang="ja-JP" sz="1100">
              <a:solidFill>
                <a:schemeClr val="dk1"/>
              </a:solidFill>
              <a:effectLst/>
              <a:latin typeface="+mn-lt"/>
              <a:ea typeface="+mn-ea"/>
              <a:cs typeface="+mn-cs"/>
            </a:rPr>
            <a:t>3,100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の増と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ことから、人口</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人当たり人件費・物件費等決算額の状況は、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4,981</a:t>
          </a:r>
          <a:r>
            <a:rPr kumimoji="1" lang="ja-JP" altLang="ja-JP" sz="1100">
              <a:solidFill>
                <a:schemeClr val="dk1"/>
              </a:solidFill>
              <a:effectLst/>
              <a:latin typeface="+mn-lt"/>
              <a:ea typeface="+mn-ea"/>
              <a:cs typeface="+mn-cs"/>
            </a:rPr>
            <a:t>円の増加となった。今後も人口は減少していく</a:t>
          </a:r>
          <a:r>
            <a:rPr kumimoji="1" lang="ja-JP" altLang="en-US" sz="1100">
              <a:solidFill>
                <a:schemeClr val="dk1"/>
              </a:solidFill>
              <a:effectLst/>
              <a:latin typeface="+mn-lt"/>
              <a:ea typeface="+mn-ea"/>
              <a:cs typeface="+mn-cs"/>
            </a:rPr>
            <a:t>ため、横ばいでも一人当たりの決算額は増加していく。</a:t>
          </a:r>
          <a:r>
            <a:rPr kumimoji="1" lang="ja-JP" altLang="ja-JP" sz="1100">
              <a:solidFill>
                <a:schemeClr val="dk1"/>
              </a:solidFill>
              <a:effectLst/>
              <a:latin typeface="+mn-lt"/>
              <a:ea typeface="+mn-ea"/>
              <a:cs typeface="+mn-cs"/>
            </a:rPr>
            <a:t>徹底し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行政コストの削減に努める。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44190</xdr:rowOff>
    </xdr:from>
    <xdr:to>
      <xdr:col>23</xdr:col>
      <xdr:colOff>133350</xdr:colOff>
      <xdr:row>83</xdr:row>
      <xdr:rowOff>74237</xdr:rowOff>
    </xdr:to>
    <xdr:cxnSp macro="">
      <xdr:nvCxnSpPr>
        <xdr:cNvPr id="193" name="直線コネクタ 192"/>
        <xdr:cNvCxnSpPr/>
      </xdr:nvCxnSpPr>
      <xdr:spPr>
        <a:xfrm>
          <a:off x="4114800" y="14274540"/>
          <a:ext cx="838200" cy="3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35877</xdr:rowOff>
    </xdr:from>
    <xdr:to>
      <xdr:col>19</xdr:col>
      <xdr:colOff>133350</xdr:colOff>
      <xdr:row>83</xdr:row>
      <xdr:rowOff>44190</xdr:rowOff>
    </xdr:to>
    <xdr:cxnSp macro="">
      <xdr:nvCxnSpPr>
        <xdr:cNvPr id="196" name="直線コネクタ 195"/>
        <xdr:cNvCxnSpPr/>
      </xdr:nvCxnSpPr>
      <xdr:spPr>
        <a:xfrm>
          <a:off x="3225800" y="14266227"/>
          <a:ext cx="889000" cy="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35624</xdr:rowOff>
    </xdr:from>
    <xdr:to>
      <xdr:col>15</xdr:col>
      <xdr:colOff>82550</xdr:colOff>
      <xdr:row>83</xdr:row>
      <xdr:rowOff>35877</xdr:rowOff>
    </xdr:to>
    <xdr:cxnSp macro="">
      <xdr:nvCxnSpPr>
        <xdr:cNvPr id="199" name="直線コネクタ 198"/>
        <xdr:cNvCxnSpPr/>
      </xdr:nvCxnSpPr>
      <xdr:spPr>
        <a:xfrm>
          <a:off x="2336800" y="14265974"/>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5696</xdr:rowOff>
    </xdr:from>
    <xdr:to>
      <xdr:col>11</xdr:col>
      <xdr:colOff>31750</xdr:colOff>
      <xdr:row>83</xdr:row>
      <xdr:rowOff>35624</xdr:rowOff>
    </xdr:to>
    <xdr:cxnSp macro="">
      <xdr:nvCxnSpPr>
        <xdr:cNvPr id="202" name="直線コネクタ 201"/>
        <xdr:cNvCxnSpPr/>
      </xdr:nvCxnSpPr>
      <xdr:spPr>
        <a:xfrm>
          <a:off x="1447800" y="14236046"/>
          <a:ext cx="889000" cy="2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23437</xdr:rowOff>
    </xdr:from>
    <xdr:to>
      <xdr:col>23</xdr:col>
      <xdr:colOff>184150</xdr:colOff>
      <xdr:row>83</xdr:row>
      <xdr:rowOff>125037</xdr:rowOff>
    </xdr:to>
    <xdr:sp macro="" textlink="">
      <xdr:nvSpPr>
        <xdr:cNvPr id="212" name="楕円 211"/>
        <xdr:cNvSpPr/>
      </xdr:nvSpPr>
      <xdr:spPr>
        <a:xfrm>
          <a:off x="4902200" y="142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39964</xdr:rowOff>
    </xdr:from>
    <xdr:ext cx="762000" cy="259045"/>
    <xdr:sp macro="" textlink="">
      <xdr:nvSpPr>
        <xdr:cNvPr id="213" name="人件費・物件費等の状況該当値テキスト"/>
        <xdr:cNvSpPr txBox="1"/>
      </xdr:nvSpPr>
      <xdr:spPr>
        <a:xfrm>
          <a:off x="5041900" y="14098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164840</xdr:rowOff>
    </xdr:from>
    <xdr:to>
      <xdr:col>19</xdr:col>
      <xdr:colOff>184150</xdr:colOff>
      <xdr:row>83</xdr:row>
      <xdr:rowOff>94990</xdr:rowOff>
    </xdr:to>
    <xdr:sp macro="" textlink="">
      <xdr:nvSpPr>
        <xdr:cNvPr id="214" name="楕円 213"/>
        <xdr:cNvSpPr/>
      </xdr:nvSpPr>
      <xdr:spPr>
        <a:xfrm>
          <a:off x="4064000" y="142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105167</xdr:rowOff>
    </xdr:from>
    <xdr:ext cx="736600" cy="259045"/>
    <xdr:sp macro="" textlink="">
      <xdr:nvSpPr>
        <xdr:cNvPr id="215" name="テキスト ボックス 214"/>
        <xdr:cNvSpPr txBox="1"/>
      </xdr:nvSpPr>
      <xdr:spPr>
        <a:xfrm>
          <a:off x="3733800" y="1399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156527</xdr:rowOff>
    </xdr:from>
    <xdr:to>
      <xdr:col>15</xdr:col>
      <xdr:colOff>133350</xdr:colOff>
      <xdr:row>83</xdr:row>
      <xdr:rowOff>86677</xdr:rowOff>
    </xdr:to>
    <xdr:sp macro="" textlink="">
      <xdr:nvSpPr>
        <xdr:cNvPr id="216" name="楕円 215"/>
        <xdr:cNvSpPr/>
      </xdr:nvSpPr>
      <xdr:spPr>
        <a:xfrm>
          <a:off x="3175000" y="1421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96854</xdr:rowOff>
    </xdr:from>
    <xdr:ext cx="762000" cy="259045"/>
    <xdr:sp macro="" textlink="">
      <xdr:nvSpPr>
        <xdr:cNvPr id="217" name="テキスト ボックス 216"/>
        <xdr:cNvSpPr txBox="1"/>
      </xdr:nvSpPr>
      <xdr:spPr>
        <a:xfrm>
          <a:off x="2844800" y="1398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156274</xdr:rowOff>
    </xdr:from>
    <xdr:to>
      <xdr:col>11</xdr:col>
      <xdr:colOff>82550</xdr:colOff>
      <xdr:row>83</xdr:row>
      <xdr:rowOff>86424</xdr:rowOff>
    </xdr:to>
    <xdr:sp macro="" textlink="">
      <xdr:nvSpPr>
        <xdr:cNvPr id="218" name="楕円 217"/>
        <xdr:cNvSpPr/>
      </xdr:nvSpPr>
      <xdr:spPr>
        <a:xfrm>
          <a:off x="2286000" y="1421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96601</xdr:rowOff>
    </xdr:from>
    <xdr:ext cx="762000" cy="259045"/>
    <xdr:sp macro="" textlink="">
      <xdr:nvSpPr>
        <xdr:cNvPr id="219" name="テキスト ボックス 218"/>
        <xdr:cNvSpPr txBox="1"/>
      </xdr:nvSpPr>
      <xdr:spPr>
        <a:xfrm>
          <a:off x="1955800" y="1398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126346</xdr:rowOff>
    </xdr:from>
    <xdr:to>
      <xdr:col>7</xdr:col>
      <xdr:colOff>31750</xdr:colOff>
      <xdr:row>83</xdr:row>
      <xdr:rowOff>56496</xdr:rowOff>
    </xdr:to>
    <xdr:sp macro="" textlink="">
      <xdr:nvSpPr>
        <xdr:cNvPr id="220" name="楕円 219"/>
        <xdr:cNvSpPr/>
      </xdr:nvSpPr>
      <xdr:spPr>
        <a:xfrm>
          <a:off x="1397000" y="1418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66673</xdr:rowOff>
    </xdr:from>
    <xdr:ext cx="762000" cy="259045"/>
    <xdr:sp macro="" textlink="">
      <xdr:nvSpPr>
        <xdr:cNvPr id="221" name="テキスト ボックス 220"/>
        <xdr:cNvSpPr txBox="1"/>
      </xdr:nvSpPr>
      <xdr:spPr>
        <a:xfrm>
          <a:off x="1066800" y="1395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定員適正化計画に基づ</a:t>
          </a:r>
          <a:r>
            <a:rPr kumimoji="1" lang="ja-JP" altLang="en-US" sz="1100">
              <a:solidFill>
                <a:schemeClr val="dk1"/>
              </a:solidFill>
              <a:effectLst/>
              <a:latin typeface="+mn-lt"/>
              <a:ea typeface="+mn-ea"/>
              <a:cs typeface="+mn-cs"/>
            </a:rPr>
            <a:t>いた</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ではあるが</a:t>
          </a:r>
          <a:r>
            <a:rPr kumimoji="1" lang="ja-JP" altLang="ja-JP" sz="1100">
              <a:solidFill>
                <a:schemeClr val="dk1"/>
              </a:solidFill>
              <a:effectLst/>
              <a:latin typeface="+mn-lt"/>
              <a:ea typeface="+mn-ea"/>
              <a:cs typeface="+mn-cs"/>
            </a:rPr>
            <a:t>、年齢が比較的若い職員を係長・課長に抜擢していることなどから、しばらくラスパイレス指数が増加する見込み</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。なお、この増加は一時的なものであり、退職者数が落ち着けば、緩やかに下降していく。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給与水準については</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類似団体及び県下近隣市町村の状況を把握しつつ適正な水準が保てるよう努める。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45962</xdr:rowOff>
    </xdr:from>
    <xdr:to>
      <xdr:col>81</xdr:col>
      <xdr:colOff>44450</xdr:colOff>
      <xdr:row>88</xdr:row>
      <xdr:rowOff>45962</xdr:rowOff>
    </xdr:to>
    <xdr:cxnSp macro="">
      <xdr:nvCxnSpPr>
        <xdr:cNvPr id="257" name="直線コネクタ 256"/>
        <xdr:cNvCxnSpPr/>
      </xdr:nvCxnSpPr>
      <xdr:spPr>
        <a:xfrm>
          <a:off x="16179800" y="1513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45962</xdr:rowOff>
    </xdr:to>
    <xdr:cxnSp macro="">
      <xdr:nvCxnSpPr>
        <xdr:cNvPr id="260" name="直線コネクタ 259"/>
        <xdr:cNvCxnSpPr/>
      </xdr:nvCxnSpPr>
      <xdr:spPr>
        <a:xfrm>
          <a:off x="15290800" y="150876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22982</xdr:rowOff>
    </xdr:to>
    <xdr:cxnSp macro="">
      <xdr:nvCxnSpPr>
        <xdr:cNvPr id="263" name="直線コネクタ 262"/>
        <xdr:cNvCxnSpPr/>
      </xdr:nvCxnSpPr>
      <xdr:spPr>
        <a:xfrm flipV="1">
          <a:off x="14401800" y="15087600"/>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22982</xdr:rowOff>
    </xdr:from>
    <xdr:to>
      <xdr:col>68</xdr:col>
      <xdr:colOff>152400</xdr:colOff>
      <xdr:row>88</xdr:row>
      <xdr:rowOff>45962</xdr:rowOff>
    </xdr:to>
    <xdr:cxnSp macro="">
      <xdr:nvCxnSpPr>
        <xdr:cNvPr id="266" name="直線コネクタ 265"/>
        <xdr:cNvCxnSpPr/>
      </xdr:nvCxnSpPr>
      <xdr:spPr>
        <a:xfrm flipV="1">
          <a:off x="13512800" y="151105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166612</xdr:rowOff>
    </xdr:from>
    <xdr:to>
      <xdr:col>81</xdr:col>
      <xdr:colOff>95250</xdr:colOff>
      <xdr:row>88</xdr:row>
      <xdr:rowOff>96762</xdr:rowOff>
    </xdr:to>
    <xdr:sp macro="" textlink="">
      <xdr:nvSpPr>
        <xdr:cNvPr id="276" name="楕円 275"/>
        <xdr:cNvSpPr/>
      </xdr:nvSpPr>
      <xdr:spPr>
        <a:xfrm>
          <a:off x="169672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138689</xdr:rowOff>
    </xdr:from>
    <xdr:ext cx="762000" cy="259045"/>
    <xdr:sp macro="" textlink="">
      <xdr:nvSpPr>
        <xdr:cNvPr id="277" name="給与水準   （国との比較）該当値テキスト"/>
        <xdr:cNvSpPr txBox="1"/>
      </xdr:nvSpPr>
      <xdr:spPr>
        <a:xfrm>
          <a:off x="17106900" y="150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166612</xdr:rowOff>
    </xdr:from>
    <xdr:to>
      <xdr:col>77</xdr:col>
      <xdr:colOff>95250</xdr:colOff>
      <xdr:row>88</xdr:row>
      <xdr:rowOff>96762</xdr:rowOff>
    </xdr:to>
    <xdr:sp macro="" textlink="">
      <xdr:nvSpPr>
        <xdr:cNvPr id="278" name="楕円 277"/>
        <xdr:cNvSpPr/>
      </xdr:nvSpPr>
      <xdr:spPr>
        <a:xfrm>
          <a:off x="16129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81539</xdr:rowOff>
    </xdr:from>
    <xdr:ext cx="736600" cy="259045"/>
    <xdr:sp macro="" textlink="">
      <xdr:nvSpPr>
        <xdr:cNvPr id="279" name="テキスト ボックス 278"/>
        <xdr:cNvSpPr txBox="1"/>
      </xdr:nvSpPr>
      <xdr:spPr>
        <a:xfrm>
          <a:off x="15798800" y="1516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143632</xdr:rowOff>
    </xdr:from>
    <xdr:to>
      <xdr:col>68</xdr:col>
      <xdr:colOff>203200</xdr:colOff>
      <xdr:row>88</xdr:row>
      <xdr:rowOff>73782</xdr:rowOff>
    </xdr:to>
    <xdr:sp macro="" textlink="">
      <xdr:nvSpPr>
        <xdr:cNvPr id="282" name="楕円 281"/>
        <xdr:cNvSpPr/>
      </xdr:nvSpPr>
      <xdr:spPr>
        <a:xfrm>
          <a:off x="14351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58559</xdr:rowOff>
    </xdr:from>
    <xdr:ext cx="762000" cy="259045"/>
    <xdr:sp macro="" textlink="">
      <xdr:nvSpPr>
        <xdr:cNvPr id="283" name="テキスト ボックス 282"/>
        <xdr:cNvSpPr txBox="1"/>
      </xdr:nvSpPr>
      <xdr:spPr>
        <a:xfrm>
          <a:off x="14020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166612</xdr:rowOff>
    </xdr:from>
    <xdr:to>
      <xdr:col>64</xdr:col>
      <xdr:colOff>152400</xdr:colOff>
      <xdr:row>88</xdr:row>
      <xdr:rowOff>96762</xdr:rowOff>
    </xdr:to>
    <xdr:sp macro="" textlink="">
      <xdr:nvSpPr>
        <xdr:cNvPr id="284" name="楕円 283"/>
        <xdr:cNvSpPr/>
      </xdr:nvSpPr>
      <xdr:spPr>
        <a:xfrm>
          <a:off x="13462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81539</xdr:rowOff>
    </xdr:from>
    <xdr:ext cx="762000" cy="259045"/>
    <xdr:sp macro="" textlink="">
      <xdr:nvSpPr>
        <xdr:cNvPr id="285" name="テキスト ボックス 284"/>
        <xdr:cNvSpPr txBox="1"/>
      </xdr:nvSpPr>
      <xdr:spPr>
        <a:xfrm>
          <a:off x="13131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年度の国体開催、令和</a:t>
          </a:r>
          <a:r>
            <a:rPr lang="en-US" altLang="ja-JP" sz="1100" b="0" i="0" baseline="0">
              <a:solidFill>
                <a:schemeClr val="dk1"/>
              </a:solidFill>
              <a:effectLst/>
              <a:latin typeface="+mn-lt"/>
              <a:ea typeface="+mn-ea"/>
              <a:cs typeface="+mn-cs"/>
            </a:rPr>
            <a:t>5</a:t>
          </a:r>
          <a:r>
            <a:rPr lang="ja-JP" altLang="en-US" sz="1100" b="0" i="0" baseline="0">
              <a:solidFill>
                <a:schemeClr val="dk1"/>
              </a:solidFill>
              <a:effectLst/>
              <a:latin typeface="+mn-lt"/>
              <a:ea typeface="+mn-ea"/>
              <a:cs typeface="+mn-cs"/>
            </a:rPr>
            <a:t>年度の新庁舎建設を控えていることから、</a:t>
          </a:r>
          <a:r>
            <a:rPr lang="ja-JP" altLang="ja-JP" sz="1100" b="0" i="0" baseline="0">
              <a:solidFill>
                <a:schemeClr val="dk1"/>
              </a:solidFill>
              <a:effectLst/>
              <a:latin typeface="+mn-lt"/>
              <a:ea typeface="+mn-ea"/>
              <a:cs typeface="+mn-cs"/>
            </a:rPr>
            <a:t>職員数は</a:t>
          </a:r>
          <a:r>
            <a:rPr lang="ja-JP" altLang="en-US" sz="1100" b="0" i="0" baseline="0">
              <a:solidFill>
                <a:schemeClr val="dk1"/>
              </a:solidFill>
              <a:effectLst/>
              <a:latin typeface="+mn-lt"/>
              <a:ea typeface="+mn-ea"/>
              <a:cs typeface="+mn-cs"/>
            </a:rPr>
            <a:t>昨年度より１人</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した。今後も職員数は増加する見込みではあるが、現在行っている</a:t>
          </a:r>
          <a:r>
            <a:rPr lang="ja-JP" altLang="ja-JP" sz="1100" b="0" i="0" baseline="0">
              <a:solidFill>
                <a:schemeClr val="dk1"/>
              </a:solidFill>
              <a:effectLst/>
              <a:latin typeface="+mn-lt"/>
              <a:ea typeface="+mn-ea"/>
              <a:cs typeface="+mn-cs"/>
            </a:rPr>
            <a:t>被災地への職員派遣</a:t>
          </a:r>
          <a:r>
            <a:rPr lang="ja-JP" altLang="en-US" sz="1100" b="0" i="0" baseline="0">
              <a:solidFill>
                <a:schemeClr val="dk1"/>
              </a:solidFill>
              <a:effectLst/>
              <a:latin typeface="+mn-lt"/>
              <a:ea typeface="+mn-ea"/>
              <a:cs typeface="+mn-cs"/>
            </a:rPr>
            <a:t>、国体、庁舎建設等が終了し次第、職員数の削減を行う。人口の減少に職員の削減数が追い付かないことから、人口</a:t>
          </a:r>
          <a:r>
            <a:rPr lang="ja-JP" altLang="ja-JP" sz="1100" b="0" i="0" baseline="0">
              <a:solidFill>
                <a:schemeClr val="dk1"/>
              </a:solidFill>
              <a:effectLst/>
              <a:latin typeface="+mn-lt"/>
              <a:ea typeface="+mn-ea"/>
              <a:cs typeface="+mn-cs"/>
            </a:rPr>
            <a:t>千人当たりの職員数は今後も増加していく</a:t>
          </a:r>
          <a:r>
            <a:rPr lang="ja-JP" altLang="en-US" sz="1100" b="0" i="0" baseline="0">
              <a:solidFill>
                <a:schemeClr val="dk1"/>
              </a:solidFill>
              <a:effectLst/>
              <a:latin typeface="+mn-lt"/>
              <a:ea typeface="+mn-ea"/>
              <a:cs typeface="+mn-cs"/>
            </a:rPr>
            <a:t>と思われるが、</a:t>
          </a:r>
          <a:r>
            <a:rPr lang="ja-JP" altLang="ja-JP" sz="1100" b="0" i="0" baseline="0">
              <a:solidFill>
                <a:schemeClr val="dk1"/>
              </a:solidFill>
              <a:effectLst/>
              <a:latin typeface="+mn-lt"/>
              <a:ea typeface="+mn-ea"/>
              <a:cs typeface="+mn-cs"/>
            </a:rPr>
            <a:t>類似団体と比較</a:t>
          </a:r>
          <a:r>
            <a:rPr lang="ja-JP" altLang="en-US" sz="1100" b="0" i="0" baseline="0">
              <a:solidFill>
                <a:schemeClr val="dk1"/>
              </a:solidFill>
              <a:effectLst/>
              <a:latin typeface="+mn-lt"/>
              <a:ea typeface="+mn-ea"/>
              <a:cs typeface="+mn-cs"/>
            </a:rPr>
            <a:t>して</a:t>
          </a:r>
          <a:r>
            <a:rPr lang="ja-JP" altLang="ja-JP" sz="1100" b="0" i="0" baseline="0">
              <a:solidFill>
                <a:schemeClr val="dk1"/>
              </a:solidFill>
              <a:effectLst/>
              <a:latin typeface="+mn-lt"/>
              <a:ea typeface="+mn-ea"/>
              <a:cs typeface="+mn-cs"/>
            </a:rPr>
            <a:t>過大に</a:t>
          </a:r>
          <a:r>
            <a:rPr lang="ja-JP" altLang="en-US" sz="1100" b="0" i="0" baseline="0">
              <a:solidFill>
                <a:schemeClr val="dk1"/>
              </a:solidFill>
              <a:effectLst/>
              <a:latin typeface="+mn-lt"/>
              <a:ea typeface="+mn-ea"/>
              <a:cs typeface="+mn-cs"/>
            </a:rPr>
            <a:t>ならないよう適正</a:t>
          </a:r>
          <a:r>
            <a:rPr lang="ja-JP" altLang="ja-JP" sz="1100" b="0" i="0" baseline="0">
              <a:solidFill>
                <a:schemeClr val="dk1"/>
              </a:solidFill>
              <a:effectLst/>
              <a:latin typeface="+mn-lt"/>
              <a:ea typeface="+mn-ea"/>
              <a:cs typeface="+mn-cs"/>
            </a:rPr>
            <a:t>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117082</xdr:rowOff>
    </xdr:from>
    <xdr:to>
      <xdr:col>81</xdr:col>
      <xdr:colOff>44450</xdr:colOff>
      <xdr:row>61</xdr:row>
      <xdr:rowOff>144659</xdr:rowOff>
    </xdr:to>
    <xdr:cxnSp macro="">
      <xdr:nvCxnSpPr>
        <xdr:cNvPr id="322" name="直線コネクタ 321"/>
        <xdr:cNvCxnSpPr/>
      </xdr:nvCxnSpPr>
      <xdr:spPr>
        <a:xfrm>
          <a:off x="16179800" y="1057553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94101</xdr:rowOff>
    </xdr:from>
    <xdr:to>
      <xdr:col>77</xdr:col>
      <xdr:colOff>44450</xdr:colOff>
      <xdr:row>61</xdr:row>
      <xdr:rowOff>117082</xdr:rowOff>
    </xdr:to>
    <xdr:cxnSp macro="">
      <xdr:nvCxnSpPr>
        <xdr:cNvPr id="325" name="直線コネクタ 324"/>
        <xdr:cNvCxnSpPr/>
      </xdr:nvCxnSpPr>
      <xdr:spPr>
        <a:xfrm>
          <a:off x="15290800" y="1055255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80312</xdr:rowOff>
    </xdr:from>
    <xdr:to>
      <xdr:col>72</xdr:col>
      <xdr:colOff>203200</xdr:colOff>
      <xdr:row>61</xdr:row>
      <xdr:rowOff>94101</xdr:rowOff>
    </xdr:to>
    <xdr:cxnSp macro="">
      <xdr:nvCxnSpPr>
        <xdr:cNvPr id="328" name="直線コネクタ 327"/>
        <xdr:cNvCxnSpPr/>
      </xdr:nvCxnSpPr>
      <xdr:spPr>
        <a:xfrm>
          <a:off x="14401800" y="1053876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48139</xdr:rowOff>
    </xdr:from>
    <xdr:to>
      <xdr:col>68</xdr:col>
      <xdr:colOff>152400</xdr:colOff>
      <xdr:row>61</xdr:row>
      <xdr:rowOff>80312</xdr:rowOff>
    </xdr:to>
    <xdr:cxnSp macro="">
      <xdr:nvCxnSpPr>
        <xdr:cNvPr id="331" name="直線コネクタ 330"/>
        <xdr:cNvCxnSpPr/>
      </xdr:nvCxnSpPr>
      <xdr:spPr>
        <a:xfrm>
          <a:off x="13512800" y="1050658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93859</xdr:rowOff>
    </xdr:from>
    <xdr:to>
      <xdr:col>81</xdr:col>
      <xdr:colOff>95250</xdr:colOff>
      <xdr:row>62</xdr:row>
      <xdr:rowOff>24009</xdr:rowOff>
    </xdr:to>
    <xdr:sp macro="" textlink="">
      <xdr:nvSpPr>
        <xdr:cNvPr id="341" name="楕円 340"/>
        <xdr:cNvSpPr/>
      </xdr:nvSpPr>
      <xdr:spPr>
        <a:xfrm>
          <a:off x="169672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110386</xdr:rowOff>
    </xdr:from>
    <xdr:ext cx="762000" cy="259045"/>
    <xdr:sp macro="" textlink="">
      <xdr:nvSpPr>
        <xdr:cNvPr id="342" name="定員管理の状況該当値テキスト"/>
        <xdr:cNvSpPr txBox="1"/>
      </xdr:nvSpPr>
      <xdr:spPr>
        <a:xfrm>
          <a:off x="17106900" y="1039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66282</xdr:rowOff>
    </xdr:from>
    <xdr:to>
      <xdr:col>77</xdr:col>
      <xdr:colOff>95250</xdr:colOff>
      <xdr:row>61</xdr:row>
      <xdr:rowOff>167882</xdr:rowOff>
    </xdr:to>
    <xdr:sp macro="" textlink="">
      <xdr:nvSpPr>
        <xdr:cNvPr id="343" name="楕円 342"/>
        <xdr:cNvSpPr/>
      </xdr:nvSpPr>
      <xdr:spPr>
        <a:xfrm>
          <a:off x="16129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6609</xdr:rowOff>
    </xdr:from>
    <xdr:ext cx="736600" cy="259045"/>
    <xdr:sp macro="" textlink="">
      <xdr:nvSpPr>
        <xdr:cNvPr id="344" name="テキスト ボックス 343"/>
        <xdr:cNvSpPr txBox="1"/>
      </xdr:nvSpPr>
      <xdr:spPr>
        <a:xfrm>
          <a:off x="15798800" y="10293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43301</xdr:rowOff>
    </xdr:from>
    <xdr:to>
      <xdr:col>73</xdr:col>
      <xdr:colOff>44450</xdr:colOff>
      <xdr:row>61</xdr:row>
      <xdr:rowOff>144901</xdr:rowOff>
    </xdr:to>
    <xdr:sp macro="" textlink="">
      <xdr:nvSpPr>
        <xdr:cNvPr id="345" name="楕円 344"/>
        <xdr:cNvSpPr/>
      </xdr:nvSpPr>
      <xdr:spPr>
        <a:xfrm>
          <a:off x="15240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155078</xdr:rowOff>
    </xdr:from>
    <xdr:ext cx="762000" cy="259045"/>
    <xdr:sp macro="" textlink="">
      <xdr:nvSpPr>
        <xdr:cNvPr id="346" name="テキスト ボックス 345"/>
        <xdr:cNvSpPr txBox="1"/>
      </xdr:nvSpPr>
      <xdr:spPr>
        <a:xfrm>
          <a:off x="14909800" y="1027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29512</xdr:rowOff>
    </xdr:from>
    <xdr:to>
      <xdr:col>68</xdr:col>
      <xdr:colOff>203200</xdr:colOff>
      <xdr:row>61</xdr:row>
      <xdr:rowOff>131112</xdr:rowOff>
    </xdr:to>
    <xdr:sp macro="" textlink="">
      <xdr:nvSpPr>
        <xdr:cNvPr id="347" name="楕円 346"/>
        <xdr:cNvSpPr/>
      </xdr:nvSpPr>
      <xdr:spPr>
        <a:xfrm>
          <a:off x="14351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141289</xdr:rowOff>
    </xdr:from>
    <xdr:ext cx="762000" cy="259045"/>
    <xdr:sp macro="" textlink="">
      <xdr:nvSpPr>
        <xdr:cNvPr id="348" name="テキスト ボックス 347"/>
        <xdr:cNvSpPr txBox="1"/>
      </xdr:nvSpPr>
      <xdr:spPr>
        <a:xfrm>
          <a:off x="14020800" y="1025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168789</xdr:rowOff>
    </xdr:from>
    <xdr:to>
      <xdr:col>64</xdr:col>
      <xdr:colOff>152400</xdr:colOff>
      <xdr:row>61</xdr:row>
      <xdr:rowOff>98939</xdr:rowOff>
    </xdr:to>
    <xdr:sp macro="" textlink="">
      <xdr:nvSpPr>
        <xdr:cNvPr id="349" name="楕円 348"/>
        <xdr:cNvSpPr/>
      </xdr:nvSpPr>
      <xdr:spPr>
        <a:xfrm>
          <a:off x="13462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109116</xdr:rowOff>
    </xdr:from>
    <xdr:ext cx="762000" cy="259045"/>
    <xdr:sp macro="" textlink="">
      <xdr:nvSpPr>
        <xdr:cNvPr id="350" name="テキスト ボックス 349"/>
        <xdr:cNvSpPr txBox="1"/>
      </xdr:nvSpPr>
      <xdr:spPr>
        <a:xfrm>
          <a:off x="13131800" y="1022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ポイント減少した。地方債残高は</a:t>
          </a:r>
          <a:r>
            <a:rPr lang="ja-JP" altLang="en-US" sz="1100" b="0" i="0" baseline="0">
              <a:solidFill>
                <a:schemeClr val="dk1"/>
              </a:solidFill>
              <a:effectLst/>
              <a:latin typeface="+mn-lt"/>
              <a:ea typeface="+mn-ea"/>
              <a:cs typeface="+mn-cs"/>
            </a:rPr>
            <a:t>前年度よりは</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億円減少しているが、</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年度末の</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からは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億円増加し</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元利償還金が前年度比</a:t>
          </a:r>
          <a:r>
            <a:rPr lang="en-US" altLang="ja-JP" sz="1100" b="0" i="0" baseline="0">
              <a:solidFill>
                <a:schemeClr val="dk1"/>
              </a:solidFill>
              <a:effectLst/>
              <a:latin typeface="+mn-lt"/>
              <a:ea typeface="+mn-ea"/>
              <a:cs typeface="+mn-cs"/>
            </a:rPr>
            <a:t>+6,100</a:t>
          </a:r>
          <a:r>
            <a:rPr lang="ja-JP" altLang="en-US" sz="1100" b="0" i="0" baseline="0">
              <a:solidFill>
                <a:schemeClr val="dk1"/>
              </a:solidFill>
              <a:effectLst/>
              <a:latin typeface="+mn-lt"/>
              <a:ea typeface="+mn-ea"/>
              <a:cs typeface="+mn-cs"/>
            </a:rPr>
            <a:t>万円となった。特に新衛生センター建設時の借入金の返済が開始する令和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H30</a:t>
          </a:r>
          <a:r>
            <a:rPr lang="ja-JP" altLang="en-US" sz="1100" b="0" i="0" baseline="0">
              <a:solidFill>
                <a:schemeClr val="dk1"/>
              </a:solidFill>
              <a:effectLst/>
              <a:latin typeface="+mn-lt"/>
              <a:ea typeface="+mn-ea"/>
              <a:cs typeface="+mn-cs"/>
            </a:rPr>
            <a:t>年度よりも元利償還金が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1,000</a:t>
          </a:r>
          <a:r>
            <a:rPr lang="ja-JP" altLang="en-US" sz="1100" b="0" i="0" baseline="0">
              <a:solidFill>
                <a:schemeClr val="dk1"/>
              </a:solidFill>
              <a:effectLst/>
              <a:latin typeface="+mn-lt"/>
              <a:ea typeface="+mn-ea"/>
              <a:cs typeface="+mn-cs"/>
            </a:rPr>
            <a:t>万円増加する見込みであり、</a:t>
          </a:r>
          <a:r>
            <a:rPr lang="ja-JP" altLang="ja-JP" sz="1100" b="0" i="0" baseline="0">
              <a:solidFill>
                <a:schemeClr val="dk1"/>
              </a:solidFill>
              <a:effectLst/>
              <a:latin typeface="+mn-lt"/>
              <a:ea typeface="+mn-ea"/>
              <a:cs typeface="+mn-cs"/>
            </a:rPr>
            <a:t>公債費負担は年々増加</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。交付税措置等が見込まれる有利な地方債の活用に努めると同時に、地方債の元利償還金が過大にならないよう、年度間の公平性も勘案しながら減債基金を活用し、実質公債費比率の抑制を図る。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13970</xdr:rowOff>
    </xdr:to>
    <xdr:cxnSp macro="">
      <xdr:nvCxnSpPr>
        <xdr:cNvPr id="384" name="直線コネクタ 383"/>
        <xdr:cNvCxnSpPr/>
      </xdr:nvCxnSpPr>
      <xdr:spPr>
        <a:xfrm flipV="1">
          <a:off x="16179800" y="635359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13970</xdr:rowOff>
    </xdr:from>
    <xdr:to>
      <xdr:col>77</xdr:col>
      <xdr:colOff>44450</xdr:colOff>
      <xdr:row>37</xdr:row>
      <xdr:rowOff>20003</xdr:rowOff>
    </xdr:to>
    <xdr:cxnSp macro="">
      <xdr:nvCxnSpPr>
        <xdr:cNvPr id="387" name="直線コネクタ 386"/>
        <xdr:cNvCxnSpPr/>
      </xdr:nvCxnSpPr>
      <xdr:spPr>
        <a:xfrm flipV="1">
          <a:off x="15290800" y="635762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32067</xdr:rowOff>
    </xdr:to>
    <xdr:cxnSp macro="">
      <xdr:nvCxnSpPr>
        <xdr:cNvPr id="390" name="直線コネクタ 389"/>
        <xdr:cNvCxnSpPr/>
      </xdr:nvCxnSpPr>
      <xdr:spPr>
        <a:xfrm flipV="1">
          <a:off x="14401800" y="636365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56197</xdr:rowOff>
    </xdr:to>
    <xdr:cxnSp macro="">
      <xdr:nvCxnSpPr>
        <xdr:cNvPr id="393" name="直線コネクタ 392"/>
        <xdr:cNvCxnSpPr/>
      </xdr:nvCxnSpPr>
      <xdr:spPr>
        <a:xfrm flipV="1">
          <a:off x="13512800" y="63757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3" name="楕円 402"/>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4"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405" name="楕円 404"/>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406" name="テキスト ボックス 405"/>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7" name="楕円 406"/>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8" name="テキスト ボックス 407"/>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09" name="楕円 408"/>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93044</xdr:rowOff>
    </xdr:from>
    <xdr:ext cx="762000" cy="259045"/>
    <xdr:sp macro="" textlink="">
      <xdr:nvSpPr>
        <xdr:cNvPr id="410" name="テキスト ボックス 409"/>
        <xdr:cNvSpPr txBox="1"/>
      </xdr:nvSpPr>
      <xdr:spPr>
        <a:xfrm>
          <a:off x="14020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5397</xdr:rowOff>
    </xdr:from>
    <xdr:to>
      <xdr:col>64</xdr:col>
      <xdr:colOff>152400</xdr:colOff>
      <xdr:row>37</xdr:row>
      <xdr:rowOff>106997</xdr:rowOff>
    </xdr:to>
    <xdr:sp macro="" textlink="">
      <xdr:nvSpPr>
        <xdr:cNvPr id="411" name="楕円 410"/>
        <xdr:cNvSpPr/>
      </xdr:nvSpPr>
      <xdr:spPr>
        <a:xfrm>
          <a:off x="13462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117174</xdr:rowOff>
    </xdr:from>
    <xdr:ext cx="762000" cy="259045"/>
    <xdr:sp macro="" textlink="">
      <xdr:nvSpPr>
        <xdr:cNvPr id="412" name="テキスト ボックス 411"/>
        <xdr:cNvSpPr txBox="1"/>
      </xdr:nvSpPr>
      <xdr:spPr>
        <a:xfrm>
          <a:off x="13131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昨年同様、将来負担比率は算出されなかった。有利な起債を借りていることや</a:t>
          </a:r>
          <a:r>
            <a:rPr lang="ja-JP" altLang="en-US" sz="1100" b="0" i="0" baseline="0">
              <a:solidFill>
                <a:schemeClr val="dk1"/>
              </a:solidFill>
              <a:effectLst/>
              <a:latin typeface="+mn-lt"/>
              <a:ea typeface="+mn-ea"/>
              <a:cs typeface="+mn-cs"/>
            </a:rPr>
            <a:t>地方債の発行を</a:t>
          </a:r>
          <a:r>
            <a:rPr lang="ja-JP" altLang="ja-JP" sz="1100" b="0" i="0" baseline="0">
              <a:solidFill>
                <a:schemeClr val="dk1"/>
              </a:solidFill>
              <a:effectLst/>
              <a:latin typeface="+mn-lt"/>
              <a:ea typeface="+mn-ea"/>
              <a:cs typeface="+mn-cs"/>
            </a:rPr>
            <a:t>抑制したことが要因と考えられる。地方債残高は</a:t>
          </a:r>
          <a:r>
            <a:rPr lang="ja-JP" altLang="en-US" sz="1100" b="0" i="0" baseline="0">
              <a:solidFill>
                <a:schemeClr val="dk1"/>
              </a:solidFill>
              <a:effectLst/>
              <a:latin typeface="+mn-lt"/>
              <a:ea typeface="+mn-ea"/>
              <a:cs typeface="+mn-cs"/>
            </a:rPr>
            <a:t>前年度末より４</a:t>
          </a:r>
          <a:r>
            <a:rPr lang="ja-JP" altLang="ja-JP" sz="1100" b="0" i="0" baseline="0">
              <a:solidFill>
                <a:schemeClr val="dk1"/>
              </a:solidFill>
              <a:effectLst/>
              <a:latin typeface="+mn-lt"/>
              <a:ea typeface="+mn-ea"/>
              <a:cs typeface="+mn-cs"/>
            </a:rPr>
            <a:t>億円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した。財政計画では、今後も引き続き社会資本の老朽化への対応等により起債額の増加が見込まれているが、</a:t>
          </a:r>
          <a:r>
            <a:rPr lang="ja-JP" altLang="en-US" sz="1100" b="0" i="0" baseline="0">
              <a:solidFill>
                <a:schemeClr val="dk1"/>
              </a:solidFill>
              <a:effectLst/>
              <a:latin typeface="+mn-lt"/>
              <a:ea typeface="+mn-ea"/>
              <a:cs typeface="+mn-cs"/>
            </a:rPr>
            <a:t>それに加えて国の方針に基づく</a:t>
          </a:r>
          <a:r>
            <a:rPr lang="ja-JP" altLang="ja-JP" sz="1100" b="0" i="0" baseline="0">
              <a:solidFill>
                <a:schemeClr val="dk1"/>
              </a:solidFill>
              <a:effectLst/>
              <a:latin typeface="+mn-lt"/>
              <a:ea typeface="+mn-ea"/>
              <a:cs typeface="+mn-cs"/>
            </a:rPr>
            <a:t>計画外の起債</a:t>
          </a:r>
          <a:r>
            <a:rPr lang="ja-JP" altLang="en-US" sz="1100" b="0" i="0" baseline="0">
              <a:solidFill>
                <a:schemeClr val="dk1"/>
              </a:solidFill>
              <a:effectLst/>
              <a:latin typeface="+mn-lt"/>
              <a:ea typeface="+mn-ea"/>
              <a:cs typeface="+mn-cs"/>
            </a:rPr>
            <a:t>が大幅に</a:t>
          </a:r>
          <a:r>
            <a:rPr lang="ja-JP" altLang="ja-JP" sz="1100" b="0" i="0" baseline="0">
              <a:solidFill>
                <a:schemeClr val="dk1"/>
              </a:solidFill>
              <a:effectLst/>
              <a:latin typeface="+mn-lt"/>
              <a:ea typeface="+mn-ea"/>
              <a:cs typeface="+mn-cs"/>
            </a:rPr>
            <a:t>増えている。有利な地方債の活用と同時に、</a:t>
          </a:r>
          <a:r>
            <a:rPr lang="ja-JP" altLang="en-US" sz="1100" b="0" i="0" baseline="0">
              <a:solidFill>
                <a:schemeClr val="dk1"/>
              </a:solidFill>
              <a:effectLst/>
              <a:latin typeface="+mn-lt"/>
              <a:ea typeface="+mn-ea"/>
              <a:cs typeface="+mn-cs"/>
            </a:rPr>
            <a:t>現有基金をできるだけ取り崩さない財政運営を行い、</a:t>
          </a:r>
          <a:r>
            <a:rPr lang="ja-JP" altLang="ja-JP" sz="1100" b="0" i="0" baseline="0">
              <a:solidFill>
                <a:schemeClr val="dk1"/>
              </a:solidFill>
              <a:effectLst/>
              <a:latin typeface="+mn-lt"/>
              <a:ea typeface="+mn-ea"/>
              <a:cs typeface="+mn-cs"/>
            </a:rPr>
            <a:t>充当可能財源等の</a:t>
          </a:r>
          <a:r>
            <a:rPr lang="ja-JP" altLang="en-US" sz="1100" b="0" i="0" baseline="0">
              <a:solidFill>
                <a:schemeClr val="dk1"/>
              </a:solidFill>
              <a:effectLst/>
              <a:latin typeface="+mn-lt"/>
              <a:ea typeface="+mn-ea"/>
              <a:cs typeface="+mn-cs"/>
            </a:rPr>
            <a:t>確保に努める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170759</xdr:rowOff>
    </xdr:from>
    <xdr:ext cx="762000" cy="259045"/>
    <xdr:sp macro="" textlink="">
      <xdr:nvSpPr>
        <xdr:cNvPr id="448" name="将来負担の状況平均値テキスト"/>
        <xdr:cNvSpPr txBox="1"/>
      </xdr:nvSpPr>
      <xdr:spPr>
        <a:xfrm>
          <a:off x="17106900" y="2399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49" name="フローチャート: 判断 448"/>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0" name="フローチャート: 判断 449"/>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1" name="テキスト ボックス 450"/>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50328</xdr:rowOff>
    </xdr:from>
    <xdr:to>
      <xdr:col>73</xdr:col>
      <xdr:colOff>44450</xdr:colOff>
      <xdr:row>14</xdr:row>
      <xdr:rowOff>151928</xdr:rowOff>
    </xdr:to>
    <xdr:sp macro="" textlink="">
      <xdr:nvSpPr>
        <xdr:cNvPr id="452" name="フローチャート: 判断 451"/>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3" name="テキスト ボックス 452"/>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63772</xdr:rowOff>
    </xdr:from>
    <xdr:to>
      <xdr:col>68</xdr:col>
      <xdr:colOff>203200</xdr:colOff>
      <xdr:row>14</xdr:row>
      <xdr:rowOff>165372</xdr:rowOff>
    </xdr:to>
    <xdr:sp macro="" textlink="">
      <xdr:nvSpPr>
        <xdr:cNvPr id="454" name="フローチャート: 判断 453"/>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5" name="テキスト ボックス 454"/>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56" name="フローチャート: 判断 455"/>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57" name="テキスト ボックス 456"/>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26,147
26,010
392.56
16,096,920
15,388,421
379,128
9,143,073
16,199,093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経常一般財源を必要とする人件費は、前年度比</a:t>
          </a:r>
          <a:r>
            <a:rPr kumimoji="1" lang="en-US" altLang="ja-JP" sz="1100">
              <a:solidFill>
                <a:schemeClr val="dk1"/>
              </a:solidFill>
              <a:effectLst/>
              <a:latin typeface="+mn-lt"/>
              <a:ea typeface="+mn-ea"/>
              <a:cs typeface="+mn-cs"/>
            </a:rPr>
            <a:t>+2,200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。この要因は、国体開催準備や新庁舎建設などの特別な事情によるもので、令和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年度まではこの状況が続く見込みである。その後は定員適正化計画に基づく</a:t>
          </a:r>
          <a:r>
            <a:rPr kumimoji="1" lang="ja-JP" altLang="ja-JP" sz="1100" baseline="0">
              <a:solidFill>
                <a:schemeClr val="dk1"/>
              </a:solidFill>
              <a:effectLst/>
              <a:latin typeface="+mn-lt"/>
              <a:ea typeface="+mn-ea"/>
              <a:cs typeface="+mn-cs"/>
            </a:rPr>
            <a:t>職員削減を</a:t>
          </a:r>
          <a:r>
            <a:rPr kumimoji="1" lang="ja-JP" altLang="en-US" sz="1100" baseline="0">
              <a:solidFill>
                <a:schemeClr val="dk1"/>
              </a:solidFill>
              <a:effectLst/>
              <a:latin typeface="+mn-lt"/>
              <a:ea typeface="+mn-ea"/>
              <a:cs typeface="+mn-cs"/>
            </a:rPr>
            <a:t>確実に</a:t>
          </a:r>
          <a:r>
            <a:rPr kumimoji="1" lang="ja-JP" altLang="ja-JP" sz="1100" baseline="0">
              <a:solidFill>
                <a:schemeClr val="dk1"/>
              </a:solidFill>
              <a:effectLst/>
              <a:latin typeface="+mn-lt"/>
              <a:ea typeface="+mn-ea"/>
              <a:cs typeface="+mn-cs"/>
            </a:rPr>
            <a:t>行いながら、質の高い効率的な行政運営に努める。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53848</xdr:rowOff>
    </xdr:to>
    <xdr:cxnSp macro="">
      <xdr:nvCxnSpPr>
        <xdr:cNvPr id="64" name="直線コネクタ 63"/>
        <xdr:cNvCxnSpPr/>
      </xdr:nvCxnSpPr>
      <xdr:spPr>
        <a:xfrm>
          <a:off x="3987800" y="61620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127000</xdr:rowOff>
    </xdr:to>
    <xdr:cxnSp macro="">
      <xdr:nvCxnSpPr>
        <xdr:cNvPr id="67" name="直線コネクタ 66"/>
        <xdr:cNvCxnSpPr/>
      </xdr:nvCxnSpPr>
      <xdr:spPr>
        <a:xfrm flipV="1">
          <a:off x="3098800" y="6162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127000</xdr:rowOff>
    </xdr:to>
    <xdr:cxnSp macro="">
      <xdr:nvCxnSpPr>
        <xdr:cNvPr id="70" name="直線コネクタ 69"/>
        <xdr:cNvCxnSpPr/>
      </xdr:nvCxnSpPr>
      <xdr:spPr>
        <a:xfrm>
          <a:off x="2209800" y="6235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149860</xdr:rowOff>
    </xdr:to>
    <xdr:cxnSp macro="">
      <xdr:nvCxnSpPr>
        <xdr:cNvPr id="73" name="直線コネクタ 72"/>
        <xdr:cNvCxnSpPr/>
      </xdr:nvCxnSpPr>
      <xdr:spPr>
        <a:xfrm flipV="1">
          <a:off x="1320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5" name="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経常一般財源を必要とする物件費は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と大幅</a:t>
          </a:r>
          <a:r>
            <a:rPr kumimoji="1" lang="ja-JP" altLang="ja-JP" sz="1100">
              <a:solidFill>
                <a:schemeClr val="dk1"/>
              </a:solidFill>
              <a:effectLst/>
              <a:latin typeface="+mn-lt"/>
              <a:ea typeface="+mn-ea"/>
              <a:cs typeface="+mn-cs"/>
            </a:rPr>
            <a:t>増とな</a:t>
          </a:r>
          <a:r>
            <a:rPr kumimoji="1" lang="ja-JP" altLang="en-US" sz="1100">
              <a:solidFill>
                <a:schemeClr val="dk1"/>
              </a:solidFill>
              <a:effectLst/>
              <a:latin typeface="+mn-lt"/>
              <a:ea typeface="+mn-ea"/>
              <a:cs typeface="+mn-cs"/>
            </a:rPr>
            <a:t>ったことから</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国体のために新たに建設された施設の管理経費の増、施設の解体に伴う設計委託、市の</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周年記念事業の開催、ふるさと納税の増加に伴う返礼品増などが主な要因である。今後も</a:t>
          </a:r>
          <a:r>
            <a:rPr kumimoji="1" lang="ja-JP" altLang="ja-JP" sz="1100">
              <a:solidFill>
                <a:schemeClr val="dk1"/>
              </a:solidFill>
              <a:effectLst/>
              <a:latin typeface="+mn-lt"/>
              <a:ea typeface="+mn-ea"/>
              <a:cs typeface="+mn-cs"/>
            </a:rPr>
            <a:t>施設の</a:t>
          </a:r>
          <a:r>
            <a:rPr kumimoji="1" lang="ja-JP" altLang="en-US" sz="1100">
              <a:solidFill>
                <a:schemeClr val="dk1"/>
              </a:solidFill>
              <a:effectLst/>
              <a:latin typeface="+mn-lt"/>
              <a:ea typeface="+mn-ea"/>
              <a:cs typeface="+mn-cs"/>
            </a:rPr>
            <a:t>統廃合</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よる管理経費の削減</a:t>
          </a:r>
          <a:r>
            <a:rPr kumimoji="1" lang="ja-JP" altLang="ja-JP" sz="1100">
              <a:solidFill>
                <a:schemeClr val="dk1"/>
              </a:solidFill>
              <a:effectLst/>
              <a:latin typeface="+mn-lt"/>
              <a:ea typeface="+mn-ea"/>
              <a:cs typeface="+mn-cs"/>
            </a:rPr>
            <a:t>に取り組</a:t>
          </a:r>
          <a:r>
            <a:rPr kumimoji="1" lang="ja-JP" altLang="en-US" sz="1100">
              <a:solidFill>
                <a:schemeClr val="dk1"/>
              </a:solidFill>
              <a:effectLst/>
              <a:latin typeface="+mn-lt"/>
              <a:ea typeface="+mn-ea"/>
              <a:cs typeface="+mn-cs"/>
            </a:rPr>
            <a:t>み、物件費の抑制に</a:t>
          </a:r>
          <a:r>
            <a:rPr lang="ja-JP" altLang="ja-JP" sz="1100" b="0" i="0" baseline="0">
              <a:solidFill>
                <a:schemeClr val="dk1"/>
              </a:solidFill>
              <a:effectLst/>
              <a:latin typeface="+mn-lt"/>
              <a:ea typeface="+mn-ea"/>
              <a:cs typeface="+mn-cs"/>
            </a:rPr>
            <a:t>努める。</a:t>
          </a:r>
          <a:endParaRPr lang="ja-JP" altLang="ja-JP">
            <a:effectLst/>
          </a:endParaRPr>
        </a:p>
        <a:p>
          <a:pPr rtl="0" eaLnBrk="1" fontAlgn="auto" latinLnBrk="0" hangingPunct="1"/>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18</xdr:row>
      <xdr:rowOff>29029</xdr:rowOff>
    </xdr:to>
    <xdr:cxnSp macro="">
      <xdr:nvCxnSpPr>
        <xdr:cNvPr id="127" name="直線コネクタ 126"/>
        <xdr:cNvCxnSpPr/>
      </xdr:nvCxnSpPr>
      <xdr:spPr>
        <a:xfrm>
          <a:off x="15671800" y="2875643"/>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16</xdr:row>
      <xdr:rowOff>143329</xdr:rowOff>
    </xdr:to>
    <xdr:cxnSp macro="">
      <xdr:nvCxnSpPr>
        <xdr:cNvPr id="130" name="直線コネクタ 129"/>
        <xdr:cNvCxnSpPr/>
      </xdr:nvCxnSpPr>
      <xdr:spPr>
        <a:xfrm flipV="1">
          <a:off x="14782800" y="2875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143329</xdr:rowOff>
    </xdr:to>
    <xdr:cxnSp macro="">
      <xdr:nvCxnSpPr>
        <xdr:cNvPr id="133" name="直線コネクタ 132"/>
        <xdr:cNvCxnSpPr/>
      </xdr:nvCxnSpPr>
      <xdr:spPr>
        <a:xfrm>
          <a:off x="13893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88900</xdr:rowOff>
    </xdr:to>
    <xdr:cxnSp macro="">
      <xdr:nvCxnSpPr>
        <xdr:cNvPr id="136" name="直線コネクタ 135"/>
        <xdr:cNvCxnSpPr/>
      </xdr:nvCxnSpPr>
      <xdr:spPr>
        <a:xfrm>
          <a:off x="13004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6" name="楕円 145"/>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7"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48" name="楕円 147"/>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49" name="テキスト ボックス 148"/>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0" name="楕円 149"/>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51" name="テキスト ボックス 150"/>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4" name="楕円 153"/>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5" name="テキスト ボックス 154"/>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経常一般財源を必要とする扶助費は前年度比▲</a:t>
          </a:r>
          <a:r>
            <a:rPr lang="en-US" altLang="ja-JP" sz="1100" b="0" i="0" baseline="0">
              <a:solidFill>
                <a:schemeClr val="dk1"/>
              </a:solidFill>
              <a:effectLst/>
              <a:latin typeface="+mn-lt"/>
              <a:ea typeface="+mn-ea"/>
              <a:cs typeface="+mn-cs"/>
            </a:rPr>
            <a:t>5,400</a:t>
          </a:r>
          <a:r>
            <a:rPr lang="ja-JP" altLang="ja-JP" sz="1100" b="0" i="0" baseline="0">
              <a:solidFill>
                <a:schemeClr val="dk1"/>
              </a:solidFill>
              <a:effectLst/>
              <a:latin typeface="+mn-lt"/>
              <a:ea typeface="+mn-ea"/>
              <a:cs typeface="+mn-cs"/>
            </a:rPr>
            <a:t>万円の</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6,200</a:t>
          </a:r>
          <a:r>
            <a:rPr lang="ja-JP" altLang="ja-JP" sz="1100" b="0" i="0" baseline="0">
              <a:solidFill>
                <a:schemeClr val="dk1"/>
              </a:solidFill>
              <a:effectLst/>
              <a:latin typeface="+mn-lt"/>
              <a:ea typeface="+mn-ea"/>
              <a:cs typeface="+mn-cs"/>
            </a:rPr>
            <a:t>万円とな</a:t>
          </a:r>
          <a:r>
            <a:rPr lang="ja-JP" altLang="en-US" sz="1100" b="0" i="0" baseline="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分母である経常一般財源が前年度比▲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4,200</a:t>
          </a:r>
          <a:r>
            <a:rPr kumimoji="1" lang="ja-JP" altLang="ja-JP" sz="1100">
              <a:solidFill>
                <a:schemeClr val="dk1"/>
              </a:solidFill>
              <a:effectLst/>
              <a:latin typeface="+mn-lt"/>
              <a:ea typeface="+mn-ea"/>
              <a:cs typeface="+mn-cs"/>
            </a:rPr>
            <a:t>万円となったことから、</a:t>
          </a:r>
          <a:r>
            <a:rPr kumimoji="1" lang="ja-JP" altLang="en-US" sz="1100">
              <a:solidFill>
                <a:schemeClr val="dk1"/>
              </a:solidFill>
              <a:effectLst/>
              <a:latin typeface="+mn-lt"/>
              <a:ea typeface="+mn-ea"/>
              <a:cs typeface="+mn-cs"/>
            </a:rPr>
            <a:t>横ばいとなった。今後も</a:t>
          </a:r>
          <a:r>
            <a:rPr lang="ja-JP" altLang="ja-JP" sz="1100" b="0" i="0" baseline="0">
              <a:solidFill>
                <a:schemeClr val="dk1"/>
              </a:solidFill>
              <a:effectLst/>
              <a:latin typeface="+mn-lt"/>
              <a:ea typeface="+mn-ea"/>
              <a:cs typeface="+mn-cs"/>
            </a:rPr>
            <a:t>施策との整合性を図りながら、単独事業の見直しを行い、引き続き扶助費の適正化に努める。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29028</xdr:rowOff>
    </xdr:to>
    <xdr:cxnSp macro="">
      <xdr:nvCxnSpPr>
        <xdr:cNvPr id="190" name="直線コネクタ 189"/>
        <xdr:cNvCxnSpPr/>
      </xdr:nvCxnSpPr>
      <xdr:spPr>
        <a:xfrm>
          <a:off x="3987800" y="997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83457</xdr:rowOff>
    </xdr:to>
    <xdr:cxnSp macro="">
      <xdr:nvCxnSpPr>
        <xdr:cNvPr id="193" name="直線コネクタ 192"/>
        <xdr:cNvCxnSpPr/>
      </xdr:nvCxnSpPr>
      <xdr:spPr>
        <a:xfrm flipV="1">
          <a:off x="3098800" y="9973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7257</xdr:rowOff>
    </xdr:from>
    <xdr:to>
      <xdr:col>15</xdr:col>
      <xdr:colOff>98425</xdr:colOff>
      <xdr:row>58</xdr:row>
      <xdr:rowOff>83457</xdr:rowOff>
    </xdr:to>
    <xdr:cxnSp macro="">
      <xdr:nvCxnSpPr>
        <xdr:cNvPr id="196" name="直線コネクタ 195"/>
        <xdr:cNvCxnSpPr/>
      </xdr:nvCxnSpPr>
      <xdr:spPr>
        <a:xfrm>
          <a:off x="2209800" y="9951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113393</xdr:rowOff>
    </xdr:from>
    <xdr:to>
      <xdr:col>11</xdr:col>
      <xdr:colOff>9525</xdr:colOff>
      <xdr:row>58</xdr:row>
      <xdr:rowOff>7257</xdr:rowOff>
    </xdr:to>
    <xdr:cxnSp macro="">
      <xdr:nvCxnSpPr>
        <xdr:cNvPr id="199" name="直線コネクタ 198"/>
        <xdr:cNvCxnSpPr/>
      </xdr:nvCxnSpPr>
      <xdr:spPr>
        <a:xfrm>
          <a:off x="1320800" y="988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9" name="楕円 208"/>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10"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1" name="楕円 210"/>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2" name="テキスト ボックス 211"/>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13" name="楕円 212"/>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14" name="テキスト ボックス 213"/>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127907</xdr:rowOff>
    </xdr:from>
    <xdr:to>
      <xdr:col>11</xdr:col>
      <xdr:colOff>60325</xdr:colOff>
      <xdr:row>58</xdr:row>
      <xdr:rowOff>58057</xdr:rowOff>
    </xdr:to>
    <xdr:sp macro="" textlink="">
      <xdr:nvSpPr>
        <xdr:cNvPr id="215" name="楕円 214"/>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42834</xdr:rowOff>
    </xdr:from>
    <xdr:ext cx="762000" cy="259045"/>
    <xdr:sp macro="" textlink="">
      <xdr:nvSpPr>
        <xdr:cNvPr id="216" name="テキスト ボックス 215"/>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62593</xdr:rowOff>
    </xdr:from>
    <xdr:to>
      <xdr:col>6</xdr:col>
      <xdr:colOff>171450</xdr:colOff>
      <xdr:row>57</xdr:row>
      <xdr:rowOff>164193</xdr:rowOff>
    </xdr:to>
    <xdr:sp macro="" textlink="">
      <xdr:nvSpPr>
        <xdr:cNvPr id="217" name="楕円 216"/>
        <xdr:cNvSpPr/>
      </xdr:nvSpPr>
      <xdr:spPr>
        <a:xfrm>
          <a:off x="1270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148970</xdr:rowOff>
    </xdr:from>
    <xdr:ext cx="762000" cy="259045"/>
    <xdr:sp macro="" textlink="">
      <xdr:nvSpPr>
        <xdr:cNvPr id="218" name="テキスト ボックス 217"/>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経常一般財源を必要とする繰出金は、前年度比</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9,900</a:t>
          </a:r>
          <a:r>
            <a:rPr kumimoji="1" lang="ja-JP" altLang="ja-JP" sz="1100">
              <a:solidFill>
                <a:schemeClr val="dk1"/>
              </a:solidFill>
              <a:effectLst/>
              <a:latin typeface="+mn-lt"/>
              <a:ea typeface="+mn-ea"/>
              <a:cs typeface="+mn-cs"/>
            </a:rPr>
            <a:t>万円、維持補修費が前年度比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9,900</a:t>
          </a:r>
          <a:r>
            <a:rPr kumimoji="1" lang="ja-JP" altLang="ja-JP" sz="1100">
              <a:solidFill>
                <a:schemeClr val="dk1"/>
              </a:solidFill>
              <a:effectLst/>
              <a:latin typeface="+mn-lt"/>
              <a:ea typeface="+mn-ea"/>
              <a:cs typeface="+mn-cs"/>
            </a:rPr>
            <a:t>万円とな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分子は</a:t>
          </a:r>
          <a:r>
            <a:rPr kumimoji="1" lang="ja-JP" altLang="en-US" sz="1100">
              <a:solidFill>
                <a:schemeClr val="dk1"/>
              </a:solidFill>
              <a:effectLst/>
              <a:latin typeface="+mn-lt"/>
              <a:ea typeface="+mn-ea"/>
              <a:cs typeface="+mn-cs"/>
            </a:rPr>
            <a:t>ほぼ横ばいであったが、</a:t>
          </a:r>
          <a:r>
            <a:rPr kumimoji="1" lang="ja-JP" altLang="ja-JP" sz="1100">
              <a:solidFill>
                <a:schemeClr val="dk1"/>
              </a:solidFill>
              <a:effectLst/>
              <a:latin typeface="+mn-lt"/>
              <a:ea typeface="+mn-ea"/>
              <a:cs typeface="+mn-cs"/>
            </a:rPr>
            <a:t>分母である経常一般財源が前年度比▲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4,200</a:t>
          </a:r>
          <a:r>
            <a:rPr kumimoji="1" lang="ja-JP" altLang="ja-JP" sz="1100">
              <a:solidFill>
                <a:schemeClr val="dk1"/>
              </a:solidFill>
              <a:effectLst/>
              <a:latin typeface="+mn-lt"/>
              <a:ea typeface="+mn-ea"/>
              <a:cs typeface="+mn-cs"/>
            </a:rPr>
            <a:t>万円となったことから、前年度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悪化した</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維持補修費については、施設の老朽化が進んでいることから、</a:t>
          </a:r>
          <a:r>
            <a:rPr lang="ja-JP" altLang="en-US" sz="1100" b="0" i="0" baseline="0">
              <a:solidFill>
                <a:schemeClr val="dk1"/>
              </a:solidFill>
              <a:effectLst/>
              <a:latin typeface="+mn-lt"/>
              <a:ea typeface="+mn-ea"/>
              <a:cs typeface="+mn-cs"/>
            </a:rPr>
            <a:t>積極的に統廃合に</a:t>
          </a:r>
          <a:r>
            <a:rPr lang="ja-JP" altLang="ja-JP" sz="1100" b="0" i="0" baseline="0">
              <a:solidFill>
                <a:schemeClr val="dk1"/>
              </a:solidFill>
              <a:effectLst/>
              <a:latin typeface="+mn-lt"/>
              <a:ea typeface="+mn-ea"/>
              <a:cs typeface="+mn-cs"/>
            </a:rPr>
            <a:t>取り組</a:t>
          </a:r>
          <a:r>
            <a:rPr lang="ja-JP" altLang="en-US" sz="1100" b="0" i="0" baseline="0">
              <a:solidFill>
                <a:schemeClr val="dk1"/>
              </a:solidFill>
              <a:effectLst/>
              <a:latin typeface="+mn-lt"/>
              <a:ea typeface="+mn-ea"/>
              <a:cs typeface="+mn-cs"/>
            </a:rPr>
            <a:t>み、抑制に努める。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123734</xdr:rowOff>
    </xdr:to>
    <xdr:cxnSp macro="">
      <xdr:nvCxnSpPr>
        <xdr:cNvPr id="253" name="直線コネクタ 252"/>
        <xdr:cNvCxnSpPr/>
      </xdr:nvCxnSpPr>
      <xdr:spPr>
        <a:xfrm>
          <a:off x="15671800" y="967268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71483</xdr:rowOff>
    </xdr:to>
    <xdr:cxnSp macro="">
      <xdr:nvCxnSpPr>
        <xdr:cNvPr id="256" name="直線コネクタ 255"/>
        <xdr:cNvCxnSpPr/>
      </xdr:nvCxnSpPr>
      <xdr:spPr>
        <a:xfrm>
          <a:off x="14782800" y="9672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32294</xdr:rowOff>
    </xdr:from>
    <xdr:to>
      <xdr:col>73</xdr:col>
      <xdr:colOff>180975</xdr:colOff>
      <xdr:row>56</xdr:row>
      <xdr:rowOff>71483</xdr:rowOff>
    </xdr:to>
    <xdr:cxnSp macro="">
      <xdr:nvCxnSpPr>
        <xdr:cNvPr id="259" name="直線コネクタ 258"/>
        <xdr:cNvCxnSpPr/>
      </xdr:nvCxnSpPr>
      <xdr:spPr>
        <a:xfrm>
          <a:off x="13893800" y="96334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32294</xdr:rowOff>
    </xdr:from>
    <xdr:to>
      <xdr:col>69</xdr:col>
      <xdr:colOff>92075</xdr:colOff>
      <xdr:row>56</xdr:row>
      <xdr:rowOff>78015</xdr:rowOff>
    </xdr:to>
    <xdr:cxnSp macro="">
      <xdr:nvCxnSpPr>
        <xdr:cNvPr id="262" name="直線コネクタ 261"/>
        <xdr:cNvCxnSpPr/>
      </xdr:nvCxnSpPr>
      <xdr:spPr>
        <a:xfrm flipV="1">
          <a:off x="13004800" y="96334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72934</xdr:rowOff>
    </xdr:from>
    <xdr:to>
      <xdr:col>82</xdr:col>
      <xdr:colOff>158750</xdr:colOff>
      <xdr:row>57</xdr:row>
      <xdr:rowOff>3084</xdr:rowOff>
    </xdr:to>
    <xdr:sp macro="" textlink="">
      <xdr:nvSpPr>
        <xdr:cNvPr id="272" name="楕円 271"/>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45011</xdr:rowOff>
    </xdr:from>
    <xdr:ext cx="762000" cy="259045"/>
    <xdr:sp macro="" textlink="">
      <xdr:nvSpPr>
        <xdr:cNvPr id="273" name="その他該当値テキスト"/>
        <xdr:cNvSpPr txBox="1"/>
      </xdr:nvSpPr>
      <xdr:spPr>
        <a:xfrm>
          <a:off x="16598900" y="96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4" name="楕円 273"/>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5" name="テキスト ボックス 274"/>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20683</xdr:rowOff>
    </xdr:from>
    <xdr:to>
      <xdr:col>74</xdr:col>
      <xdr:colOff>31750</xdr:colOff>
      <xdr:row>56</xdr:row>
      <xdr:rowOff>122283</xdr:rowOff>
    </xdr:to>
    <xdr:sp macro="" textlink="">
      <xdr:nvSpPr>
        <xdr:cNvPr id="276" name="楕円 275"/>
        <xdr:cNvSpPr/>
      </xdr:nvSpPr>
      <xdr:spPr>
        <a:xfrm>
          <a:off x="14732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77" name="テキスト ボックス 276"/>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152944</xdr:rowOff>
    </xdr:from>
    <xdr:to>
      <xdr:col>69</xdr:col>
      <xdr:colOff>142875</xdr:colOff>
      <xdr:row>56</xdr:row>
      <xdr:rowOff>83094</xdr:rowOff>
    </xdr:to>
    <xdr:sp macro="" textlink="">
      <xdr:nvSpPr>
        <xdr:cNvPr id="278" name="楕円 277"/>
        <xdr:cNvSpPr/>
      </xdr:nvSpPr>
      <xdr:spPr>
        <a:xfrm>
          <a:off x="13843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79" name="テキスト ボックス 278"/>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80" name="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81" name="テキスト ボックス 280"/>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effectLst/>
              <a:latin typeface="+mn-lt"/>
              <a:ea typeface="+mn-ea"/>
              <a:cs typeface="+mn-cs"/>
            </a:rPr>
            <a:t>経常一般財源を必要とする補助費等は、前年度比▲</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2,300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5,700</a:t>
          </a:r>
          <a:r>
            <a:rPr kumimoji="1" lang="ja-JP" altLang="ja-JP" sz="1100">
              <a:solidFill>
                <a:schemeClr val="dk1"/>
              </a:solidFill>
              <a:effectLst/>
              <a:latin typeface="+mn-lt"/>
              <a:ea typeface="+mn-ea"/>
              <a:cs typeface="+mn-cs"/>
            </a:rPr>
            <a:t>万円となり、前年度より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ポイント改善した。今年度は一部事務組合に対する負担金が▲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万円となったが、消防組合において、施設の老朽化による建替や４年に１回１億円規模の通信指令機器の更新等が控えていること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から、今後は増加が見込まれている。一部事務組合に対してもコスト削減を要請し</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72136</xdr:rowOff>
    </xdr:to>
    <xdr:cxnSp macro="">
      <xdr:nvCxnSpPr>
        <xdr:cNvPr id="311" name="直線コネクタ 310"/>
        <xdr:cNvCxnSpPr/>
      </xdr:nvCxnSpPr>
      <xdr:spPr>
        <a:xfrm flipV="1">
          <a:off x="15671800" y="62123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94996</xdr:rowOff>
    </xdr:to>
    <xdr:cxnSp macro="">
      <xdr:nvCxnSpPr>
        <xdr:cNvPr id="314" name="直線コネクタ 313"/>
        <xdr:cNvCxnSpPr/>
      </xdr:nvCxnSpPr>
      <xdr:spPr>
        <a:xfrm flipV="1">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104140</xdr:rowOff>
    </xdr:to>
    <xdr:cxnSp macro="">
      <xdr:nvCxnSpPr>
        <xdr:cNvPr id="317" name="直線コネクタ 316"/>
        <xdr:cNvCxnSpPr/>
      </xdr:nvCxnSpPr>
      <xdr:spPr>
        <a:xfrm flipV="1">
          <a:off x="13893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127000</xdr:rowOff>
    </xdr:to>
    <xdr:cxnSp macro="">
      <xdr:nvCxnSpPr>
        <xdr:cNvPr id="320" name="直線コネクタ 319"/>
        <xdr:cNvCxnSpPr/>
      </xdr:nvCxnSpPr>
      <xdr:spPr>
        <a:xfrm flipV="1">
          <a:off x="13004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30" name="楕円 329"/>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1"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33" name="テキスト ボックス 332"/>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4" name="楕円 333"/>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130573</xdr:rowOff>
    </xdr:from>
    <xdr:ext cx="762000" cy="259045"/>
    <xdr:sp macro="" textlink="">
      <xdr:nvSpPr>
        <xdr:cNvPr id="335" name="テキスト ボックス 334"/>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6" name="楕円 335"/>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139717</xdr:rowOff>
    </xdr:from>
    <xdr:ext cx="762000" cy="259045"/>
    <xdr:sp macro="" textlink="">
      <xdr:nvSpPr>
        <xdr:cNvPr id="337" name="テキスト ボックス 336"/>
        <xdr:cNvSpPr txBox="1"/>
      </xdr:nvSpPr>
      <xdr:spPr>
        <a:xfrm>
          <a:off x="13512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8" name="楕円 337"/>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9" name="テキスト ボックス 338"/>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年度まで大規模建設事業が重なった。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年度借入分の</a:t>
          </a:r>
          <a:r>
            <a:rPr lang="ja-JP" altLang="ja-JP" sz="1100" b="0" i="0" baseline="0">
              <a:solidFill>
                <a:schemeClr val="dk1"/>
              </a:solidFill>
              <a:effectLst/>
              <a:latin typeface="+mn-lt"/>
              <a:ea typeface="+mn-ea"/>
              <a:cs typeface="+mn-cs"/>
            </a:rPr>
            <a:t>返済が</a:t>
          </a:r>
          <a:r>
            <a:rPr lang="ja-JP" altLang="en-US" sz="1100" b="0" i="0" baseline="0">
              <a:solidFill>
                <a:schemeClr val="dk1"/>
              </a:solidFill>
              <a:effectLst/>
              <a:latin typeface="+mn-lt"/>
              <a:ea typeface="+mn-ea"/>
              <a:cs typeface="+mn-cs"/>
            </a:rPr>
            <a:t>始まったことから、</a:t>
          </a:r>
          <a:r>
            <a:rPr lang="ja-JP" altLang="ja-JP" sz="1100" b="0" i="0" baseline="0">
              <a:solidFill>
                <a:schemeClr val="dk1"/>
              </a:solidFill>
              <a:effectLst/>
              <a:latin typeface="+mn-lt"/>
              <a:ea typeface="+mn-ea"/>
              <a:cs typeface="+mn-cs"/>
            </a:rPr>
            <a:t>経常一般財源を必要とする元利償還金が前年度比</a:t>
          </a:r>
          <a:r>
            <a:rPr lang="en-US" altLang="ja-JP" sz="1100" b="0" i="0" baseline="0">
              <a:solidFill>
                <a:schemeClr val="dk1"/>
              </a:solidFill>
              <a:effectLst/>
              <a:latin typeface="+mn-lt"/>
              <a:ea typeface="+mn-ea"/>
              <a:cs typeface="+mn-cs"/>
            </a:rPr>
            <a:t>+5,400</a:t>
          </a:r>
          <a:r>
            <a:rPr lang="ja-JP" altLang="en-US" sz="1100" b="0" i="0" baseline="0">
              <a:solidFill>
                <a:schemeClr val="dk1"/>
              </a:solidFill>
              <a:effectLst/>
              <a:latin typeface="+mn-lt"/>
              <a:ea typeface="+mn-ea"/>
              <a:cs typeface="+mn-cs"/>
            </a:rPr>
            <a:t>万円</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1,300</a:t>
          </a:r>
          <a:r>
            <a:rPr lang="ja-JP" altLang="ja-JP" sz="1100" b="0" i="0" baseline="0">
              <a:solidFill>
                <a:schemeClr val="dk1"/>
              </a:solidFill>
              <a:effectLst/>
              <a:latin typeface="+mn-lt"/>
              <a:ea typeface="+mn-ea"/>
              <a:cs typeface="+mn-cs"/>
            </a:rPr>
            <a:t>万円となり</a:t>
          </a:r>
          <a:r>
            <a:rPr lang="ja-JP" altLang="en-US"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ポイント悪化した。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年度起債分の償還が始まることから、償還額は一気に増加すると見込んでいる。減債基金を活用し、年度間の平準化に取り組む。</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161290</xdr:rowOff>
    </xdr:to>
    <xdr:cxnSp macro="">
      <xdr:nvCxnSpPr>
        <xdr:cNvPr id="371" name="直線コネクタ 370"/>
        <xdr:cNvCxnSpPr/>
      </xdr:nvCxnSpPr>
      <xdr:spPr>
        <a:xfrm>
          <a:off x="3987800" y="128200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132715</xdr:rowOff>
    </xdr:to>
    <xdr:cxnSp macro="">
      <xdr:nvCxnSpPr>
        <xdr:cNvPr id="374" name="直線コネクタ 373"/>
        <xdr:cNvCxnSpPr/>
      </xdr:nvCxnSpPr>
      <xdr:spPr>
        <a:xfrm>
          <a:off x="3098800" y="128123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90805</xdr:rowOff>
    </xdr:from>
    <xdr:to>
      <xdr:col>15</xdr:col>
      <xdr:colOff>98425</xdr:colOff>
      <xdr:row>74</xdr:row>
      <xdr:rowOff>125095</xdr:rowOff>
    </xdr:to>
    <xdr:cxnSp macro="">
      <xdr:nvCxnSpPr>
        <xdr:cNvPr id="377" name="直線コネクタ 376"/>
        <xdr:cNvCxnSpPr/>
      </xdr:nvCxnSpPr>
      <xdr:spPr>
        <a:xfrm>
          <a:off x="2209800" y="12778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90805</xdr:rowOff>
    </xdr:from>
    <xdr:to>
      <xdr:col>11</xdr:col>
      <xdr:colOff>9525</xdr:colOff>
      <xdr:row>74</xdr:row>
      <xdr:rowOff>123190</xdr:rowOff>
    </xdr:to>
    <xdr:cxnSp macro="">
      <xdr:nvCxnSpPr>
        <xdr:cNvPr id="380" name="直線コネクタ 379"/>
        <xdr:cNvCxnSpPr/>
      </xdr:nvCxnSpPr>
      <xdr:spPr>
        <a:xfrm flipV="1">
          <a:off x="1320800" y="12778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90" name="楕円 389"/>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127017</xdr:rowOff>
    </xdr:from>
    <xdr:ext cx="762000" cy="259045"/>
    <xdr:sp macro="" textlink="">
      <xdr:nvSpPr>
        <xdr:cNvPr id="391" name="公債費該当値テキスト"/>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81915</xdr:rowOff>
    </xdr:from>
    <xdr:to>
      <xdr:col>20</xdr:col>
      <xdr:colOff>38100</xdr:colOff>
      <xdr:row>75</xdr:row>
      <xdr:rowOff>12065</xdr:rowOff>
    </xdr:to>
    <xdr:sp macro="" textlink="">
      <xdr:nvSpPr>
        <xdr:cNvPr id="392" name="楕円 391"/>
        <xdr:cNvSpPr/>
      </xdr:nvSpPr>
      <xdr:spPr>
        <a:xfrm>
          <a:off x="3937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22242</xdr:rowOff>
    </xdr:from>
    <xdr:ext cx="736600" cy="259045"/>
    <xdr:sp macro="" textlink="">
      <xdr:nvSpPr>
        <xdr:cNvPr id="393" name="テキスト ボックス 392"/>
        <xdr:cNvSpPr txBox="1"/>
      </xdr:nvSpPr>
      <xdr:spPr>
        <a:xfrm>
          <a:off x="3606800" y="12538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74295</xdr:rowOff>
    </xdr:from>
    <xdr:to>
      <xdr:col>15</xdr:col>
      <xdr:colOff>149225</xdr:colOff>
      <xdr:row>75</xdr:row>
      <xdr:rowOff>4445</xdr:rowOff>
    </xdr:to>
    <xdr:sp macro="" textlink="">
      <xdr:nvSpPr>
        <xdr:cNvPr id="394" name="楕円 393"/>
        <xdr:cNvSpPr/>
      </xdr:nvSpPr>
      <xdr:spPr>
        <a:xfrm>
          <a:off x="3048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14622</xdr:rowOff>
    </xdr:from>
    <xdr:ext cx="762000" cy="259045"/>
    <xdr:sp macro="" textlink="">
      <xdr:nvSpPr>
        <xdr:cNvPr id="395" name="テキスト ボックス 394"/>
        <xdr:cNvSpPr txBox="1"/>
      </xdr:nvSpPr>
      <xdr:spPr>
        <a:xfrm>
          <a:off x="2717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40005</xdr:rowOff>
    </xdr:from>
    <xdr:to>
      <xdr:col>11</xdr:col>
      <xdr:colOff>60325</xdr:colOff>
      <xdr:row>74</xdr:row>
      <xdr:rowOff>141605</xdr:rowOff>
    </xdr:to>
    <xdr:sp macro="" textlink="">
      <xdr:nvSpPr>
        <xdr:cNvPr id="396" name="楕円 395"/>
        <xdr:cNvSpPr/>
      </xdr:nvSpPr>
      <xdr:spPr>
        <a:xfrm>
          <a:off x="2159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151782</xdr:rowOff>
    </xdr:from>
    <xdr:ext cx="762000" cy="259045"/>
    <xdr:sp macro="" textlink="">
      <xdr:nvSpPr>
        <xdr:cNvPr id="397" name="テキスト ボックス 396"/>
        <xdr:cNvSpPr txBox="1"/>
      </xdr:nvSpPr>
      <xdr:spPr>
        <a:xfrm>
          <a:off x="1828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72390</xdr:rowOff>
    </xdr:from>
    <xdr:to>
      <xdr:col>6</xdr:col>
      <xdr:colOff>171450</xdr:colOff>
      <xdr:row>75</xdr:row>
      <xdr:rowOff>2540</xdr:rowOff>
    </xdr:to>
    <xdr:sp macro="" textlink="">
      <xdr:nvSpPr>
        <xdr:cNvPr id="398" name="楕円 397"/>
        <xdr:cNvSpPr/>
      </xdr:nvSpPr>
      <xdr:spPr>
        <a:xfrm>
          <a:off x="1270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12717</xdr:rowOff>
    </xdr:from>
    <xdr:ext cx="762000" cy="259045"/>
    <xdr:sp macro="" textlink="">
      <xdr:nvSpPr>
        <xdr:cNvPr id="399" name="テキスト ボックス 398"/>
        <xdr:cNvSpPr txBox="1"/>
      </xdr:nvSpPr>
      <xdr:spPr>
        <a:xfrm>
          <a:off x="939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経常一般財源を必要とする公債費以外の歳出については、前年度比▲</a:t>
          </a:r>
          <a:r>
            <a:rPr lang="en-US" altLang="ja-JP" sz="1100" b="0" i="0" baseline="0">
              <a:solidFill>
                <a:schemeClr val="dk1"/>
              </a:solidFill>
              <a:effectLst/>
              <a:latin typeface="+mn-lt"/>
              <a:ea typeface="+mn-ea"/>
              <a:cs typeface="+mn-cs"/>
            </a:rPr>
            <a:t>2,500</a:t>
          </a:r>
          <a:r>
            <a:rPr lang="ja-JP" altLang="ja-JP" sz="1100" b="0" i="0" baseline="0">
              <a:solidFill>
                <a:schemeClr val="dk1"/>
              </a:solidFill>
              <a:effectLst/>
              <a:latin typeface="+mn-lt"/>
              <a:ea typeface="+mn-ea"/>
              <a:cs typeface="+mn-cs"/>
            </a:rPr>
            <a:t>万円の</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4,700</a:t>
          </a:r>
          <a:r>
            <a:rPr lang="ja-JP" altLang="ja-JP" sz="1100" b="0" i="0" baseline="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分母である経常一般財源が前年度比▲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4,200</a:t>
          </a:r>
          <a:r>
            <a:rPr kumimoji="1" lang="ja-JP" altLang="ja-JP" sz="1100">
              <a:solidFill>
                <a:schemeClr val="dk1"/>
              </a:solidFill>
              <a:effectLst/>
              <a:latin typeface="+mn-lt"/>
              <a:ea typeface="+mn-ea"/>
              <a:cs typeface="+mn-cs"/>
            </a:rPr>
            <a:t>万円となったことから、前年度から</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一般財源の減少に、経常一般財源を必要とする</a:t>
          </a:r>
          <a:r>
            <a:rPr kumimoji="1" lang="ja-JP" altLang="ja-JP" sz="1100">
              <a:solidFill>
                <a:schemeClr val="dk1"/>
              </a:solidFill>
              <a:effectLst/>
              <a:latin typeface="+mn-lt"/>
              <a:ea typeface="+mn-ea"/>
              <a:cs typeface="+mn-cs"/>
            </a:rPr>
            <a:t>歳出</a:t>
          </a:r>
          <a:r>
            <a:rPr kumimoji="1" lang="ja-JP" altLang="en-US" sz="1100">
              <a:solidFill>
                <a:schemeClr val="dk1"/>
              </a:solidFill>
              <a:effectLst/>
              <a:latin typeface="+mn-lt"/>
              <a:ea typeface="+mn-ea"/>
              <a:cs typeface="+mn-cs"/>
            </a:rPr>
            <a:t>の削減が追い付いておらず、</a:t>
          </a:r>
          <a:r>
            <a:rPr kumimoji="1" lang="ja-JP" altLang="ja-JP" sz="1100">
              <a:solidFill>
                <a:schemeClr val="dk1"/>
              </a:solidFill>
              <a:effectLst/>
              <a:latin typeface="+mn-lt"/>
              <a:ea typeface="+mn-ea"/>
              <a:cs typeface="+mn-cs"/>
            </a:rPr>
            <a:t>更なる削減に取り組</a:t>
          </a:r>
          <a:r>
            <a:rPr kumimoji="1" lang="ja-JP" altLang="en-US" sz="1100">
              <a:solidFill>
                <a:schemeClr val="dk1"/>
              </a:solidFill>
              <a:effectLst/>
              <a:latin typeface="+mn-lt"/>
              <a:ea typeface="+mn-ea"/>
              <a:cs typeface="+mn-cs"/>
            </a:rPr>
            <a:t>む必要がある。</a:t>
          </a:r>
          <a:r>
            <a:rPr kumimoji="1" lang="ja-JP" altLang="ja-JP" sz="1100">
              <a:solidFill>
                <a:schemeClr val="dk1"/>
              </a:solidFill>
              <a:effectLst/>
              <a:latin typeface="+mn-lt"/>
              <a:ea typeface="+mn-ea"/>
              <a:cs typeface="+mn-cs"/>
            </a:rPr>
            <a:t>歳入については</a:t>
          </a:r>
          <a:r>
            <a:rPr kumimoji="1" lang="ja-JP" altLang="en-US" sz="1100">
              <a:solidFill>
                <a:schemeClr val="dk1"/>
              </a:solidFill>
              <a:effectLst/>
              <a:latin typeface="+mn-lt"/>
              <a:ea typeface="+mn-ea"/>
              <a:cs typeface="+mn-cs"/>
            </a:rPr>
            <a:t>、徴収率の向上に取り組み、</a:t>
          </a:r>
          <a:r>
            <a:rPr kumimoji="1" lang="ja-JP" altLang="ja-JP" sz="1100">
              <a:solidFill>
                <a:schemeClr val="dk1"/>
              </a:solidFill>
              <a:effectLst/>
              <a:latin typeface="+mn-lt"/>
              <a:ea typeface="+mn-ea"/>
              <a:cs typeface="+mn-cs"/>
            </a:rPr>
            <a:t>市税の確保に努める。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66039</xdr:rowOff>
    </xdr:from>
    <xdr:to>
      <xdr:col>82</xdr:col>
      <xdr:colOff>107950</xdr:colOff>
      <xdr:row>78</xdr:row>
      <xdr:rowOff>35561</xdr:rowOff>
    </xdr:to>
    <xdr:cxnSp macro="">
      <xdr:nvCxnSpPr>
        <xdr:cNvPr id="432" name="直線コネクタ 431"/>
        <xdr:cNvCxnSpPr/>
      </xdr:nvCxnSpPr>
      <xdr:spPr>
        <a:xfrm>
          <a:off x="15671800" y="13267689"/>
          <a:ext cx="8382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66039</xdr:rowOff>
    </xdr:from>
    <xdr:to>
      <xdr:col>78</xdr:col>
      <xdr:colOff>69850</xdr:colOff>
      <xdr:row>78</xdr:row>
      <xdr:rowOff>50800</xdr:rowOff>
    </xdr:to>
    <xdr:cxnSp macro="">
      <xdr:nvCxnSpPr>
        <xdr:cNvPr id="435" name="直線コネクタ 434"/>
        <xdr:cNvCxnSpPr/>
      </xdr:nvCxnSpPr>
      <xdr:spPr>
        <a:xfrm flipV="1">
          <a:off x="14782800" y="132676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50800</xdr:rowOff>
    </xdr:to>
    <xdr:cxnSp macro="">
      <xdr:nvCxnSpPr>
        <xdr:cNvPr id="438" name="直線コネクタ 437"/>
        <xdr:cNvCxnSpPr/>
      </xdr:nvCxnSpPr>
      <xdr:spPr>
        <a:xfrm>
          <a:off x="13893800" y="1330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107950</xdr:rowOff>
    </xdr:from>
    <xdr:to>
      <xdr:col>69</xdr:col>
      <xdr:colOff>92075</xdr:colOff>
      <xdr:row>78</xdr:row>
      <xdr:rowOff>1270</xdr:rowOff>
    </xdr:to>
    <xdr:cxnSp macro="">
      <xdr:nvCxnSpPr>
        <xdr:cNvPr id="441" name="直線コネクタ 440"/>
        <xdr:cNvCxnSpPr/>
      </xdr:nvCxnSpPr>
      <xdr:spPr>
        <a:xfrm flipV="1">
          <a:off x="13004800" y="133096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1" name="楕円 450"/>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1288</xdr:rowOff>
    </xdr:from>
    <xdr:ext cx="762000" cy="259045"/>
    <xdr:sp macro="" textlink="">
      <xdr:nvSpPr>
        <xdr:cNvPr id="452" name="公債費以外該当値テキスト"/>
        <xdr:cNvSpPr txBox="1"/>
      </xdr:nvSpPr>
      <xdr:spPr>
        <a:xfrm>
          <a:off x="16598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15239</xdr:rowOff>
    </xdr:from>
    <xdr:to>
      <xdr:col>78</xdr:col>
      <xdr:colOff>120650</xdr:colOff>
      <xdr:row>77</xdr:row>
      <xdr:rowOff>116839</xdr:rowOff>
    </xdr:to>
    <xdr:sp macro="" textlink="">
      <xdr:nvSpPr>
        <xdr:cNvPr id="453" name="楕円 452"/>
        <xdr:cNvSpPr/>
      </xdr:nvSpPr>
      <xdr:spPr>
        <a:xfrm>
          <a:off x="15621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127016</xdr:rowOff>
    </xdr:from>
    <xdr:ext cx="736600" cy="259045"/>
    <xdr:sp macro="" textlink="">
      <xdr:nvSpPr>
        <xdr:cNvPr id="454" name="テキスト ボックス 453"/>
        <xdr:cNvSpPr txBox="1"/>
      </xdr:nvSpPr>
      <xdr:spPr>
        <a:xfrm>
          <a:off x="15290800" y="1298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5" name="楕円 454"/>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56" name="テキスト ボックス 455"/>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7" name="楕円 456"/>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58" name="テキスト ボックス 457"/>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121920</xdr:rowOff>
    </xdr:from>
    <xdr:to>
      <xdr:col>65</xdr:col>
      <xdr:colOff>53975</xdr:colOff>
      <xdr:row>78</xdr:row>
      <xdr:rowOff>52070</xdr:rowOff>
    </xdr:to>
    <xdr:sp macro="" textlink="">
      <xdr:nvSpPr>
        <xdr:cNvPr id="459" name="楕円 458"/>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36847</xdr:rowOff>
    </xdr:from>
    <xdr:ext cx="762000" cy="259045"/>
    <xdr:sp macro="" textlink="">
      <xdr:nvSpPr>
        <xdr:cNvPr id="460" name="テキスト ボックス 459"/>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25438</xdr:rowOff>
    </xdr:from>
    <xdr:to>
      <xdr:col>29</xdr:col>
      <xdr:colOff>127000</xdr:colOff>
      <xdr:row>17</xdr:row>
      <xdr:rowOff>49848</xdr:rowOff>
    </xdr:to>
    <xdr:cxnSp macro="">
      <xdr:nvCxnSpPr>
        <xdr:cNvPr id="50" name="直線コネクタ 49"/>
        <xdr:cNvCxnSpPr/>
      </xdr:nvCxnSpPr>
      <xdr:spPr bwMode="auto">
        <a:xfrm flipV="1">
          <a:off x="5003800" y="2987713"/>
          <a:ext cx="647700" cy="2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49848</xdr:rowOff>
    </xdr:from>
    <xdr:to>
      <xdr:col>26</xdr:col>
      <xdr:colOff>50800</xdr:colOff>
      <xdr:row>17</xdr:row>
      <xdr:rowOff>67780</xdr:rowOff>
    </xdr:to>
    <xdr:cxnSp macro="">
      <xdr:nvCxnSpPr>
        <xdr:cNvPr id="53" name="直線コネクタ 52"/>
        <xdr:cNvCxnSpPr/>
      </xdr:nvCxnSpPr>
      <xdr:spPr bwMode="auto">
        <a:xfrm flipV="1">
          <a:off x="4305300" y="3012123"/>
          <a:ext cx="698500" cy="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49784</xdr:rowOff>
    </xdr:from>
    <xdr:to>
      <xdr:col>22</xdr:col>
      <xdr:colOff>114300</xdr:colOff>
      <xdr:row>17</xdr:row>
      <xdr:rowOff>67780</xdr:rowOff>
    </xdr:to>
    <xdr:cxnSp macro="">
      <xdr:nvCxnSpPr>
        <xdr:cNvPr id="56" name="直線コネクタ 55"/>
        <xdr:cNvCxnSpPr/>
      </xdr:nvCxnSpPr>
      <xdr:spPr bwMode="auto">
        <a:xfrm>
          <a:off x="3606800" y="3012059"/>
          <a:ext cx="698500" cy="17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49784</xdr:rowOff>
    </xdr:from>
    <xdr:to>
      <xdr:col>18</xdr:col>
      <xdr:colOff>177800</xdr:colOff>
      <xdr:row>17</xdr:row>
      <xdr:rowOff>58395</xdr:rowOff>
    </xdr:to>
    <xdr:cxnSp macro="">
      <xdr:nvCxnSpPr>
        <xdr:cNvPr id="59" name="直線コネクタ 58"/>
        <xdr:cNvCxnSpPr/>
      </xdr:nvCxnSpPr>
      <xdr:spPr bwMode="auto">
        <a:xfrm flipV="1">
          <a:off x="2908300" y="3012059"/>
          <a:ext cx="6985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146088</xdr:rowOff>
    </xdr:from>
    <xdr:to>
      <xdr:col>29</xdr:col>
      <xdr:colOff>177800</xdr:colOff>
      <xdr:row>17</xdr:row>
      <xdr:rowOff>76238</xdr:rowOff>
    </xdr:to>
    <xdr:sp macro="" textlink="">
      <xdr:nvSpPr>
        <xdr:cNvPr id="69" name="楕円 68"/>
        <xdr:cNvSpPr/>
      </xdr:nvSpPr>
      <xdr:spPr bwMode="auto">
        <a:xfrm>
          <a:off x="5600700" y="2936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118165</xdr:rowOff>
    </xdr:from>
    <xdr:ext cx="762000" cy="259045"/>
    <xdr:sp macro="" textlink="">
      <xdr:nvSpPr>
        <xdr:cNvPr id="70" name="人口1人当たり決算額の推移該当値テキスト130"/>
        <xdr:cNvSpPr txBox="1"/>
      </xdr:nvSpPr>
      <xdr:spPr>
        <a:xfrm>
          <a:off x="5740400" y="290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170498</xdr:rowOff>
    </xdr:from>
    <xdr:to>
      <xdr:col>26</xdr:col>
      <xdr:colOff>101600</xdr:colOff>
      <xdr:row>17</xdr:row>
      <xdr:rowOff>100648</xdr:rowOff>
    </xdr:to>
    <xdr:sp macro="" textlink="">
      <xdr:nvSpPr>
        <xdr:cNvPr id="71" name="楕円 70"/>
        <xdr:cNvSpPr/>
      </xdr:nvSpPr>
      <xdr:spPr bwMode="auto">
        <a:xfrm>
          <a:off x="4953000" y="296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85425</xdr:rowOff>
    </xdr:from>
    <xdr:ext cx="736600" cy="259045"/>
    <xdr:sp macro="" textlink="">
      <xdr:nvSpPr>
        <xdr:cNvPr id="72" name="テキスト ボックス 71"/>
        <xdr:cNvSpPr txBox="1"/>
      </xdr:nvSpPr>
      <xdr:spPr>
        <a:xfrm>
          <a:off x="4622800" y="3047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16980</xdr:rowOff>
    </xdr:from>
    <xdr:to>
      <xdr:col>22</xdr:col>
      <xdr:colOff>165100</xdr:colOff>
      <xdr:row>17</xdr:row>
      <xdr:rowOff>118580</xdr:rowOff>
    </xdr:to>
    <xdr:sp macro="" textlink="">
      <xdr:nvSpPr>
        <xdr:cNvPr id="73" name="楕円 72"/>
        <xdr:cNvSpPr/>
      </xdr:nvSpPr>
      <xdr:spPr bwMode="auto">
        <a:xfrm>
          <a:off x="4254500" y="297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103357</xdr:rowOff>
    </xdr:from>
    <xdr:ext cx="762000" cy="259045"/>
    <xdr:sp macro="" textlink="">
      <xdr:nvSpPr>
        <xdr:cNvPr id="74" name="テキスト ボックス 73"/>
        <xdr:cNvSpPr txBox="1"/>
      </xdr:nvSpPr>
      <xdr:spPr>
        <a:xfrm>
          <a:off x="3924300" y="306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170434</xdr:rowOff>
    </xdr:from>
    <xdr:to>
      <xdr:col>19</xdr:col>
      <xdr:colOff>38100</xdr:colOff>
      <xdr:row>17</xdr:row>
      <xdr:rowOff>100584</xdr:rowOff>
    </xdr:to>
    <xdr:sp macro="" textlink="">
      <xdr:nvSpPr>
        <xdr:cNvPr id="75" name="楕円 74"/>
        <xdr:cNvSpPr/>
      </xdr:nvSpPr>
      <xdr:spPr bwMode="auto">
        <a:xfrm>
          <a:off x="3556000" y="296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110761</xdr:rowOff>
    </xdr:from>
    <xdr:ext cx="762000" cy="259045"/>
    <xdr:sp macro="" textlink="">
      <xdr:nvSpPr>
        <xdr:cNvPr id="76" name="テキスト ボックス 75"/>
        <xdr:cNvSpPr txBox="1"/>
      </xdr:nvSpPr>
      <xdr:spPr>
        <a:xfrm>
          <a:off x="3225800" y="273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7595</xdr:rowOff>
    </xdr:from>
    <xdr:to>
      <xdr:col>15</xdr:col>
      <xdr:colOff>101600</xdr:colOff>
      <xdr:row>17</xdr:row>
      <xdr:rowOff>109195</xdr:rowOff>
    </xdr:to>
    <xdr:sp macro="" textlink="">
      <xdr:nvSpPr>
        <xdr:cNvPr id="77" name="楕円 76"/>
        <xdr:cNvSpPr/>
      </xdr:nvSpPr>
      <xdr:spPr bwMode="auto">
        <a:xfrm>
          <a:off x="2857500" y="296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119372</xdr:rowOff>
    </xdr:from>
    <xdr:ext cx="762000" cy="259045"/>
    <xdr:sp macro="" textlink="">
      <xdr:nvSpPr>
        <xdr:cNvPr id="78" name="テキスト ボックス 77"/>
        <xdr:cNvSpPr txBox="1"/>
      </xdr:nvSpPr>
      <xdr:spPr>
        <a:xfrm>
          <a:off x="2527300" y="273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331730</xdr:rowOff>
    </xdr:from>
    <xdr:to>
      <xdr:col>29</xdr:col>
      <xdr:colOff>127000</xdr:colOff>
      <xdr:row>37</xdr:row>
      <xdr:rowOff>334866</xdr:rowOff>
    </xdr:to>
    <xdr:cxnSp macro="">
      <xdr:nvCxnSpPr>
        <xdr:cNvPr id="112" name="直線コネクタ 111"/>
        <xdr:cNvCxnSpPr/>
      </xdr:nvCxnSpPr>
      <xdr:spPr bwMode="auto">
        <a:xfrm>
          <a:off x="5003800" y="7456430"/>
          <a:ext cx="647700" cy="3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326412</xdr:rowOff>
    </xdr:from>
    <xdr:to>
      <xdr:col>26</xdr:col>
      <xdr:colOff>50800</xdr:colOff>
      <xdr:row>37</xdr:row>
      <xdr:rowOff>331730</xdr:rowOff>
    </xdr:to>
    <xdr:cxnSp macro="">
      <xdr:nvCxnSpPr>
        <xdr:cNvPr id="115" name="直線コネクタ 114"/>
        <xdr:cNvCxnSpPr/>
      </xdr:nvCxnSpPr>
      <xdr:spPr bwMode="auto">
        <a:xfrm>
          <a:off x="4305300" y="7451112"/>
          <a:ext cx="698500" cy="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326412</xdr:rowOff>
    </xdr:from>
    <xdr:to>
      <xdr:col>22</xdr:col>
      <xdr:colOff>114300</xdr:colOff>
      <xdr:row>37</xdr:row>
      <xdr:rowOff>329315</xdr:rowOff>
    </xdr:to>
    <xdr:cxnSp macro="">
      <xdr:nvCxnSpPr>
        <xdr:cNvPr id="118" name="直線コネクタ 117"/>
        <xdr:cNvCxnSpPr/>
      </xdr:nvCxnSpPr>
      <xdr:spPr bwMode="auto">
        <a:xfrm flipV="1">
          <a:off x="3606800" y="7451112"/>
          <a:ext cx="6985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324968</xdr:rowOff>
    </xdr:from>
    <xdr:to>
      <xdr:col>18</xdr:col>
      <xdr:colOff>177800</xdr:colOff>
      <xdr:row>37</xdr:row>
      <xdr:rowOff>329315</xdr:rowOff>
    </xdr:to>
    <xdr:cxnSp macro="">
      <xdr:nvCxnSpPr>
        <xdr:cNvPr id="121" name="直線コネクタ 120"/>
        <xdr:cNvCxnSpPr/>
      </xdr:nvCxnSpPr>
      <xdr:spPr bwMode="auto">
        <a:xfrm>
          <a:off x="2908300" y="7449668"/>
          <a:ext cx="698500" cy="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284066</xdr:rowOff>
    </xdr:from>
    <xdr:to>
      <xdr:col>29</xdr:col>
      <xdr:colOff>177800</xdr:colOff>
      <xdr:row>38</xdr:row>
      <xdr:rowOff>42766</xdr:rowOff>
    </xdr:to>
    <xdr:sp macro="" textlink="">
      <xdr:nvSpPr>
        <xdr:cNvPr id="131" name="楕円 130"/>
        <xdr:cNvSpPr/>
      </xdr:nvSpPr>
      <xdr:spPr bwMode="auto">
        <a:xfrm>
          <a:off x="5600700" y="7408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280930</xdr:rowOff>
    </xdr:from>
    <xdr:to>
      <xdr:col>26</xdr:col>
      <xdr:colOff>101600</xdr:colOff>
      <xdr:row>38</xdr:row>
      <xdr:rowOff>39630</xdr:rowOff>
    </xdr:to>
    <xdr:sp macro="" textlink="">
      <xdr:nvSpPr>
        <xdr:cNvPr id="133" name="楕円 132"/>
        <xdr:cNvSpPr/>
      </xdr:nvSpPr>
      <xdr:spPr bwMode="auto">
        <a:xfrm>
          <a:off x="4953000" y="7405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24407</xdr:rowOff>
    </xdr:from>
    <xdr:ext cx="736600" cy="259045"/>
    <xdr:sp macro="" textlink="">
      <xdr:nvSpPr>
        <xdr:cNvPr id="134" name="テキスト ボックス 133"/>
        <xdr:cNvSpPr txBox="1"/>
      </xdr:nvSpPr>
      <xdr:spPr>
        <a:xfrm>
          <a:off x="4622800" y="749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275612</xdr:rowOff>
    </xdr:from>
    <xdr:to>
      <xdr:col>22</xdr:col>
      <xdr:colOff>165100</xdr:colOff>
      <xdr:row>38</xdr:row>
      <xdr:rowOff>34312</xdr:rowOff>
    </xdr:to>
    <xdr:sp macro="" textlink="">
      <xdr:nvSpPr>
        <xdr:cNvPr id="135" name="楕円 134"/>
        <xdr:cNvSpPr/>
      </xdr:nvSpPr>
      <xdr:spPr bwMode="auto">
        <a:xfrm>
          <a:off x="4254500" y="7400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44489</xdr:rowOff>
    </xdr:from>
    <xdr:ext cx="762000" cy="259045"/>
    <xdr:sp macro="" textlink="">
      <xdr:nvSpPr>
        <xdr:cNvPr id="136" name="テキスト ボックス 135"/>
        <xdr:cNvSpPr txBox="1"/>
      </xdr:nvSpPr>
      <xdr:spPr>
        <a:xfrm>
          <a:off x="3924300" y="716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278515</xdr:rowOff>
    </xdr:from>
    <xdr:to>
      <xdr:col>19</xdr:col>
      <xdr:colOff>38100</xdr:colOff>
      <xdr:row>38</xdr:row>
      <xdr:rowOff>37215</xdr:rowOff>
    </xdr:to>
    <xdr:sp macro="" textlink="">
      <xdr:nvSpPr>
        <xdr:cNvPr id="137" name="楕円 136"/>
        <xdr:cNvSpPr/>
      </xdr:nvSpPr>
      <xdr:spPr bwMode="auto">
        <a:xfrm>
          <a:off x="3556000" y="740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21992</xdr:rowOff>
    </xdr:from>
    <xdr:ext cx="762000" cy="259045"/>
    <xdr:sp macro="" textlink="">
      <xdr:nvSpPr>
        <xdr:cNvPr id="138" name="テキスト ボックス 137"/>
        <xdr:cNvSpPr txBox="1"/>
      </xdr:nvSpPr>
      <xdr:spPr>
        <a:xfrm>
          <a:off x="3225800" y="748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274168</xdr:rowOff>
    </xdr:from>
    <xdr:to>
      <xdr:col>15</xdr:col>
      <xdr:colOff>101600</xdr:colOff>
      <xdr:row>38</xdr:row>
      <xdr:rowOff>32868</xdr:rowOff>
    </xdr:to>
    <xdr:sp macro="" textlink="">
      <xdr:nvSpPr>
        <xdr:cNvPr id="139" name="楕円 138"/>
        <xdr:cNvSpPr/>
      </xdr:nvSpPr>
      <xdr:spPr bwMode="auto">
        <a:xfrm>
          <a:off x="2857500" y="739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43045</xdr:rowOff>
    </xdr:from>
    <xdr:ext cx="762000" cy="259045"/>
    <xdr:sp macro="" textlink="">
      <xdr:nvSpPr>
        <xdr:cNvPr id="140" name="テキスト ボックス 139"/>
        <xdr:cNvSpPr txBox="1"/>
      </xdr:nvSpPr>
      <xdr:spPr>
        <a:xfrm>
          <a:off x="2527300" y="716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26,147
26,010
392.56
16,096,920
15,388,421
379,128
9,143,073
16,199,093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116484</xdr:rowOff>
    </xdr:from>
    <xdr:to>
      <xdr:col>24</xdr:col>
      <xdr:colOff>63500</xdr:colOff>
      <xdr:row>35</xdr:row>
      <xdr:rowOff>146063</xdr:rowOff>
    </xdr:to>
    <xdr:cxnSp macro="">
      <xdr:nvCxnSpPr>
        <xdr:cNvPr id="61" name="直線コネクタ 60"/>
        <xdr:cNvCxnSpPr/>
      </xdr:nvCxnSpPr>
      <xdr:spPr>
        <a:xfrm flipV="1">
          <a:off x="3797300" y="6117234"/>
          <a:ext cx="8382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39802</xdr:rowOff>
    </xdr:from>
    <xdr:to>
      <xdr:col>19</xdr:col>
      <xdr:colOff>177800</xdr:colOff>
      <xdr:row>35</xdr:row>
      <xdr:rowOff>146063</xdr:rowOff>
    </xdr:to>
    <xdr:cxnSp macro="">
      <xdr:nvCxnSpPr>
        <xdr:cNvPr id="64" name="直線コネクタ 63"/>
        <xdr:cNvCxnSpPr/>
      </xdr:nvCxnSpPr>
      <xdr:spPr>
        <a:xfrm>
          <a:off x="2908300" y="6040552"/>
          <a:ext cx="889000" cy="10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39802</xdr:rowOff>
    </xdr:from>
    <xdr:to>
      <xdr:col>15</xdr:col>
      <xdr:colOff>50800</xdr:colOff>
      <xdr:row>35</xdr:row>
      <xdr:rowOff>55321</xdr:rowOff>
    </xdr:to>
    <xdr:cxnSp macro="">
      <xdr:nvCxnSpPr>
        <xdr:cNvPr id="67" name="直線コネクタ 66"/>
        <xdr:cNvCxnSpPr/>
      </xdr:nvCxnSpPr>
      <xdr:spPr>
        <a:xfrm flipV="1">
          <a:off x="2019300" y="6040552"/>
          <a:ext cx="8890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40411</xdr:rowOff>
    </xdr:from>
    <xdr:to>
      <xdr:col>10</xdr:col>
      <xdr:colOff>114300</xdr:colOff>
      <xdr:row>35</xdr:row>
      <xdr:rowOff>55321</xdr:rowOff>
    </xdr:to>
    <xdr:cxnSp macro="">
      <xdr:nvCxnSpPr>
        <xdr:cNvPr id="70" name="直線コネクタ 69"/>
        <xdr:cNvCxnSpPr/>
      </xdr:nvCxnSpPr>
      <xdr:spPr>
        <a:xfrm>
          <a:off x="1130300" y="6041161"/>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65684</xdr:rowOff>
    </xdr:from>
    <xdr:to>
      <xdr:col>24</xdr:col>
      <xdr:colOff>114300</xdr:colOff>
      <xdr:row>35</xdr:row>
      <xdr:rowOff>167284</xdr:rowOff>
    </xdr:to>
    <xdr:sp macro="" textlink="">
      <xdr:nvSpPr>
        <xdr:cNvPr id="80" name="楕円 79"/>
        <xdr:cNvSpPr/>
      </xdr:nvSpPr>
      <xdr:spPr>
        <a:xfrm>
          <a:off x="4584700" y="60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44111</xdr:rowOff>
    </xdr:from>
    <xdr:ext cx="534377" cy="259045"/>
    <xdr:sp macro="" textlink="">
      <xdr:nvSpPr>
        <xdr:cNvPr id="81" name="人件費該当値テキスト"/>
        <xdr:cNvSpPr txBox="1"/>
      </xdr:nvSpPr>
      <xdr:spPr>
        <a:xfrm>
          <a:off x="4686300" y="604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95263</xdr:rowOff>
    </xdr:from>
    <xdr:to>
      <xdr:col>20</xdr:col>
      <xdr:colOff>38100</xdr:colOff>
      <xdr:row>36</xdr:row>
      <xdr:rowOff>25413</xdr:rowOff>
    </xdr:to>
    <xdr:sp macro="" textlink="">
      <xdr:nvSpPr>
        <xdr:cNvPr id="82" name="楕円 81"/>
        <xdr:cNvSpPr/>
      </xdr:nvSpPr>
      <xdr:spPr>
        <a:xfrm>
          <a:off x="3746500" y="60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16540</xdr:rowOff>
    </xdr:from>
    <xdr:ext cx="534377" cy="259045"/>
    <xdr:sp macro="" textlink="">
      <xdr:nvSpPr>
        <xdr:cNvPr id="83" name="テキスト ボックス 82"/>
        <xdr:cNvSpPr txBox="1"/>
      </xdr:nvSpPr>
      <xdr:spPr>
        <a:xfrm>
          <a:off x="3530111" y="61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160452</xdr:rowOff>
    </xdr:from>
    <xdr:to>
      <xdr:col>15</xdr:col>
      <xdr:colOff>101600</xdr:colOff>
      <xdr:row>35</xdr:row>
      <xdr:rowOff>90602</xdr:rowOff>
    </xdr:to>
    <xdr:sp macro="" textlink="">
      <xdr:nvSpPr>
        <xdr:cNvPr id="84" name="楕円 83"/>
        <xdr:cNvSpPr/>
      </xdr:nvSpPr>
      <xdr:spPr>
        <a:xfrm>
          <a:off x="2857500" y="59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81729</xdr:rowOff>
    </xdr:from>
    <xdr:ext cx="534377" cy="259045"/>
    <xdr:sp macro="" textlink="">
      <xdr:nvSpPr>
        <xdr:cNvPr id="85" name="テキスト ボックス 84"/>
        <xdr:cNvSpPr txBox="1"/>
      </xdr:nvSpPr>
      <xdr:spPr>
        <a:xfrm>
          <a:off x="2641111" y="60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4521</xdr:rowOff>
    </xdr:from>
    <xdr:to>
      <xdr:col>10</xdr:col>
      <xdr:colOff>165100</xdr:colOff>
      <xdr:row>35</xdr:row>
      <xdr:rowOff>106121</xdr:rowOff>
    </xdr:to>
    <xdr:sp macro="" textlink="">
      <xdr:nvSpPr>
        <xdr:cNvPr id="86" name="楕円 85"/>
        <xdr:cNvSpPr/>
      </xdr:nvSpPr>
      <xdr:spPr>
        <a:xfrm>
          <a:off x="1968500" y="60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97248</xdr:rowOff>
    </xdr:from>
    <xdr:ext cx="534377" cy="259045"/>
    <xdr:sp macro="" textlink="">
      <xdr:nvSpPr>
        <xdr:cNvPr id="87" name="テキスト ボックス 86"/>
        <xdr:cNvSpPr txBox="1"/>
      </xdr:nvSpPr>
      <xdr:spPr>
        <a:xfrm>
          <a:off x="1752111" y="60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161061</xdr:rowOff>
    </xdr:from>
    <xdr:to>
      <xdr:col>6</xdr:col>
      <xdr:colOff>38100</xdr:colOff>
      <xdr:row>35</xdr:row>
      <xdr:rowOff>91211</xdr:rowOff>
    </xdr:to>
    <xdr:sp macro="" textlink="">
      <xdr:nvSpPr>
        <xdr:cNvPr id="88" name="楕円 87"/>
        <xdr:cNvSpPr/>
      </xdr:nvSpPr>
      <xdr:spPr>
        <a:xfrm>
          <a:off x="1079500" y="59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107738</xdr:rowOff>
    </xdr:from>
    <xdr:ext cx="534377" cy="259045"/>
    <xdr:sp macro="" textlink="">
      <xdr:nvSpPr>
        <xdr:cNvPr id="89" name="テキスト ボックス 88"/>
        <xdr:cNvSpPr txBox="1"/>
      </xdr:nvSpPr>
      <xdr:spPr>
        <a:xfrm>
          <a:off x="863111" y="57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9235</xdr:rowOff>
    </xdr:from>
    <xdr:to>
      <xdr:col>24</xdr:col>
      <xdr:colOff>63500</xdr:colOff>
      <xdr:row>57</xdr:row>
      <xdr:rowOff>59886</xdr:rowOff>
    </xdr:to>
    <xdr:cxnSp macro="">
      <xdr:nvCxnSpPr>
        <xdr:cNvPr id="121" name="直線コネクタ 120"/>
        <xdr:cNvCxnSpPr/>
      </xdr:nvCxnSpPr>
      <xdr:spPr>
        <a:xfrm flipV="1">
          <a:off x="3797300" y="9781885"/>
          <a:ext cx="8382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59886</xdr:rowOff>
    </xdr:from>
    <xdr:to>
      <xdr:col>19</xdr:col>
      <xdr:colOff>177800</xdr:colOff>
      <xdr:row>57</xdr:row>
      <xdr:rowOff>85043</xdr:rowOff>
    </xdr:to>
    <xdr:cxnSp macro="">
      <xdr:nvCxnSpPr>
        <xdr:cNvPr id="124" name="直線コネクタ 123"/>
        <xdr:cNvCxnSpPr/>
      </xdr:nvCxnSpPr>
      <xdr:spPr>
        <a:xfrm flipV="1">
          <a:off x="2908300" y="9832536"/>
          <a:ext cx="889000" cy="2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85043</xdr:rowOff>
    </xdr:from>
    <xdr:to>
      <xdr:col>15</xdr:col>
      <xdr:colOff>50800</xdr:colOff>
      <xdr:row>57</xdr:row>
      <xdr:rowOff>88613</xdr:rowOff>
    </xdr:to>
    <xdr:cxnSp macro="">
      <xdr:nvCxnSpPr>
        <xdr:cNvPr id="127" name="直線コネクタ 126"/>
        <xdr:cNvCxnSpPr/>
      </xdr:nvCxnSpPr>
      <xdr:spPr>
        <a:xfrm flipV="1">
          <a:off x="2019300" y="9857693"/>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88613</xdr:rowOff>
    </xdr:from>
    <xdr:to>
      <xdr:col>10</xdr:col>
      <xdr:colOff>114300</xdr:colOff>
      <xdr:row>57</xdr:row>
      <xdr:rowOff>159033</xdr:rowOff>
    </xdr:to>
    <xdr:cxnSp macro="">
      <xdr:nvCxnSpPr>
        <xdr:cNvPr id="130" name="直線コネクタ 129"/>
        <xdr:cNvCxnSpPr/>
      </xdr:nvCxnSpPr>
      <xdr:spPr>
        <a:xfrm flipV="1">
          <a:off x="1130300" y="9861263"/>
          <a:ext cx="889000" cy="7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129885</xdr:rowOff>
    </xdr:from>
    <xdr:to>
      <xdr:col>24</xdr:col>
      <xdr:colOff>114300</xdr:colOff>
      <xdr:row>57</xdr:row>
      <xdr:rowOff>60035</xdr:rowOff>
    </xdr:to>
    <xdr:sp macro="" textlink="">
      <xdr:nvSpPr>
        <xdr:cNvPr id="140" name="楕円 139"/>
        <xdr:cNvSpPr/>
      </xdr:nvSpPr>
      <xdr:spPr>
        <a:xfrm>
          <a:off x="4584700" y="9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108312</xdr:rowOff>
    </xdr:from>
    <xdr:ext cx="534377" cy="259045"/>
    <xdr:sp macro="" textlink="">
      <xdr:nvSpPr>
        <xdr:cNvPr id="141" name="物件費該当値テキスト"/>
        <xdr:cNvSpPr txBox="1"/>
      </xdr:nvSpPr>
      <xdr:spPr>
        <a:xfrm>
          <a:off x="4686300" y="97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9086</xdr:rowOff>
    </xdr:from>
    <xdr:to>
      <xdr:col>20</xdr:col>
      <xdr:colOff>38100</xdr:colOff>
      <xdr:row>57</xdr:row>
      <xdr:rowOff>110686</xdr:rowOff>
    </xdr:to>
    <xdr:sp macro="" textlink="">
      <xdr:nvSpPr>
        <xdr:cNvPr id="142" name="楕円 141"/>
        <xdr:cNvSpPr/>
      </xdr:nvSpPr>
      <xdr:spPr>
        <a:xfrm>
          <a:off x="3746500" y="978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101813</xdr:rowOff>
    </xdr:from>
    <xdr:ext cx="534377" cy="259045"/>
    <xdr:sp macro="" textlink="">
      <xdr:nvSpPr>
        <xdr:cNvPr id="143" name="テキスト ボックス 142"/>
        <xdr:cNvSpPr txBox="1"/>
      </xdr:nvSpPr>
      <xdr:spPr>
        <a:xfrm>
          <a:off x="3530111" y="98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34243</xdr:rowOff>
    </xdr:from>
    <xdr:to>
      <xdr:col>15</xdr:col>
      <xdr:colOff>101600</xdr:colOff>
      <xdr:row>57</xdr:row>
      <xdr:rowOff>135843</xdr:rowOff>
    </xdr:to>
    <xdr:sp macro="" textlink="">
      <xdr:nvSpPr>
        <xdr:cNvPr id="144" name="楕円 143"/>
        <xdr:cNvSpPr/>
      </xdr:nvSpPr>
      <xdr:spPr>
        <a:xfrm>
          <a:off x="2857500" y="980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126970</xdr:rowOff>
    </xdr:from>
    <xdr:ext cx="534377" cy="259045"/>
    <xdr:sp macro="" textlink="">
      <xdr:nvSpPr>
        <xdr:cNvPr id="145" name="テキスト ボックス 144"/>
        <xdr:cNvSpPr txBox="1"/>
      </xdr:nvSpPr>
      <xdr:spPr>
        <a:xfrm>
          <a:off x="2641111" y="989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37813</xdr:rowOff>
    </xdr:from>
    <xdr:to>
      <xdr:col>10</xdr:col>
      <xdr:colOff>165100</xdr:colOff>
      <xdr:row>57</xdr:row>
      <xdr:rowOff>139413</xdr:rowOff>
    </xdr:to>
    <xdr:sp macro="" textlink="">
      <xdr:nvSpPr>
        <xdr:cNvPr id="146" name="楕円 145"/>
        <xdr:cNvSpPr/>
      </xdr:nvSpPr>
      <xdr:spPr>
        <a:xfrm>
          <a:off x="1968500" y="98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130540</xdr:rowOff>
    </xdr:from>
    <xdr:ext cx="534377" cy="259045"/>
    <xdr:sp macro="" textlink="">
      <xdr:nvSpPr>
        <xdr:cNvPr id="147" name="テキスト ボックス 146"/>
        <xdr:cNvSpPr txBox="1"/>
      </xdr:nvSpPr>
      <xdr:spPr>
        <a:xfrm>
          <a:off x="1752111" y="990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108233</xdr:rowOff>
    </xdr:from>
    <xdr:to>
      <xdr:col>6</xdr:col>
      <xdr:colOff>38100</xdr:colOff>
      <xdr:row>58</xdr:row>
      <xdr:rowOff>38383</xdr:rowOff>
    </xdr:to>
    <xdr:sp macro="" textlink="">
      <xdr:nvSpPr>
        <xdr:cNvPr id="148" name="楕円 147"/>
        <xdr:cNvSpPr/>
      </xdr:nvSpPr>
      <xdr:spPr>
        <a:xfrm>
          <a:off x="1079500" y="988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29510</xdr:rowOff>
    </xdr:from>
    <xdr:ext cx="534377" cy="259045"/>
    <xdr:sp macro="" textlink="">
      <xdr:nvSpPr>
        <xdr:cNvPr id="149" name="テキスト ボックス 148"/>
        <xdr:cNvSpPr txBox="1"/>
      </xdr:nvSpPr>
      <xdr:spPr>
        <a:xfrm>
          <a:off x="863111" y="997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28257</xdr:rowOff>
    </xdr:from>
    <xdr:to>
      <xdr:col>24</xdr:col>
      <xdr:colOff>63500</xdr:colOff>
      <xdr:row>78</xdr:row>
      <xdr:rowOff>41996</xdr:rowOff>
    </xdr:to>
    <xdr:cxnSp macro="">
      <xdr:nvCxnSpPr>
        <xdr:cNvPr id="176" name="直線コネクタ 175"/>
        <xdr:cNvCxnSpPr/>
      </xdr:nvCxnSpPr>
      <xdr:spPr>
        <a:xfrm>
          <a:off x="3797300" y="13401357"/>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28257</xdr:rowOff>
    </xdr:from>
    <xdr:to>
      <xdr:col>19</xdr:col>
      <xdr:colOff>177800</xdr:colOff>
      <xdr:row>78</xdr:row>
      <xdr:rowOff>58272</xdr:rowOff>
    </xdr:to>
    <xdr:cxnSp macro="">
      <xdr:nvCxnSpPr>
        <xdr:cNvPr id="179" name="直線コネクタ 178"/>
        <xdr:cNvCxnSpPr/>
      </xdr:nvCxnSpPr>
      <xdr:spPr>
        <a:xfrm flipV="1">
          <a:off x="2908300" y="13401357"/>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38385</xdr:rowOff>
    </xdr:from>
    <xdr:to>
      <xdr:col>15</xdr:col>
      <xdr:colOff>50800</xdr:colOff>
      <xdr:row>78</xdr:row>
      <xdr:rowOff>58272</xdr:rowOff>
    </xdr:to>
    <xdr:cxnSp macro="">
      <xdr:nvCxnSpPr>
        <xdr:cNvPr id="182" name="直線コネクタ 181"/>
        <xdr:cNvCxnSpPr/>
      </xdr:nvCxnSpPr>
      <xdr:spPr>
        <a:xfrm>
          <a:off x="2019300" y="13411485"/>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28280</xdr:rowOff>
    </xdr:from>
    <xdr:to>
      <xdr:col>10</xdr:col>
      <xdr:colOff>114300</xdr:colOff>
      <xdr:row>78</xdr:row>
      <xdr:rowOff>38385</xdr:rowOff>
    </xdr:to>
    <xdr:cxnSp macro="">
      <xdr:nvCxnSpPr>
        <xdr:cNvPr id="185" name="直線コネクタ 184"/>
        <xdr:cNvCxnSpPr/>
      </xdr:nvCxnSpPr>
      <xdr:spPr>
        <a:xfrm>
          <a:off x="1130300" y="13401380"/>
          <a:ext cx="8890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162646</xdr:rowOff>
    </xdr:from>
    <xdr:to>
      <xdr:col>24</xdr:col>
      <xdr:colOff>114300</xdr:colOff>
      <xdr:row>78</xdr:row>
      <xdr:rowOff>92796</xdr:rowOff>
    </xdr:to>
    <xdr:sp macro="" textlink="">
      <xdr:nvSpPr>
        <xdr:cNvPr id="195" name="楕円 194"/>
        <xdr:cNvSpPr/>
      </xdr:nvSpPr>
      <xdr:spPr>
        <a:xfrm>
          <a:off x="4584700" y="13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77573</xdr:rowOff>
    </xdr:from>
    <xdr:ext cx="469744" cy="259045"/>
    <xdr:sp macro="" textlink="">
      <xdr:nvSpPr>
        <xdr:cNvPr id="196" name="維持補修費該当値テキスト"/>
        <xdr:cNvSpPr txBox="1"/>
      </xdr:nvSpPr>
      <xdr:spPr>
        <a:xfrm>
          <a:off x="4686300" y="1327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148907</xdr:rowOff>
    </xdr:from>
    <xdr:to>
      <xdr:col>20</xdr:col>
      <xdr:colOff>38100</xdr:colOff>
      <xdr:row>78</xdr:row>
      <xdr:rowOff>79057</xdr:rowOff>
    </xdr:to>
    <xdr:sp macro="" textlink="">
      <xdr:nvSpPr>
        <xdr:cNvPr id="197" name="楕円 196"/>
        <xdr:cNvSpPr/>
      </xdr:nvSpPr>
      <xdr:spPr>
        <a:xfrm>
          <a:off x="3746500" y="133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70184</xdr:rowOff>
    </xdr:from>
    <xdr:ext cx="469744" cy="259045"/>
    <xdr:sp macro="" textlink="">
      <xdr:nvSpPr>
        <xdr:cNvPr id="198" name="テキスト ボックス 197"/>
        <xdr:cNvSpPr txBox="1"/>
      </xdr:nvSpPr>
      <xdr:spPr>
        <a:xfrm>
          <a:off x="3562428" y="1344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7472</xdr:rowOff>
    </xdr:from>
    <xdr:to>
      <xdr:col>15</xdr:col>
      <xdr:colOff>101600</xdr:colOff>
      <xdr:row>78</xdr:row>
      <xdr:rowOff>109072</xdr:rowOff>
    </xdr:to>
    <xdr:sp macro="" textlink="">
      <xdr:nvSpPr>
        <xdr:cNvPr id="199" name="楕円 198"/>
        <xdr:cNvSpPr/>
      </xdr:nvSpPr>
      <xdr:spPr>
        <a:xfrm>
          <a:off x="2857500" y="1338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100199</xdr:rowOff>
    </xdr:from>
    <xdr:ext cx="469744" cy="259045"/>
    <xdr:sp macro="" textlink="">
      <xdr:nvSpPr>
        <xdr:cNvPr id="200" name="テキスト ボックス 199"/>
        <xdr:cNvSpPr txBox="1"/>
      </xdr:nvSpPr>
      <xdr:spPr>
        <a:xfrm>
          <a:off x="2673428" y="1347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159035</xdr:rowOff>
    </xdr:from>
    <xdr:to>
      <xdr:col>10</xdr:col>
      <xdr:colOff>165100</xdr:colOff>
      <xdr:row>78</xdr:row>
      <xdr:rowOff>89185</xdr:rowOff>
    </xdr:to>
    <xdr:sp macro="" textlink="">
      <xdr:nvSpPr>
        <xdr:cNvPr id="201" name="楕円 200"/>
        <xdr:cNvSpPr/>
      </xdr:nvSpPr>
      <xdr:spPr>
        <a:xfrm>
          <a:off x="1968500" y="133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80312</xdr:rowOff>
    </xdr:from>
    <xdr:ext cx="469744" cy="259045"/>
    <xdr:sp macro="" textlink="">
      <xdr:nvSpPr>
        <xdr:cNvPr id="202" name="テキスト ボックス 201"/>
        <xdr:cNvSpPr txBox="1"/>
      </xdr:nvSpPr>
      <xdr:spPr>
        <a:xfrm>
          <a:off x="1784428" y="1345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148930</xdr:rowOff>
    </xdr:from>
    <xdr:to>
      <xdr:col>6</xdr:col>
      <xdr:colOff>38100</xdr:colOff>
      <xdr:row>78</xdr:row>
      <xdr:rowOff>79080</xdr:rowOff>
    </xdr:to>
    <xdr:sp macro="" textlink="">
      <xdr:nvSpPr>
        <xdr:cNvPr id="203" name="楕円 202"/>
        <xdr:cNvSpPr/>
      </xdr:nvSpPr>
      <xdr:spPr>
        <a:xfrm>
          <a:off x="1079500" y="1335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70207</xdr:rowOff>
    </xdr:from>
    <xdr:ext cx="469744" cy="259045"/>
    <xdr:sp macro="" textlink="">
      <xdr:nvSpPr>
        <xdr:cNvPr id="204" name="テキスト ボックス 203"/>
        <xdr:cNvSpPr txBox="1"/>
      </xdr:nvSpPr>
      <xdr:spPr>
        <a:xfrm>
          <a:off x="895428" y="1344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167906</xdr:rowOff>
    </xdr:from>
    <xdr:to>
      <xdr:col>24</xdr:col>
      <xdr:colOff>63500</xdr:colOff>
      <xdr:row>93</xdr:row>
      <xdr:rowOff>26099</xdr:rowOff>
    </xdr:to>
    <xdr:cxnSp macro="">
      <xdr:nvCxnSpPr>
        <xdr:cNvPr id="234" name="直線コネクタ 233"/>
        <xdr:cNvCxnSpPr/>
      </xdr:nvCxnSpPr>
      <xdr:spPr>
        <a:xfrm>
          <a:off x="3797300" y="15941306"/>
          <a:ext cx="8382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162294</xdr:rowOff>
    </xdr:from>
    <xdr:to>
      <xdr:col>19</xdr:col>
      <xdr:colOff>177800</xdr:colOff>
      <xdr:row>92</xdr:row>
      <xdr:rowOff>167906</xdr:rowOff>
    </xdr:to>
    <xdr:cxnSp macro="">
      <xdr:nvCxnSpPr>
        <xdr:cNvPr id="237" name="直線コネクタ 236"/>
        <xdr:cNvCxnSpPr/>
      </xdr:nvCxnSpPr>
      <xdr:spPr>
        <a:xfrm>
          <a:off x="2908300" y="15935694"/>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162294</xdr:rowOff>
    </xdr:from>
    <xdr:to>
      <xdr:col>15</xdr:col>
      <xdr:colOff>50800</xdr:colOff>
      <xdr:row>93</xdr:row>
      <xdr:rowOff>102896</xdr:rowOff>
    </xdr:to>
    <xdr:cxnSp macro="">
      <xdr:nvCxnSpPr>
        <xdr:cNvPr id="240" name="直線コネクタ 239"/>
        <xdr:cNvCxnSpPr/>
      </xdr:nvCxnSpPr>
      <xdr:spPr>
        <a:xfrm flipV="1">
          <a:off x="2019300" y="15935694"/>
          <a:ext cx="8890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102896</xdr:rowOff>
    </xdr:from>
    <xdr:to>
      <xdr:col>10</xdr:col>
      <xdr:colOff>114300</xdr:colOff>
      <xdr:row>94</xdr:row>
      <xdr:rowOff>35407</xdr:rowOff>
    </xdr:to>
    <xdr:cxnSp macro="">
      <xdr:nvCxnSpPr>
        <xdr:cNvPr id="243" name="直線コネクタ 242"/>
        <xdr:cNvCxnSpPr/>
      </xdr:nvCxnSpPr>
      <xdr:spPr>
        <a:xfrm flipV="1">
          <a:off x="1130300" y="16047746"/>
          <a:ext cx="8890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146749</xdr:rowOff>
    </xdr:from>
    <xdr:to>
      <xdr:col>24</xdr:col>
      <xdr:colOff>114300</xdr:colOff>
      <xdr:row>93</xdr:row>
      <xdr:rowOff>76899</xdr:rowOff>
    </xdr:to>
    <xdr:sp macro="" textlink="">
      <xdr:nvSpPr>
        <xdr:cNvPr id="253" name="楕円 252"/>
        <xdr:cNvSpPr/>
      </xdr:nvSpPr>
      <xdr:spPr>
        <a:xfrm>
          <a:off x="4584700" y="1592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169626</xdr:rowOff>
    </xdr:from>
    <xdr:ext cx="599010" cy="259045"/>
    <xdr:sp macro="" textlink="">
      <xdr:nvSpPr>
        <xdr:cNvPr id="254" name="扶助費該当値テキスト"/>
        <xdr:cNvSpPr txBox="1"/>
      </xdr:nvSpPr>
      <xdr:spPr>
        <a:xfrm>
          <a:off x="4686300" y="1577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117106</xdr:rowOff>
    </xdr:from>
    <xdr:to>
      <xdr:col>20</xdr:col>
      <xdr:colOff>38100</xdr:colOff>
      <xdr:row>93</xdr:row>
      <xdr:rowOff>47256</xdr:rowOff>
    </xdr:to>
    <xdr:sp macro="" textlink="">
      <xdr:nvSpPr>
        <xdr:cNvPr id="255" name="楕円 254"/>
        <xdr:cNvSpPr/>
      </xdr:nvSpPr>
      <xdr:spPr>
        <a:xfrm>
          <a:off x="3746500" y="158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63783</xdr:rowOff>
    </xdr:from>
    <xdr:ext cx="599010" cy="259045"/>
    <xdr:sp macro="" textlink="">
      <xdr:nvSpPr>
        <xdr:cNvPr id="256" name="テキスト ボックス 255"/>
        <xdr:cNvSpPr txBox="1"/>
      </xdr:nvSpPr>
      <xdr:spPr>
        <a:xfrm>
          <a:off x="3497795" y="1566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111494</xdr:rowOff>
    </xdr:from>
    <xdr:to>
      <xdr:col>15</xdr:col>
      <xdr:colOff>101600</xdr:colOff>
      <xdr:row>93</xdr:row>
      <xdr:rowOff>41644</xdr:rowOff>
    </xdr:to>
    <xdr:sp macro="" textlink="">
      <xdr:nvSpPr>
        <xdr:cNvPr id="257" name="楕円 256"/>
        <xdr:cNvSpPr/>
      </xdr:nvSpPr>
      <xdr:spPr>
        <a:xfrm>
          <a:off x="2857500" y="158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58171</xdr:rowOff>
    </xdr:from>
    <xdr:ext cx="599010" cy="259045"/>
    <xdr:sp macro="" textlink="">
      <xdr:nvSpPr>
        <xdr:cNvPr id="258" name="テキスト ボックス 257"/>
        <xdr:cNvSpPr txBox="1"/>
      </xdr:nvSpPr>
      <xdr:spPr>
        <a:xfrm>
          <a:off x="2608795" y="1566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52096</xdr:rowOff>
    </xdr:from>
    <xdr:to>
      <xdr:col>10</xdr:col>
      <xdr:colOff>165100</xdr:colOff>
      <xdr:row>93</xdr:row>
      <xdr:rowOff>153696</xdr:rowOff>
    </xdr:to>
    <xdr:sp macro="" textlink="">
      <xdr:nvSpPr>
        <xdr:cNvPr id="259" name="楕円 258"/>
        <xdr:cNvSpPr/>
      </xdr:nvSpPr>
      <xdr:spPr>
        <a:xfrm>
          <a:off x="1968500" y="159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170223</xdr:rowOff>
    </xdr:from>
    <xdr:ext cx="599010" cy="259045"/>
    <xdr:sp macro="" textlink="">
      <xdr:nvSpPr>
        <xdr:cNvPr id="260" name="テキスト ボックス 259"/>
        <xdr:cNvSpPr txBox="1"/>
      </xdr:nvSpPr>
      <xdr:spPr>
        <a:xfrm>
          <a:off x="1719795" y="1577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156057</xdr:rowOff>
    </xdr:from>
    <xdr:to>
      <xdr:col>6</xdr:col>
      <xdr:colOff>38100</xdr:colOff>
      <xdr:row>94</xdr:row>
      <xdr:rowOff>86207</xdr:rowOff>
    </xdr:to>
    <xdr:sp macro="" textlink="">
      <xdr:nvSpPr>
        <xdr:cNvPr id="261" name="楕円 260"/>
        <xdr:cNvSpPr/>
      </xdr:nvSpPr>
      <xdr:spPr>
        <a:xfrm>
          <a:off x="1079500" y="161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102734</xdr:rowOff>
    </xdr:from>
    <xdr:ext cx="599010" cy="259045"/>
    <xdr:sp macro="" textlink="">
      <xdr:nvSpPr>
        <xdr:cNvPr id="262" name="テキスト ボックス 261"/>
        <xdr:cNvSpPr txBox="1"/>
      </xdr:nvSpPr>
      <xdr:spPr>
        <a:xfrm>
          <a:off x="830795" y="1587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30307</xdr:rowOff>
    </xdr:from>
    <xdr:to>
      <xdr:col>55</xdr:col>
      <xdr:colOff>0</xdr:colOff>
      <xdr:row>36</xdr:row>
      <xdr:rowOff>73833</xdr:rowOff>
    </xdr:to>
    <xdr:cxnSp macro="">
      <xdr:nvCxnSpPr>
        <xdr:cNvPr id="291" name="直線コネクタ 290"/>
        <xdr:cNvCxnSpPr/>
      </xdr:nvCxnSpPr>
      <xdr:spPr>
        <a:xfrm flipV="1">
          <a:off x="9639300" y="6202507"/>
          <a:ext cx="8382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1641</xdr:rowOff>
    </xdr:from>
    <xdr:to>
      <xdr:col>50</xdr:col>
      <xdr:colOff>114300</xdr:colOff>
      <xdr:row>36</xdr:row>
      <xdr:rowOff>73833</xdr:rowOff>
    </xdr:to>
    <xdr:cxnSp macro="">
      <xdr:nvCxnSpPr>
        <xdr:cNvPr id="294" name="直線コネクタ 293"/>
        <xdr:cNvCxnSpPr/>
      </xdr:nvCxnSpPr>
      <xdr:spPr>
        <a:xfrm>
          <a:off x="8750300" y="6173841"/>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166301</xdr:rowOff>
    </xdr:from>
    <xdr:to>
      <xdr:col>45</xdr:col>
      <xdr:colOff>177800</xdr:colOff>
      <xdr:row>36</xdr:row>
      <xdr:rowOff>1641</xdr:rowOff>
    </xdr:to>
    <xdr:cxnSp macro="">
      <xdr:nvCxnSpPr>
        <xdr:cNvPr id="297" name="直線コネクタ 296"/>
        <xdr:cNvCxnSpPr/>
      </xdr:nvCxnSpPr>
      <xdr:spPr>
        <a:xfrm>
          <a:off x="7861300" y="6167051"/>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166301</xdr:rowOff>
    </xdr:from>
    <xdr:to>
      <xdr:col>41</xdr:col>
      <xdr:colOff>50800</xdr:colOff>
      <xdr:row>36</xdr:row>
      <xdr:rowOff>23198</xdr:rowOff>
    </xdr:to>
    <xdr:cxnSp macro="">
      <xdr:nvCxnSpPr>
        <xdr:cNvPr id="300" name="直線コネクタ 299"/>
        <xdr:cNvCxnSpPr/>
      </xdr:nvCxnSpPr>
      <xdr:spPr>
        <a:xfrm flipV="1">
          <a:off x="6972300" y="6167051"/>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150957</xdr:rowOff>
    </xdr:from>
    <xdr:to>
      <xdr:col>55</xdr:col>
      <xdr:colOff>50800</xdr:colOff>
      <xdr:row>36</xdr:row>
      <xdr:rowOff>81107</xdr:rowOff>
    </xdr:to>
    <xdr:sp macro="" textlink="">
      <xdr:nvSpPr>
        <xdr:cNvPr id="310" name="楕円 309"/>
        <xdr:cNvSpPr/>
      </xdr:nvSpPr>
      <xdr:spPr>
        <a:xfrm>
          <a:off x="10426700" y="615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129384</xdr:rowOff>
    </xdr:from>
    <xdr:ext cx="534377" cy="259045"/>
    <xdr:sp macro="" textlink="">
      <xdr:nvSpPr>
        <xdr:cNvPr id="311" name="補助費等該当値テキスト"/>
        <xdr:cNvSpPr txBox="1"/>
      </xdr:nvSpPr>
      <xdr:spPr>
        <a:xfrm>
          <a:off x="10528300" y="61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23033</xdr:rowOff>
    </xdr:from>
    <xdr:to>
      <xdr:col>50</xdr:col>
      <xdr:colOff>165100</xdr:colOff>
      <xdr:row>36</xdr:row>
      <xdr:rowOff>124633</xdr:rowOff>
    </xdr:to>
    <xdr:sp macro="" textlink="">
      <xdr:nvSpPr>
        <xdr:cNvPr id="312" name="楕円 311"/>
        <xdr:cNvSpPr/>
      </xdr:nvSpPr>
      <xdr:spPr>
        <a:xfrm>
          <a:off x="9588500" y="61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115760</xdr:rowOff>
    </xdr:from>
    <xdr:ext cx="534377" cy="259045"/>
    <xdr:sp macro="" textlink="">
      <xdr:nvSpPr>
        <xdr:cNvPr id="313" name="テキスト ボックス 312"/>
        <xdr:cNvSpPr txBox="1"/>
      </xdr:nvSpPr>
      <xdr:spPr>
        <a:xfrm>
          <a:off x="9372111" y="628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122291</xdr:rowOff>
    </xdr:from>
    <xdr:to>
      <xdr:col>46</xdr:col>
      <xdr:colOff>38100</xdr:colOff>
      <xdr:row>36</xdr:row>
      <xdr:rowOff>52441</xdr:rowOff>
    </xdr:to>
    <xdr:sp macro="" textlink="">
      <xdr:nvSpPr>
        <xdr:cNvPr id="314" name="楕円 313"/>
        <xdr:cNvSpPr/>
      </xdr:nvSpPr>
      <xdr:spPr>
        <a:xfrm>
          <a:off x="8699500" y="6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68968</xdr:rowOff>
    </xdr:from>
    <xdr:ext cx="534377" cy="259045"/>
    <xdr:sp macro="" textlink="">
      <xdr:nvSpPr>
        <xdr:cNvPr id="315" name="テキスト ボックス 314"/>
        <xdr:cNvSpPr txBox="1"/>
      </xdr:nvSpPr>
      <xdr:spPr>
        <a:xfrm>
          <a:off x="8483111" y="589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115501</xdr:rowOff>
    </xdr:from>
    <xdr:to>
      <xdr:col>41</xdr:col>
      <xdr:colOff>101600</xdr:colOff>
      <xdr:row>36</xdr:row>
      <xdr:rowOff>45651</xdr:rowOff>
    </xdr:to>
    <xdr:sp macro="" textlink="">
      <xdr:nvSpPr>
        <xdr:cNvPr id="316" name="楕円 315"/>
        <xdr:cNvSpPr/>
      </xdr:nvSpPr>
      <xdr:spPr>
        <a:xfrm>
          <a:off x="7810500" y="61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62178</xdr:rowOff>
    </xdr:from>
    <xdr:ext cx="534377" cy="259045"/>
    <xdr:sp macro="" textlink="">
      <xdr:nvSpPr>
        <xdr:cNvPr id="317" name="テキスト ボックス 316"/>
        <xdr:cNvSpPr txBox="1"/>
      </xdr:nvSpPr>
      <xdr:spPr>
        <a:xfrm>
          <a:off x="7594111" y="58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143848</xdr:rowOff>
    </xdr:from>
    <xdr:to>
      <xdr:col>36</xdr:col>
      <xdr:colOff>165100</xdr:colOff>
      <xdr:row>36</xdr:row>
      <xdr:rowOff>73998</xdr:rowOff>
    </xdr:to>
    <xdr:sp macro="" textlink="">
      <xdr:nvSpPr>
        <xdr:cNvPr id="318" name="楕円 317"/>
        <xdr:cNvSpPr/>
      </xdr:nvSpPr>
      <xdr:spPr>
        <a:xfrm>
          <a:off x="6921500" y="61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90525</xdr:rowOff>
    </xdr:from>
    <xdr:ext cx="534377" cy="259045"/>
    <xdr:sp macro="" textlink="">
      <xdr:nvSpPr>
        <xdr:cNvPr id="319" name="テキスト ボックス 318"/>
        <xdr:cNvSpPr txBox="1"/>
      </xdr:nvSpPr>
      <xdr:spPr>
        <a:xfrm>
          <a:off x="6705111" y="59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132659</xdr:rowOff>
    </xdr:from>
    <xdr:to>
      <xdr:col>55</xdr:col>
      <xdr:colOff>0</xdr:colOff>
      <xdr:row>57</xdr:row>
      <xdr:rowOff>10454</xdr:rowOff>
    </xdr:to>
    <xdr:cxnSp macro="">
      <xdr:nvCxnSpPr>
        <xdr:cNvPr id="346" name="直線コネクタ 345"/>
        <xdr:cNvCxnSpPr/>
      </xdr:nvCxnSpPr>
      <xdr:spPr>
        <a:xfrm>
          <a:off x="9639300" y="9219509"/>
          <a:ext cx="838200" cy="56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132659</xdr:rowOff>
    </xdr:from>
    <xdr:to>
      <xdr:col>50</xdr:col>
      <xdr:colOff>114300</xdr:colOff>
      <xdr:row>55</xdr:row>
      <xdr:rowOff>159017</xdr:rowOff>
    </xdr:to>
    <xdr:cxnSp macro="">
      <xdr:nvCxnSpPr>
        <xdr:cNvPr id="349" name="直線コネクタ 348"/>
        <xdr:cNvCxnSpPr/>
      </xdr:nvCxnSpPr>
      <xdr:spPr>
        <a:xfrm flipV="1">
          <a:off x="8750300" y="9219509"/>
          <a:ext cx="889000" cy="3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71792</xdr:rowOff>
    </xdr:from>
    <xdr:to>
      <xdr:col>45</xdr:col>
      <xdr:colOff>177800</xdr:colOff>
      <xdr:row>55</xdr:row>
      <xdr:rowOff>159017</xdr:rowOff>
    </xdr:to>
    <xdr:cxnSp macro="">
      <xdr:nvCxnSpPr>
        <xdr:cNvPr id="352" name="直線コネクタ 351"/>
        <xdr:cNvCxnSpPr/>
      </xdr:nvCxnSpPr>
      <xdr:spPr>
        <a:xfrm>
          <a:off x="7861300" y="9501542"/>
          <a:ext cx="889000" cy="8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71792</xdr:rowOff>
    </xdr:from>
    <xdr:to>
      <xdr:col>41</xdr:col>
      <xdr:colOff>50800</xdr:colOff>
      <xdr:row>56</xdr:row>
      <xdr:rowOff>32290</xdr:rowOff>
    </xdr:to>
    <xdr:cxnSp macro="">
      <xdr:nvCxnSpPr>
        <xdr:cNvPr id="355" name="直線コネクタ 354"/>
        <xdr:cNvCxnSpPr/>
      </xdr:nvCxnSpPr>
      <xdr:spPr>
        <a:xfrm flipV="1">
          <a:off x="6972300" y="9501542"/>
          <a:ext cx="889000" cy="13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131104</xdr:rowOff>
    </xdr:from>
    <xdr:to>
      <xdr:col>55</xdr:col>
      <xdr:colOff>50800</xdr:colOff>
      <xdr:row>57</xdr:row>
      <xdr:rowOff>61254</xdr:rowOff>
    </xdr:to>
    <xdr:sp macro="" textlink="">
      <xdr:nvSpPr>
        <xdr:cNvPr id="365" name="楕円 364"/>
        <xdr:cNvSpPr/>
      </xdr:nvSpPr>
      <xdr:spPr>
        <a:xfrm>
          <a:off x="10426700" y="97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109531</xdr:rowOff>
    </xdr:from>
    <xdr:ext cx="534377" cy="259045"/>
    <xdr:sp macro="" textlink="">
      <xdr:nvSpPr>
        <xdr:cNvPr id="366" name="普通建設事業費該当値テキスト"/>
        <xdr:cNvSpPr txBox="1"/>
      </xdr:nvSpPr>
      <xdr:spPr>
        <a:xfrm>
          <a:off x="10528300" y="97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81859</xdr:rowOff>
    </xdr:from>
    <xdr:to>
      <xdr:col>50</xdr:col>
      <xdr:colOff>165100</xdr:colOff>
      <xdr:row>54</xdr:row>
      <xdr:rowOff>12009</xdr:rowOff>
    </xdr:to>
    <xdr:sp macro="" textlink="">
      <xdr:nvSpPr>
        <xdr:cNvPr id="367" name="楕円 366"/>
        <xdr:cNvSpPr/>
      </xdr:nvSpPr>
      <xdr:spPr>
        <a:xfrm>
          <a:off x="9588500" y="91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28536</xdr:rowOff>
    </xdr:from>
    <xdr:ext cx="599010" cy="259045"/>
    <xdr:sp macro="" textlink="">
      <xdr:nvSpPr>
        <xdr:cNvPr id="368" name="テキスト ボックス 367"/>
        <xdr:cNvSpPr txBox="1"/>
      </xdr:nvSpPr>
      <xdr:spPr>
        <a:xfrm>
          <a:off x="9339795" y="89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108217</xdr:rowOff>
    </xdr:from>
    <xdr:to>
      <xdr:col>46</xdr:col>
      <xdr:colOff>38100</xdr:colOff>
      <xdr:row>56</xdr:row>
      <xdr:rowOff>38367</xdr:rowOff>
    </xdr:to>
    <xdr:sp macro="" textlink="">
      <xdr:nvSpPr>
        <xdr:cNvPr id="369" name="楕円 368"/>
        <xdr:cNvSpPr/>
      </xdr:nvSpPr>
      <xdr:spPr>
        <a:xfrm>
          <a:off x="8699500" y="9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54894</xdr:rowOff>
    </xdr:from>
    <xdr:ext cx="599010" cy="259045"/>
    <xdr:sp macro="" textlink="">
      <xdr:nvSpPr>
        <xdr:cNvPr id="370" name="テキスト ボックス 369"/>
        <xdr:cNvSpPr txBox="1"/>
      </xdr:nvSpPr>
      <xdr:spPr>
        <a:xfrm>
          <a:off x="8450795" y="931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20992</xdr:rowOff>
    </xdr:from>
    <xdr:to>
      <xdr:col>41</xdr:col>
      <xdr:colOff>101600</xdr:colOff>
      <xdr:row>55</xdr:row>
      <xdr:rowOff>122592</xdr:rowOff>
    </xdr:to>
    <xdr:sp macro="" textlink="">
      <xdr:nvSpPr>
        <xdr:cNvPr id="371" name="楕円 370"/>
        <xdr:cNvSpPr/>
      </xdr:nvSpPr>
      <xdr:spPr>
        <a:xfrm>
          <a:off x="7810500" y="94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139119</xdr:rowOff>
    </xdr:from>
    <xdr:ext cx="599010" cy="259045"/>
    <xdr:sp macro="" textlink="">
      <xdr:nvSpPr>
        <xdr:cNvPr id="372" name="テキスト ボックス 371"/>
        <xdr:cNvSpPr txBox="1"/>
      </xdr:nvSpPr>
      <xdr:spPr>
        <a:xfrm>
          <a:off x="7561795" y="922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152940</xdr:rowOff>
    </xdr:from>
    <xdr:to>
      <xdr:col>36</xdr:col>
      <xdr:colOff>165100</xdr:colOff>
      <xdr:row>56</xdr:row>
      <xdr:rowOff>83090</xdr:rowOff>
    </xdr:to>
    <xdr:sp macro="" textlink="">
      <xdr:nvSpPr>
        <xdr:cNvPr id="373" name="楕円 372"/>
        <xdr:cNvSpPr/>
      </xdr:nvSpPr>
      <xdr:spPr>
        <a:xfrm>
          <a:off x="6921500" y="9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74217</xdr:rowOff>
    </xdr:from>
    <xdr:ext cx="534377" cy="259045"/>
    <xdr:sp macro="" textlink="">
      <xdr:nvSpPr>
        <xdr:cNvPr id="374" name="テキスト ボックス 373"/>
        <xdr:cNvSpPr txBox="1"/>
      </xdr:nvSpPr>
      <xdr:spPr>
        <a:xfrm>
          <a:off x="6705111" y="96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1525</xdr:rowOff>
    </xdr:from>
    <xdr:to>
      <xdr:col>55</xdr:col>
      <xdr:colOff>0</xdr:colOff>
      <xdr:row>77</xdr:row>
      <xdr:rowOff>11793</xdr:rowOff>
    </xdr:to>
    <xdr:cxnSp macro="">
      <xdr:nvCxnSpPr>
        <xdr:cNvPr id="401" name="直線コネクタ 400"/>
        <xdr:cNvCxnSpPr/>
      </xdr:nvCxnSpPr>
      <xdr:spPr>
        <a:xfrm>
          <a:off x="9639300" y="12345925"/>
          <a:ext cx="838200" cy="8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1525</xdr:rowOff>
    </xdr:from>
    <xdr:to>
      <xdr:col>50</xdr:col>
      <xdr:colOff>114300</xdr:colOff>
      <xdr:row>76</xdr:row>
      <xdr:rowOff>46047</xdr:rowOff>
    </xdr:to>
    <xdr:cxnSp macro="">
      <xdr:nvCxnSpPr>
        <xdr:cNvPr id="404" name="直線コネクタ 403"/>
        <xdr:cNvCxnSpPr/>
      </xdr:nvCxnSpPr>
      <xdr:spPr>
        <a:xfrm flipV="1">
          <a:off x="8750300" y="12345925"/>
          <a:ext cx="889000" cy="73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24769</xdr:rowOff>
    </xdr:from>
    <xdr:to>
      <xdr:col>45</xdr:col>
      <xdr:colOff>177800</xdr:colOff>
      <xdr:row>76</xdr:row>
      <xdr:rowOff>46047</xdr:rowOff>
    </xdr:to>
    <xdr:cxnSp macro="">
      <xdr:nvCxnSpPr>
        <xdr:cNvPr id="407" name="直線コネクタ 406"/>
        <xdr:cNvCxnSpPr/>
      </xdr:nvCxnSpPr>
      <xdr:spPr>
        <a:xfrm>
          <a:off x="7861300" y="13054969"/>
          <a:ext cx="889000" cy="2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129331</xdr:rowOff>
    </xdr:from>
    <xdr:to>
      <xdr:col>41</xdr:col>
      <xdr:colOff>50800</xdr:colOff>
      <xdr:row>76</xdr:row>
      <xdr:rowOff>24769</xdr:rowOff>
    </xdr:to>
    <xdr:cxnSp macro="">
      <xdr:nvCxnSpPr>
        <xdr:cNvPr id="410" name="直線コネクタ 409"/>
        <xdr:cNvCxnSpPr/>
      </xdr:nvCxnSpPr>
      <xdr:spPr>
        <a:xfrm>
          <a:off x="6972300" y="12988081"/>
          <a:ext cx="8890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132443</xdr:rowOff>
    </xdr:from>
    <xdr:to>
      <xdr:col>55</xdr:col>
      <xdr:colOff>50800</xdr:colOff>
      <xdr:row>77</xdr:row>
      <xdr:rowOff>62593</xdr:rowOff>
    </xdr:to>
    <xdr:sp macro="" textlink="">
      <xdr:nvSpPr>
        <xdr:cNvPr id="420" name="楕円 419"/>
        <xdr:cNvSpPr/>
      </xdr:nvSpPr>
      <xdr:spPr>
        <a:xfrm>
          <a:off x="10426700" y="131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155320</xdr:rowOff>
    </xdr:from>
    <xdr:ext cx="534377" cy="259045"/>
    <xdr:sp macro="" textlink="">
      <xdr:nvSpPr>
        <xdr:cNvPr id="421" name="普通建設事業費 （ うち新規整備　）該当値テキスト"/>
        <xdr:cNvSpPr txBox="1"/>
      </xdr:nvSpPr>
      <xdr:spPr>
        <a:xfrm>
          <a:off x="10528300" y="1301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122175</xdr:rowOff>
    </xdr:from>
    <xdr:to>
      <xdr:col>50</xdr:col>
      <xdr:colOff>165100</xdr:colOff>
      <xdr:row>72</xdr:row>
      <xdr:rowOff>52325</xdr:rowOff>
    </xdr:to>
    <xdr:sp macro="" textlink="">
      <xdr:nvSpPr>
        <xdr:cNvPr id="422" name="楕円 421"/>
        <xdr:cNvSpPr/>
      </xdr:nvSpPr>
      <xdr:spPr>
        <a:xfrm>
          <a:off x="9588500" y="1229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68852</xdr:rowOff>
    </xdr:from>
    <xdr:ext cx="599010" cy="259045"/>
    <xdr:sp macro="" textlink="">
      <xdr:nvSpPr>
        <xdr:cNvPr id="423" name="テキスト ボックス 422"/>
        <xdr:cNvSpPr txBox="1"/>
      </xdr:nvSpPr>
      <xdr:spPr>
        <a:xfrm>
          <a:off x="9339795" y="1207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166697</xdr:rowOff>
    </xdr:from>
    <xdr:to>
      <xdr:col>46</xdr:col>
      <xdr:colOff>38100</xdr:colOff>
      <xdr:row>76</xdr:row>
      <xdr:rowOff>96847</xdr:rowOff>
    </xdr:to>
    <xdr:sp macro="" textlink="">
      <xdr:nvSpPr>
        <xdr:cNvPr id="424" name="楕円 423"/>
        <xdr:cNvSpPr/>
      </xdr:nvSpPr>
      <xdr:spPr>
        <a:xfrm>
          <a:off x="8699500" y="130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113374</xdr:rowOff>
    </xdr:from>
    <xdr:ext cx="534377" cy="259045"/>
    <xdr:sp macro="" textlink="">
      <xdr:nvSpPr>
        <xdr:cNvPr id="425" name="テキスト ボックス 424"/>
        <xdr:cNvSpPr txBox="1"/>
      </xdr:nvSpPr>
      <xdr:spPr>
        <a:xfrm>
          <a:off x="8483111" y="1280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145419</xdr:rowOff>
    </xdr:from>
    <xdr:to>
      <xdr:col>41</xdr:col>
      <xdr:colOff>101600</xdr:colOff>
      <xdr:row>76</xdr:row>
      <xdr:rowOff>75569</xdr:rowOff>
    </xdr:to>
    <xdr:sp macro="" textlink="">
      <xdr:nvSpPr>
        <xdr:cNvPr id="426" name="楕円 425"/>
        <xdr:cNvSpPr/>
      </xdr:nvSpPr>
      <xdr:spPr>
        <a:xfrm>
          <a:off x="7810500" y="1300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92096</xdr:rowOff>
    </xdr:from>
    <xdr:ext cx="534377" cy="259045"/>
    <xdr:sp macro="" textlink="">
      <xdr:nvSpPr>
        <xdr:cNvPr id="427" name="テキスト ボックス 426"/>
        <xdr:cNvSpPr txBox="1"/>
      </xdr:nvSpPr>
      <xdr:spPr>
        <a:xfrm>
          <a:off x="7594111" y="1277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78531</xdr:rowOff>
    </xdr:from>
    <xdr:to>
      <xdr:col>36</xdr:col>
      <xdr:colOff>165100</xdr:colOff>
      <xdr:row>76</xdr:row>
      <xdr:rowOff>8682</xdr:rowOff>
    </xdr:to>
    <xdr:sp macro="" textlink="">
      <xdr:nvSpPr>
        <xdr:cNvPr id="428" name="楕円 427"/>
        <xdr:cNvSpPr/>
      </xdr:nvSpPr>
      <xdr:spPr>
        <a:xfrm>
          <a:off x="6921500" y="129372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25208</xdr:rowOff>
    </xdr:from>
    <xdr:ext cx="534377" cy="259045"/>
    <xdr:sp macro="" textlink="">
      <xdr:nvSpPr>
        <xdr:cNvPr id="429" name="テキスト ボックス 428"/>
        <xdr:cNvSpPr txBox="1"/>
      </xdr:nvSpPr>
      <xdr:spPr>
        <a:xfrm>
          <a:off x="6705111" y="127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159088</xdr:rowOff>
    </xdr:from>
    <xdr:to>
      <xdr:col>55</xdr:col>
      <xdr:colOff>0</xdr:colOff>
      <xdr:row>98</xdr:row>
      <xdr:rowOff>51710</xdr:rowOff>
    </xdr:to>
    <xdr:cxnSp macro="">
      <xdr:nvCxnSpPr>
        <xdr:cNvPr id="460" name="直線コネクタ 459"/>
        <xdr:cNvCxnSpPr/>
      </xdr:nvCxnSpPr>
      <xdr:spPr>
        <a:xfrm>
          <a:off x="9639300" y="16789738"/>
          <a:ext cx="838200" cy="6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91258</xdr:rowOff>
    </xdr:from>
    <xdr:to>
      <xdr:col>50</xdr:col>
      <xdr:colOff>114300</xdr:colOff>
      <xdr:row>97</xdr:row>
      <xdr:rowOff>159088</xdr:rowOff>
    </xdr:to>
    <xdr:cxnSp macro="">
      <xdr:nvCxnSpPr>
        <xdr:cNvPr id="463" name="直線コネクタ 462"/>
        <xdr:cNvCxnSpPr/>
      </xdr:nvCxnSpPr>
      <xdr:spPr>
        <a:xfrm>
          <a:off x="8750300" y="16721908"/>
          <a:ext cx="889000" cy="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168264</xdr:rowOff>
    </xdr:from>
    <xdr:to>
      <xdr:col>45</xdr:col>
      <xdr:colOff>177800</xdr:colOff>
      <xdr:row>97</xdr:row>
      <xdr:rowOff>91258</xdr:rowOff>
    </xdr:to>
    <xdr:cxnSp macro="">
      <xdr:nvCxnSpPr>
        <xdr:cNvPr id="466" name="直線コネクタ 465"/>
        <xdr:cNvCxnSpPr/>
      </xdr:nvCxnSpPr>
      <xdr:spPr>
        <a:xfrm>
          <a:off x="7861300" y="16456014"/>
          <a:ext cx="889000" cy="2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168264</xdr:rowOff>
    </xdr:from>
    <xdr:to>
      <xdr:col>41</xdr:col>
      <xdr:colOff>50800</xdr:colOff>
      <xdr:row>98</xdr:row>
      <xdr:rowOff>4685</xdr:rowOff>
    </xdr:to>
    <xdr:cxnSp macro="">
      <xdr:nvCxnSpPr>
        <xdr:cNvPr id="469" name="直線コネクタ 468"/>
        <xdr:cNvCxnSpPr/>
      </xdr:nvCxnSpPr>
      <xdr:spPr>
        <a:xfrm flipV="1">
          <a:off x="6972300" y="16456014"/>
          <a:ext cx="889000" cy="35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910</xdr:rowOff>
    </xdr:from>
    <xdr:to>
      <xdr:col>55</xdr:col>
      <xdr:colOff>50800</xdr:colOff>
      <xdr:row>98</xdr:row>
      <xdr:rowOff>102510</xdr:rowOff>
    </xdr:to>
    <xdr:sp macro="" textlink="">
      <xdr:nvSpPr>
        <xdr:cNvPr id="479" name="楕円 478"/>
        <xdr:cNvSpPr/>
      </xdr:nvSpPr>
      <xdr:spPr>
        <a:xfrm>
          <a:off x="10426700" y="168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150787</xdr:rowOff>
    </xdr:from>
    <xdr:ext cx="534377" cy="259045"/>
    <xdr:sp macro="" textlink="">
      <xdr:nvSpPr>
        <xdr:cNvPr id="480" name="普通建設事業費 （ うち更新整備　）該当値テキスト"/>
        <xdr:cNvSpPr txBox="1"/>
      </xdr:nvSpPr>
      <xdr:spPr>
        <a:xfrm>
          <a:off x="10528300" y="167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108288</xdr:rowOff>
    </xdr:from>
    <xdr:to>
      <xdr:col>50</xdr:col>
      <xdr:colOff>165100</xdr:colOff>
      <xdr:row>98</xdr:row>
      <xdr:rowOff>38438</xdr:rowOff>
    </xdr:to>
    <xdr:sp macro="" textlink="">
      <xdr:nvSpPr>
        <xdr:cNvPr id="481" name="楕円 480"/>
        <xdr:cNvSpPr/>
      </xdr:nvSpPr>
      <xdr:spPr>
        <a:xfrm>
          <a:off x="9588500" y="167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29565</xdr:rowOff>
    </xdr:from>
    <xdr:ext cx="534377" cy="259045"/>
    <xdr:sp macro="" textlink="">
      <xdr:nvSpPr>
        <xdr:cNvPr id="482" name="テキスト ボックス 481"/>
        <xdr:cNvSpPr txBox="1"/>
      </xdr:nvSpPr>
      <xdr:spPr>
        <a:xfrm>
          <a:off x="9372111" y="168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40458</xdr:rowOff>
    </xdr:from>
    <xdr:to>
      <xdr:col>46</xdr:col>
      <xdr:colOff>38100</xdr:colOff>
      <xdr:row>97</xdr:row>
      <xdr:rowOff>142058</xdr:rowOff>
    </xdr:to>
    <xdr:sp macro="" textlink="">
      <xdr:nvSpPr>
        <xdr:cNvPr id="483" name="楕円 482"/>
        <xdr:cNvSpPr/>
      </xdr:nvSpPr>
      <xdr:spPr>
        <a:xfrm>
          <a:off x="8699500" y="166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133185</xdr:rowOff>
    </xdr:from>
    <xdr:ext cx="534377" cy="259045"/>
    <xdr:sp macro="" textlink="">
      <xdr:nvSpPr>
        <xdr:cNvPr id="484" name="テキスト ボックス 483"/>
        <xdr:cNvSpPr txBox="1"/>
      </xdr:nvSpPr>
      <xdr:spPr>
        <a:xfrm>
          <a:off x="8483111" y="167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117464</xdr:rowOff>
    </xdr:from>
    <xdr:to>
      <xdr:col>41</xdr:col>
      <xdr:colOff>101600</xdr:colOff>
      <xdr:row>96</xdr:row>
      <xdr:rowOff>47614</xdr:rowOff>
    </xdr:to>
    <xdr:sp macro="" textlink="">
      <xdr:nvSpPr>
        <xdr:cNvPr id="485" name="楕円 484"/>
        <xdr:cNvSpPr/>
      </xdr:nvSpPr>
      <xdr:spPr>
        <a:xfrm>
          <a:off x="7810500" y="164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64141</xdr:rowOff>
    </xdr:from>
    <xdr:ext cx="534377" cy="259045"/>
    <xdr:sp macro="" textlink="">
      <xdr:nvSpPr>
        <xdr:cNvPr id="486" name="テキスト ボックス 485"/>
        <xdr:cNvSpPr txBox="1"/>
      </xdr:nvSpPr>
      <xdr:spPr>
        <a:xfrm>
          <a:off x="7594111" y="1618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125335</xdr:rowOff>
    </xdr:from>
    <xdr:to>
      <xdr:col>36</xdr:col>
      <xdr:colOff>165100</xdr:colOff>
      <xdr:row>98</xdr:row>
      <xdr:rowOff>55485</xdr:rowOff>
    </xdr:to>
    <xdr:sp macro="" textlink="">
      <xdr:nvSpPr>
        <xdr:cNvPr id="487" name="楕円 486"/>
        <xdr:cNvSpPr/>
      </xdr:nvSpPr>
      <xdr:spPr>
        <a:xfrm>
          <a:off x="6921500" y="167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46612</xdr:rowOff>
    </xdr:from>
    <xdr:ext cx="534377" cy="259045"/>
    <xdr:sp macro="" textlink="">
      <xdr:nvSpPr>
        <xdr:cNvPr id="488" name="テキスト ボックス 487"/>
        <xdr:cNvSpPr txBox="1"/>
      </xdr:nvSpPr>
      <xdr:spPr>
        <a:xfrm>
          <a:off x="6705111" y="1684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3467</xdr:rowOff>
    </xdr:from>
    <xdr:to>
      <xdr:col>85</xdr:col>
      <xdr:colOff>127000</xdr:colOff>
      <xdr:row>39</xdr:row>
      <xdr:rowOff>11417</xdr:rowOff>
    </xdr:to>
    <xdr:cxnSp macro="">
      <xdr:nvCxnSpPr>
        <xdr:cNvPr id="517" name="直線コネクタ 516"/>
        <xdr:cNvCxnSpPr/>
      </xdr:nvCxnSpPr>
      <xdr:spPr>
        <a:xfrm flipV="1">
          <a:off x="15481300" y="6690017"/>
          <a:ext cx="8382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2248</xdr:rowOff>
    </xdr:from>
    <xdr:to>
      <xdr:col>81</xdr:col>
      <xdr:colOff>50800</xdr:colOff>
      <xdr:row>39</xdr:row>
      <xdr:rowOff>11417</xdr:rowOff>
    </xdr:to>
    <xdr:cxnSp macro="">
      <xdr:nvCxnSpPr>
        <xdr:cNvPr id="520" name="直線コネクタ 519"/>
        <xdr:cNvCxnSpPr/>
      </xdr:nvCxnSpPr>
      <xdr:spPr>
        <a:xfrm>
          <a:off x="14592300" y="6688798"/>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130670</xdr:rowOff>
    </xdr:from>
    <xdr:to>
      <xdr:col>76</xdr:col>
      <xdr:colOff>114300</xdr:colOff>
      <xdr:row>39</xdr:row>
      <xdr:rowOff>2248</xdr:rowOff>
    </xdr:to>
    <xdr:cxnSp macro="">
      <xdr:nvCxnSpPr>
        <xdr:cNvPr id="523" name="直線コネクタ 522"/>
        <xdr:cNvCxnSpPr/>
      </xdr:nvCxnSpPr>
      <xdr:spPr>
        <a:xfrm>
          <a:off x="13703300" y="6645770"/>
          <a:ext cx="889000" cy="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130670</xdr:rowOff>
    </xdr:from>
    <xdr:to>
      <xdr:col>71</xdr:col>
      <xdr:colOff>177800</xdr:colOff>
      <xdr:row>39</xdr:row>
      <xdr:rowOff>5664</xdr:rowOff>
    </xdr:to>
    <xdr:cxnSp macro="">
      <xdr:nvCxnSpPr>
        <xdr:cNvPr id="526" name="直線コネクタ 525"/>
        <xdr:cNvCxnSpPr/>
      </xdr:nvCxnSpPr>
      <xdr:spPr>
        <a:xfrm flipV="1">
          <a:off x="12814300" y="6645770"/>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124117</xdr:rowOff>
    </xdr:from>
    <xdr:to>
      <xdr:col>85</xdr:col>
      <xdr:colOff>177800</xdr:colOff>
      <xdr:row>39</xdr:row>
      <xdr:rowOff>54267</xdr:rowOff>
    </xdr:to>
    <xdr:sp macro="" textlink="">
      <xdr:nvSpPr>
        <xdr:cNvPr id="536" name="楕円 535"/>
        <xdr:cNvSpPr/>
      </xdr:nvSpPr>
      <xdr:spPr>
        <a:xfrm>
          <a:off x="16268700" y="66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39044</xdr:rowOff>
    </xdr:from>
    <xdr:ext cx="469744" cy="259045"/>
    <xdr:sp macro="" textlink="">
      <xdr:nvSpPr>
        <xdr:cNvPr id="537" name="災害復旧事業費該当値テキスト"/>
        <xdr:cNvSpPr txBox="1"/>
      </xdr:nvSpPr>
      <xdr:spPr>
        <a:xfrm>
          <a:off x="16370300" y="655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132067</xdr:rowOff>
    </xdr:from>
    <xdr:to>
      <xdr:col>81</xdr:col>
      <xdr:colOff>101600</xdr:colOff>
      <xdr:row>39</xdr:row>
      <xdr:rowOff>62217</xdr:rowOff>
    </xdr:to>
    <xdr:sp macro="" textlink="">
      <xdr:nvSpPr>
        <xdr:cNvPr id="538" name="楕円 537"/>
        <xdr:cNvSpPr/>
      </xdr:nvSpPr>
      <xdr:spPr>
        <a:xfrm>
          <a:off x="154305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53344</xdr:rowOff>
    </xdr:from>
    <xdr:ext cx="469744" cy="259045"/>
    <xdr:sp macro="" textlink="">
      <xdr:nvSpPr>
        <xdr:cNvPr id="539" name="テキスト ボックス 538"/>
        <xdr:cNvSpPr txBox="1"/>
      </xdr:nvSpPr>
      <xdr:spPr>
        <a:xfrm>
          <a:off x="15246428" y="67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122898</xdr:rowOff>
    </xdr:from>
    <xdr:to>
      <xdr:col>76</xdr:col>
      <xdr:colOff>165100</xdr:colOff>
      <xdr:row>39</xdr:row>
      <xdr:rowOff>53048</xdr:rowOff>
    </xdr:to>
    <xdr:sp macro="" textlink="">
      <xdr:nvSpPr>
        <xdr:cNvPr id="540" name="楕円 539"/>
        <xdr:cNvSpPr/>
      </xdr:nvSpPr>
      <xdr:spPr>
        <a:xfrm>
          <a:off x="14541500" y="66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44175</xdr:rowOff>
    </xdr:from>
    <xdr:ext cx="469744" cy="259045"/>
    <xdr:sp macro="" textlink="">
      <xdr:nvSpPr>
        <xdr:cNvPr id="541" name="テキスト ボックス 540"/>
        <xdr:cNvSpPr txBox="1"/>
      </xdr:nvSpPr>
      <xdr:spPr>
        <a:xfrm>
          <a:off x="14357428" y="67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79870</xdr:rowOff>
    </xdr:from>
    <xdr:to>
      <xdr:col>72</xdr:col>
      <xdr:colOff>38100</xdr:colOff>
      <xdr:row>39</xdr:row>
      <xdr:rowOff>10020</xdr:rowOff>
    </xdr:to>
    <xdr:sp macro="" textlink="">
      <xdr:nvSpPr>
        <xdr:cNvPr id="542" name="楕円 541"/>
        <xdr:cNvSpPr/>
      </xdr:nvSpPr>
      <xdr:spPr>
        <a:xfrm>
          <a:off x="13652500" y="65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26547</xdr:rowOff>
    </xdr:from>
    <xdr:ext cx="469744" cy="259045"/>
    <xdr:sp macro="" textlink="">
      <xdr:nvSpPr>
        <xdr:cNvPr id="543" name="テキスト ボックス 542"/>
        <xdr:cNvSpPr txBox="1"/>
      </xdr:nvSpPr>
      <xdr:spPr>
        <a:xfrm>
          <a:off x="13468428" y="637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126314</xdr:rowOff>
    </xdr:from>
    <xdr:to>
      <xdr:col>67</xdr:col>
      <xdr:colOff>101600</xdr:colOff>
      <xdr:row>39</xdr:row>
      <xdr:rowOff>56464</xdr:rowOff>
    </xdr:to>
    <xdr:sp macro="" textlink="">
      <xdr:nvSpPr>
        <xdr:cNvPr id="544" name="楕円 543"/>
        <xdr:cNvSpPr/>
      </xdr:nvSpPr>
      <xdr:spPr>
        <a:xfrm>
          <a:off x="12763500" y="66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47591</xdr:rowOff>
    </xdr:from>
    <xdr:ext cx="469744" cy="259045"/>
    <xdr:sp macro="" textlink="">
      <xdr:nvSpPr>
        <xdr:cNvPr id="545" name="テキスト ボックス 544"/>
        <xdr:cNvSpPr txBox="1"/>
      </xdr:nvSpPr>
      <xdr:spPr>
        <a:xfrm>
          <a:off x="12579428" y="673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142557</xdr:rowOff>
    </xdr:from>
    <xdr:to>
      <xdr:col>85</xdr:col>
      <xdr:colOff>127000</xdr:colOff>
      <xdr:row>77</xdr:row>
      <xdr:rowOff>154918</xdr:rowOff>
    </xdr:to>
    <xdr:cxnSp macro="">
      <xdr:nvCxnSpPr>
        <xdr:cNvPr id="631" name="直線コネクタ 630"/>
        <xdr:cNvCxnSpPr/>
      </xdr:nvCxnSpPr>
      <xdr:spPr>
        <a:xfrm flipV="1">
          <a:off x="15481300" y="13344207"/>
          <a:ext cx="8382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154918</xdr:rowOff>
    </xdr:from>
    <xdr:to>
      <xdr:col>81</xdr:col>
      <xdr:colOff>50800</xdr:colOff>
      <xdr:row>77</xdr:row>
      <xdr:rowOff>163779</xdr:rowOff>
    </xdr:to>
    <xdr:cxnSp macro="">
      <xdr:nvCxnSpPr>
        <xdr:cNvPr id="634" name="直線コネクタ 633"/>
        <xdr:cNvCxnSpPr/>
      </xdr:nvCxnSpPr>
      <xdr:spPr>
        <a:xfrm flipV="1">
          <a:off x="14592300" y="13356568"/>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163779</xdr:rowOff>
    </xdr:from>
    <xdr:to>
      <xdr:col>76</xdr:col>
      <xdr:colOff>114300</xdr:colOff>
      <xdr:row>78</xdr:row>
      <xdr:rowOff>6164</xdr:rowOff>
    </xdr:to>
    <xdr:cxnSp macro="">
      <xdr:nvCxnSpPr>
        <xdr:cNvPr id="637" name="直線コネクタ 636"/>
        <xdr:cNvCxnSpPr/>
      </xdr:nvCxnSpPr>
      <xdr:spPr>
        <a:xfrm flipV="1">
          <a:off x="13703300" y="13365429"/>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169197</xdr:rowOff>
    </xdr:from>
    <xdr:to>
      <xdr:col>71</xdr:col>
      <xdr:colOff>177800</xdr:colOff>
      <xdr:row>78</xdr:row>
      <xdr:rowOff>6164</xdr:rowOff>
    </xdr:to>
    <xdr:cxnSp macro="">
      <xdr:nvCxnSpPr>
        <xdr:cNvPr id="640" name="直線コネクタ 639"/>
        <xdr:cNvCxnSpPr/>
      </xdr:nvCxnSpPr>
      <xdr:spPr>
        <a:xfrm>
          <a:off x="12814300" y="13370847"/>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91757</xdr:rowOff>
    </xdr:from>
    <xdr:to>
      <xdr:col>85</xdr:col>
      <xdr:colOff>177800</xdr:colOff>
      <xdr:row>78</xdr:row>
      <xdr:rowOff>21907</xdr:rowOff>
    </xdr:to>
    <xdr:sp macro="" textlink="">
      <xdr:nvSpPr>
        <xdr:cNvPr id="650" name="楕円 649"/>
        <xdr:cNvSpPr/>
      </xdr:nvSpPr>
      <xdr:spPr>
        <a:xfrm>
          <a:off x="16268700" y="132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70184</xdr:rowOff>
    </xdr:from>
    <xdr:ext cx="534377" cy="259045"/>
    <xdr:sp macro="" textlink="">
      <xdr:nvSpPr>
        <xdr:cNvPr id="651" name="公債費該当値テキスト"/>
        <xdr:cNvSpPr txBox="1"/>
      </xdr:nvSpPr>
      <xdr:spPr>
        <a:xfrm>
          <a:off x="16370300" y="132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104118</xdr:rowOff>
    </xdr:from>
    <xdr:to>
      <xdr:col>81</xdr:col>
      <xdr:colOff>101600</xdr:colOff>
      <xdr:row>78</xdr:row>
      <xdr:rowOff>34268</xdr:rowOff>
    </xdr:to>
    <xdr:sp macro="" textlink="">
      <xdr:nvSpPr>
        <xdr:cNvPr id="652" name="楕円 651"/>
        <xdr:cNvSpPr/>
      </xdr:nvSpPr>
      <xdr:spPr>
        <a:xfrm>
          <a:off x="15430500" y="133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25395</xdr:rowOff>
    </xdr:from>
    <xdr:ext cx="534377" cy="259045"/>
    <xdr:sp macro="" textlink="">
      <xdr:nvSpPr>
        <xdr:cNvPr id="653" name="テキスト ボックス 652"/>
        <xdr:cNvSpPr txBox="1"/>
      </xdr:nvSpPr>
      <xdr:spPr>
        <a:xfrm>
          <a:off x="15214111" y="1339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112979</xdr:rowOff>
    </xdr:from>
    <xdr:to>
      <xdr:col>76</xdr:col>
      <xdr:colOff>165100</xdr:colOff>
      <xdr:row>78</xdr:row>
      <xdr:rowOff>43129</xdr:rowOff>
    </xdr:to>
    <xdr:sp macro="" textlink="">
      <xdr:nvSpPr>
        <xdr:cNvPr id="654" name="楕円 653"/>
        <xdr:cNvSpPr/>
      </xdr:nvSpPr>
      <xdr:spPr>
        <a:xfrm>
          <a:off x="14541500" y="133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34256</xdr:rowOff>
    </xdr:from>
    <xdr:ext cx="534377" cy="259045"/>
    <xdr:sp macro="" textlink="">
      <xdr:nvSpPr>
        <xdr:cNvPr id="655" name="テキスト ボックス 654"/>
        <xdr:cNvSpPr txBox="1"/>
      </xdr:nvSpPr>
      <xdr:spPr>
        <a:xfrm>
          <a:off x="14325111" y="134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126814</xdr:rowOff>
    </xdr:from>
    <xdr:to>
      <xdr:col>72</xdr:col>
      <xdr:colOff>38100</xdr:colOff>
      <xdr:row>78</xdr:row>
      <xdr:rowOff>56964</xdr:rowOff>
    </xdr:to>
    <xdr:sp macro="" textlink="">
      <xdr:nvSpPr>
        <xdr:cNvPr id="656" name="楕円 655"/>
        <xdr:cNvSpPr/>
      </xdr:nvSpPr>
      <xdr:spPr>
        <a:xfrm>
          <a:off x="13652500" y="133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48091</xdr:rowOff>
    </xdr:from>
    <xdr:ext cx="534377" cy="259045"/>
    <xdr:sp macro="" textlink="">
      <xdr:nvSpPr>
        <xdr:cNvPr id="657" name="テキスト ボックス 656"/>
        <xdr:cNvSpPr txBox="1"/>
      </xdr:nvSpPr>
      <xdr:spPr>
        <a:xfrm>
          <a:off x="13436111" y="134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118397</xdr:rowOff>
    </xdr:from>
    <xdr:to>
      <xdr:col>67</xdr:col>
      <xdr:colOff>101600</xdr:colOff>
      <xdr:row>78</xdr:row>
      <xdr:rowOff>48547</xdr:rowOff>
    </xdr:to>
    <xdr:sp macro="" textlink="">
      <xdr:nvSpPr>
        <xdr:cNvPr id="658" name="楕円 657"/>
        <xdr:cNvSpPr/>
      </xdr:nvSpPr>
      <xdr:spPr>
        <a:xfrm>
          <a:off x="12763500" y="133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39674</xdr:rowOff>
    </xdr:from>
    <xdr:ext cx="534377" cy="259045"/>
    <xdr:sp macro="" textlink="">
      <xdr:nvSpPr>
        <xdr:cNvPr id="659" name="テキスト ボックス 658"/>
        <xdr:cNvSpPr txBox="1"/>
      </xdr:nvSpPr>
      <xdr:spPr>
        <a:xfrm>
          <a:off x="12547111" y="134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64444</xdr:rowOff>
    </xdr:from>
    <xdr:to>
      <xdr:col>85</xdr:col>
      <xdr:colOff>127000</xdr:colOff>
      <xdr:row>97</xdr:row>
      <xdr:rowOff>85773</xdr:rowOff>
    </xdr:to>
    <xdr:cxnSp macro="">
      <xdr:nvCxnSpPr>
        <xdr:cNvPr id="684" name="直線コネクタ 683"/>
        <xdr:cNvCxnSpPr/>
      </xdr:nvCxnSpPr>
      <xdr:spPr>
        <a:xfrm flipV="1">
          <a:off x="15481300" y="16695094"/>
          <a:ext cx="8382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158828</xdr:rowOff>
    </xdr:from>
    <xdr:to>
      <xdr:col>81</xdr:col>
      <xdr:colOff>50800</xdr:colOff>
      <xdr:row>97</xdr:row>
      <xdr:rowOff>85773</xdr:rowOff>
    </xdr:to>
    <xdr:cxnSp macro="">
      <xdr:nvCxnSpPr>
        <xdr:cNvPr id="687" name="直線コネクタ 686"/>
        <xdr:cNvCxnSpPr/>
      </xdr:nvCxnSpPr>
      <xdr:spPr>
        <a:xfrm>
          <a:off x="14592300" y="16618028"/>
          <a:ext cx="889000" cy="9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158828</xdr:rowOff>
    </xdr:from>
    <xdr:to>
      <xdr:col>76</xdr:col>
      <xdr:colOff>114300</xdr:colOff>
      <xdr:row>97</xdr:row>
      <xdr:rowOff>115222</xdr:rowOff>
    </xdr:to>
    <xdr:cxnSp macro="">
      <xdr:nvCxnSpPr>
        <xdr:cNvPr id="690" name="直線コネクタ 689"/>
        <xdr:cNvCxnSpPr/>
      </xdr:nvCxnSpPr>
      <xdr:spPr>
        <a:xfrm flipV="1">
          <a:off x="13703300" y="16618028"/>
          <a:ext cx="889000" cy="1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115222</xdr:rowOff>
    </xdr:from>
    <xdr:to>
      <xdr:col>71</xdr:col>
      <xdr:colOff>177800</xdr:colOff>
      <xdr:row>97</xdr:row>
      <xdr:rowOff>115439</xdr:rowOff>
    </xdr:to>
    <xdr:cxnSp macro="">
      <xdr:nvCxnSpPr>
        <xdr:cNvPr id="693" name="直線コネクタ 692"/>
        <xdr:cNvCxnSpPr/>
      </xdr:nvCxnSpPr>
      <xdr:spPr>
        <a:xfrm flipV="1">
          <a:off x="12814300" y="16745872"/>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13644</xdr:rowOff>
    </xdr:from>
    <xdr:to>
      <xdr:col>85</xdr:col>
      <xdr:colOff>177800</xdr:colOff>
      <xdr:row>97</xdr:row>
      <xdr:rowOff>115244</xdr:rowOff>
    </xdr:to>
    <xdr:sp macro="" textlink="">
      <xdr:nvSpPr>
        <xdr:cNvPr id="703" name="楕円 702"/>
        <xdr:cNvSpPr/>
      </xdr:nvSpPr>
      <xdr:spPr>
        <a:xfrm>
          <a:off x="16268700" y="166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36521</xdr:rowOff>
    </xdr:from>
    <xdr:ext cx="534377" cy="259045"/>
    <xdr:sp macro="" textlink="">
      <xdr:nvSpPr>
        <xdr:cNvPr id="704" name="積立金該当値テキスト"/>
        <xdr:cNvSpPr txBox="1"/>
      </xdr:nvSpPr>
      <xdr:spPr>
        <a:xfrm>
          <a:off x="16370300" y="1649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34973</xdr:rowOff>
    </xdr:from>
    <xdr:to>
      <xdr:col>81</xdr:col>
      <xdr:colOff>101600</xdr:colOff>
      <xdr:row>97</xdr:row>
      <xdr:rowOff>136573</xdr:rowOff>
    </xdr:to>
    <xdr:sp macro="" textlink="">
      <xdr:nvSpPr>
        <xdr:cNvPr id="705" name="楕円 704"/>
        <xdr:cNvSpPr/>
      </xdr:nvSpPr>
      <xdr:spPr>
        <a:xfrm>
          <a:off x="15430500" y="166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127700</xdr:rowOff>
    </xdr:from>
    <xdr:ext cx="534377" cy="259045"/>
    <xdr:sp macro="" textlink="">
      <xdr:nvSpPr>
        <xdr:cNvPr id="706" name="テキスト ボックス 705"/>
        <xdr:cNvSpPr txBox="1"/>
      </xdr:nvSpPr>
      <xdr:spPr>
        <a:xfrm>
          <a:off x="15214111" y="167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108028</xdr:rowOff>
    </xdr:from>
    <xdr:to>
      <xdr:col>76</xdr:col>
      <xdr:colOff>165100</xdr:colOff>
      <xdr:row>97</xdr:row>
      <xdr:rowOff>38178</xdr:rowOff>
    </xdr:to>
    <xdr:sp macro="" textlink="">
      <xdr:nvSpPr>
        <xdr:cNvPr id="707" name="楕円 706"/>
        <xdr:cNvSpPr/>
      </xdr:nvSpPr>
      <xdr:spPr>
        <a:xfrm>
          <a:off x="14541500" y="165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54705</xdr:rowOff>
    </xdr:from>
    <xdr:ext cx="534377" cy="259045"/>
    <xdr:sp macro="" textlink="">
      <xdr:nvSpPr>
        <xdr:cNvPr id="708" name="テキスト ボックス 707"/>
        <xdr:cNvSpPr txBox="1"/>
      </xdr:nvSpPr>
      <xdr:spPr>
        <a:xfrm>
          <a:off x="14325111" y="163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64422</xdr:rowOff>
    </xdr:from>
    <xdr:to>
      <xdr:col>72</xdr:col>
      <xdr:colOff>38100</xdr:colOff>
      <xdr:row>97</xdr:row>
      <xdr:rowOff>166022</xdr:rowOff>
    </xdr:to>
    <xdr:sp macro="" textlink="">
      <xdr:nvSpPr>
        <xdr:cNvPr id="709" name="楕円 708"/>
        <xdr:cNvSpPr/>
      </xdr:nvSpPr>
      <xdr:spPr>
        <a:xfrm>
          <a:off x="13652500" y="166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157149</xdr:rowOff>
    </xdr:from>
    <xdr:ext cx="534377" cy="259045"/>
    <xdr:sp macro="" textlink="">
      <xdr:nvSpPr>
        <xdr:cNvPr id="710" name="テキスト ボックス 709"/>
        <xdr:cNvSpPr txBox="1"/>
      </xdr:nvSpPr>
      <xdr:spPr>
        <a:xfrm>
          <a:off x="13436111" y="167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64639</xdr:rowOff>
    </xdr:from>
    <xdr:to>
      <xdr:col>67</xdr:col>
      <xdr:colOff>101600</xdr:colOff>
      <xdr:row>97</xdr:row>
      <xdr:rowOff>166239</xdr:rowOff>
    </xdr:to>
    <xdr:sp macro="" textlink="">
      <xdr:nvSpPr>
        <xdr:cNvPr id="711" name="楕円 710"/>
        <xdr:cNvSpPr/>
      </xdr:nvSpPr>
      <xdr:spPr>
        <a:xfrm>
          <a:off x="12763500" y="166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157366</xdr:rowOff>
    </xdr:from>
    <xdr:ext cx="534377" cy="259045"/>
    <xdr:sp macro="" textlink="">
      <xdr:nvSpPr>
        <xdr:cNvPr id="712" name="テキスト ボックス 711"/>
        <xdr:cNvSpPr txBox="1"/>
      </xdr:nvSpPr>
      <xdr:spPr>
        <a:xfrm>
          <a:off x="12547111" y="167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120688</xdr:rowOff>
    </xdr:from>
    <xdr:to>
      <xdr:col>116</xdr:col>
      <xdr:colOff>63500</xdr:colOff>
      <xdr:row>38</xdr:row>
      <xdr:rowOff>125908</xdr:rowOff>
    </xdr:to>
    <xdr:cxnSp macro="">
      <xdr:nvCxnSpPr>
        <xdr:cNvPr id="741" name="直線コネクタ 740"/>
        <xdr:cNvCxnSpPr/>
      </xdr:nvCxnSpPr>
      <xdr:spPr>
        <a:xfrm flipV="1">
          <a:off x="21323300" y="6635788"/>
          <a:ext cx="8382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115316</xdr:rowOff>
    </xdr:from>
    <xdr:to>
      <xdr:col>111</xdr:col>
      <xdr:colOff>177800</xdr:colOff>
      <xdr:row>38</xdr:row>
      <xdr:rowOff>125908</xdr:rowOff>
    </xdr:to>
    <xdr:cxnSp macro="">
      <xdr:nvCxnSpPr>
        <xdr:cNvPr id="744" name="直線コネクタ 743"/>
        <xdr:cNvCxnSpPr/>
      </xdr:nvCxnSpPr>
      <xdr:spPr>
        <a:xfrm>
          <a:off x="20434300" y="6630416"/>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3738</xdr:rowOff>
    </xdr:from>
    <xdr:ext cx="469744" cy="259045"/>
    <xdr:sp macro="" textlink="">
      <xdr:nvSpPr>
        <xdr:cNvPr id="746" name="テキスト ボックス 745"/>
        <xdr:cNvSpPr txBox="1"/>
      </xdr:nvSpPr>
      <xdr:spPr>
        <a:xfrm>
          <a:off x="21088428" y="66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115316</xdr:rowOff>
    </xdr:from>
    <xdr:to>
      <xdr:col>107</xdr:col>
      <xdr:colOff>50800</xdr:colOff>
      <xdr:row>39</xdr:row>
      <xdr:rowOff>3378</xdr:rowOff>
    </xdr:to>
    <xdr:cxnSp macro="">
      <xdr:nvCxnSpPr>
        <xdr:cNvPr id="747" name="直線コネクタ 746"/>
        <xdr:cNvCxnSpPr/>
      </xdr:nvCxnSpPr>
      <xdr:spPr>
        <a:xfrm flipV="1">
          <a:off x="19545300" y="6630416"/>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3378</xdr:rowOff>
    </xdr:from>
    <xdr:to>
      <xdr:col>102</xdr:col>
      <xdr:colOff>114300</xdr:colOff>
      <xdr:row>39</xdr:row>
      <xdr:rowOff>6921</xdr:rowOff>
    </xdr:to>
    <xdr:cxnSp macro="">
      <xdr:nvCxnSpPr>
        <xdr:cNvPr id="750" name="直線コネクタ 749"/>
        <xdr:cNvCxnSpPr/>
      </xdr:nvCxnSpPr>
      <xdr:spPr>
        <a:xfrm flipV="1">
          <a:off x="18656300" y="6689928"/>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69888</xdr:rowOff>
    </xdr:from>
    <xdr:to>
      <xdr:col>116</xdr:col>
      <xdr:colOff>114300</xdr:colOff>
      <xdr:row>39</xdr:row>
      <xdr:rowOff>38</xdr:rowOff>
    </xdr:to>
    <xdr:sp macro="" textlink="">
      <xdr:nvSpPr>
        <xdr:cNvPr id="760" name="楕円 759"/>
        <xdr:cNvSpPr/>
      </xdr:nvSpPr>
      <xdr:spPr>
        <a:xfrm>
          <a:off x="22110700" y="658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29265</xdr:rowOff>
    </xdr:from>
    <xdr:ext cx="469744" cy="259045"/>
    <xdr:sp macro="" textlink="">
      <xdr:nvSpPr>
        <xdr:cNvPr id="761" name="投資及び出資金該当値テキスト"/>
        <xdr:cNvSpPr txBox="1"/>
      </xdr:nvSpPr>
      <xdr:spPr>
        <a:xfrm>
          <a:off x="22212300" y="637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75108</xdr:rowOff>
    </xdr:from>
    <xdr:to>
      <xdr:col>112</xdr:col>
      <xdr:colOff>38100</xdr:colOff>
      <xdr:row>39</xdr:row>
      <xdr:rowOff>5258</xdr:rowOff>
    </xdr:to>
    <xdr:sp macro="" textlink="">
      <xdr:nvSpPr>
        <xdr:cNvPr id="762" name="楕円 761"/>
        <xdr:cNvSpPr/>
      </xdr:nvSpPr>
      <xdr:spPr>
        <a:xfrm>
          <a:off x="21272500" y="65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21785</xdr:rowOff>
    </xdr:from>
    <xdr:ext cx="469744" cy="259045"/>
    <xdr:sp macro="" textlink="">
      <xdr:nvSpPr>
        <xdr:cNvPr id="763" name="テキスト ボックス 762"/>
        <xdr:cNvSpPr txBox="1"/>
      </xdr:nvSpPr>
      <xdr:spPr>
        <a:xfrm>
          <a:off x="21088428" y="63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64516</xdr:rowOff>
    </xdr:from>
    <xdr:to>
      <xdr:col>107</xdr:col>
      <xdr:colOff>101600</xdr:colOff>
      <xdr:row>38</xdr:row>
      <xdr:rowOff>166116</xdr:rowOff>
    </xdr:to>
    <xdr:sp macro="" textlink="">
      <xdr:nvSpPr>
        <xdr:cNvPr id="764" name="楕円 763"/>
        <xdr:cNvSpPr/>
      </xdr:nvSpPr>
      <xdr:spPr>
        <a:xfrm>
          <a:off x="20383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11193</xdr:rowOff>
    </xdr:from>
    <xdr:ext cx="469744" cy="259045"/>
    <xdr:sp macro="" textlink="">
      <xdr:nvSpPr>
        <xdr:cNvPr id="765" name="テキスト ボックス 764"/>
        <xdr:cNvSpPr txBox="1"/>
      </xdr:nvSpPr>
      <xdr:spPr>
        <a:xfrm>
          <a:off x="20199428" y="635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124028</xdr:rowOff>
    </xdr:from>
    <xdr:to>
      <xdr:col>102</xdr:col>
      <xdr:colOff>165100</xdr:colOff>
      <xdr:row>39</xdr:row>
      <xdr:rowOff>54178</xdr:rowOff>
    </xdr:to>
    <xdr:sp macro="" textlink="">
      <xdr:nvSpPr>
        <xdr:cNvPr id="766" name="楕円 765"/>
        <xdr:cNvSpPr/>
      </xdr:nvSpPr>
      <xdr:spPr>
        <a:xfrm>
          <a:off x="19494500" y="66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45305</xdr:rowOff>
    </xdr:from>
    <xdr:ext cx="469744" cy="259045"/>
    <xdr:sp macro="" textlink="">
      <xdr:nvSpPr>
        <xdr:cNvPr id="767" name="テキスト ボックス 766"/>
        <xdr:cNvSpPr txBox="1"/>
      </xdr:nvSpPr>
      <xdr:spPr>
        <a:xfrm>
          <a:off x="19310428" y="673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127571</xdr:rowOff>
    </xdr:from>
    <xdr:to>
      <xdr:col>98</xdr:col>
      <xdr:colOff>38100</xdr:colOff>
      <xdr:row>39</xdr:row>
      <xdr:rowOff>57721</xdr:rowOff>
    </xdr:to>
    <xdr:sp macro="" textlink="">
      <xdr:nvSpPr>
        <xdr:cNvPr id="768" name="楕円 767"/>
        <xdr:cNvSpPr/>
      </xdr:nvSpPr>
      <xdr:spPr>
        <a:xfrm>
          <a:off x="18605500" y="66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48848</xdr:rowOff>
    </xdr:from>
    <xdr:ext cx="378565" cy="259045"/>
    <xdr:sp macro="" textlink="">
      <xdr:nvSpPr>
        <xdr:cNvPr id="769" name="テキスト ボックス 768"/>
        <xdr:cNvSpPr txBox="1"/>
      </xdr:nvSpPr>
      <xdr:spPr>
        <a:xfrm>
          <a:off x="18467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119126</xdr:rowOff>
    </xdr:from>
    <xdr:to>
      <xdr:col>116</xdr:col>
      <xdr:colOff>63500</xdr:colOff>
      <xdr:row>58</xdr:row>
      <xdr:rowOff>119172</xdr:rowOff>
    </xdr:to>
    <xdr:cxnSp macro="">
      <xdr:nvCxnSpPr>
        <xdr:cNvPr id="796" name="直線コネクタ 795"/>
        <xdr:cNvCxnSpPr/>
      </xdr:nvCxnSpPr>
      <xdr:spPr>
        <a:xfrm flipV="1">
          <a:off x="21323300" y="10063226"/>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119172</xdr:rowOff>
    </xdr:from>
    <xdr:to>
      <xdr:col>111</xdr:col>
      <xdr:colOff>177800</xdr:colOff>
      <xdr:row>58</xdr:row>
      <xdr:rowOff>122189</xdr:rowOff>
    </xdr:to>
    <xdr:cxnSp macro="">
      <xdr:nvCxnSpPr>
        <xdr:cNvPr id="799" name="直線コネクタ 798"/>
        <xdr:cNvCxnSpPr/>
      </xdr:nvCxnSpPr>
      <xdr:spPr>
        <a:xfrm flipV="1">
          <a:off x="20434300" y="10063272"/>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122189</xdr:rowOff>
    </xdr:from>
    <xdr:to>
      <xdr:col>107</xdr:col>
      <xdr:colOff>50800</xdr:colOff>
      <xdr:row>58</xdr:row>
      <xdr:rowOff>123286</xdr:rowOff>
    </xdr:to>
    <xdr:cxnSp macro="">
      <xdr:nvCxnSpPr>
        <xdr:cNvPr id="802" name="直線コネクタ 801"/>
        <xdr:cNvCxnSpPr/>
      </xdr:nvCxnSpPr>
      <xdr:spPr>
        <a:xfrm flipV="1">
          <a:off x="19545300" y="1006628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123286</xdr:rowOff>
    </xdr:from>
    <xdr:to>
      <xdr:col>102</xdr:col>
      <xdr:colOff>114300</xdr:colOff>
      <xdr:row>58</xdr:row>
      <xdr:rowOff>127402</xdr:rowOff>
    </xdr:to>
    <xdr:cxnSp macro="">
      <xdr:nvCxnSpPr>
        <xdr:cNvPr id="805" name="直線コネクタ 804"/>
        <xdr:cNvCxnSpPr/>
      </xdr:nvCxnSpPr>
      <xdr:spPr>
        <a:xfrm flipV="1">
          <a:off x="18656300" y="10067386"/>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68326</xdr:rowOff>
    </xdr:from>
    <xdr:to>
      <xdr:col>116</xdr:col>
      <xdr:colOff>114300</xdr:colOff>
      <xdr:row>58</xdr:row>
      <xdr:rowOff>169926</xdr:rowOff>
    </xdr:to>
    <xdr:sp macro="" textlink="">
      <xdr:nvSpPr>
        <xdr:cNvPr id="815" name="楕円 814"/>
        <xdr:cNvSpPr/>
      </xdr:nvSpPr>
      <xdr:spPr>
        <a:xfrm>
          <a:off x="22110700" y="1001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154703</xdr:rowOff>
    </xdr:from>
    <xdr:ext cx="378565" cy="259045"/>
    <xdr:sp macro="" textlink="">
      <xdr:nvSpPr>
        <xdr:cNvPr id="816" name="貸付金該当値テキスト"/>
        <xdr:cNvSpPr txBox="1"/>
      </xdr:nvSpPr>
      <xdr:spPr>
        <a:xfrm>
          <a:off x="22212300" y="9927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68372</xdr:rowOff>
    </xdr:from>
    <xdr:to>
      <xdr:col>112</xdr:col>
      <xdr:colOff>38100</xdr:colOff>
      <xdr:row>58</xdr:row>
      <xdr:rowOff>169972</xdr:rowOff>
    </xdr:to>
    <xdr:sp macro="" textlink="">
      <xdr:nvSpPr>
        <xdr:cNvPr id="817" name="楕円 816"/>
        <xdr:cNvSpPr/>
      </xdr:nvSpPr>
      <xdr:spPr>
        <a:xfrm>
          <a:off x="21272500" y="10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161099</xdr:rowOff>
    </xdr:from>
    <xdr:ext cx="378565" cy="259045"/>
    <xdr:sp macro="" textlink="">
      <xdr:nvSpPr>
        <xdr:cNvPr id="818" name="テキスト ボックス 817"/>
        <xdr:cNvSpPr txBox="1"/>
      </xdr:nvSpPr>
      <xdr:spPr>
        <a:xfrm>
          <a:off x="21134017" y="10105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71389</xdr:rowOff>
    </xdr:from>
    <xdr:to>
      <xdr:col>107</xdr:col>
      <xdr:colOff>101600</xdr:colOff>
      <xdr:row>59</xdr:row>
      <xdr:rowOff>1539</xdr:rowOff>
    </xdr:to>
    <xdr:sp macro="" textlink="">
      <xdr:nvSpPr>
        <xdr:cNvPr id="819" name="楕円 818"/>
        <xdr:cNvSpPr/>
      </xdr:nvSpPr>
      <xdr:spPr>
        <a:xfrm>
          <a:off x="20383500" y="100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164116</xdr:rowOff>
    </xdr:from>
    <xdr:ext cx="378565" cy="259045"/>
    <xdr:sp macro="" textlink="">
      <xdr:nvSpPr>
        <xdr:cNvPr id="820" name="テキスト ボックス 819"/>
        <xdr:cNvSpPr txBox="1"/>
      </xdr:nvSpPr>
      <xdr:spPr>
        <a:xfrm>
          <a:off x="20245017" y="1010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72486</xdr:rowOff>
    </xdr:from>
    <xdr:to>
      <xdr:col>102</xdr:col>
      <xdr:colOff>165100</xdr:colOff>
      <xdr:row>59</xdr:row>
      <xdr:rowOff>2636</xdr:rowOff>
    </xdr:to>
    <xdr:sp macro="" textlink="">
      <xdr:nvSpPr>
        <xdr:cNvPr id="821" name="楕円 820"/>
        <xdr:cNvSpPr/>
      </xdr:nvSpPr>
      <xdr:spPr>
        <a:xfrm>
          <a:off x="19494500" y="100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165213</xdr:rowOff>
    </xdr:from>
    <xdr:ext cx="378565" cy="259045"/>
    <xdr:sp macro="" textlink="">
      <xdr:nvSpPr>
        <xdr:cNvPr id="822" name="テキスト ボックス 821"/>
        <xdr:cNvSpPr txBox="1"/>
      </xdr:nvSpPr>
      <xdr:spPr>
        <a:xfrm>
          <a:off x="19356017" y="1010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76602</xdr:rowOff>
    </xdr:from>
    <xdr:to>
      <xdr:col>98</xdr:col>
      <xdr:colOff>38100</xdr:colOff>
      <xdr:row>59</xdr:row>
      <xdr:rowOff>6752</xdr:rowOff>
    </xdr:to>
    <xdr:sp macro="" textlink="">
      <xdr:nvSpPr>
        <xdr:cNvPr id="823" name="楕円 822"/>
        <xdr:cNvSpPr/>
      </xdr:nvSpPr>
      <xdr:spPr>
        <a:xfrm>
          <a:off x="186055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169329</xdr:rowOff>
    </xdr:from>
    <xdr:ext cx="378565" cy="259045"/>
    <xdr:sp macro="" textlink="">
      <xdr:nvSpPr>
        <xdr:cNvPr id="824" name="テキスト ボックス 823"/>
        <xdr:cNvSpPr txBox="1"/>
      </xdr:nvSpPr>
      <xdr:spPr>
        <a:xfrm>
          <a:off x="18467017" y="1011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146541</xdr:rowOff>
    </xdr:from>
    <xdr:to>
      <xdr:col>116</xdr:col>
      <xdr:colOff>63500</xdr:colOff>
      <xdr:row>75</xdr:row>
      <xdr:rowOff>56669</xdr:rowOff>
    </xdr:to>
    <xdr:cxnSp macro="">
      <xdr:nvCxnSpPr>
        <xdr:cNvPr id="856" name="直線コネクタ 855"/>
        <xdr:cNvCxnSpPr/>
      </xdr:nvCxnSpPr>
      <xdr:spPr>
        <a:xfrm>
          <a:off x="21323300" y="12833841"/>
          <a:ext cx="838200" cy="8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146541</xdr:rowOff>
    </xdr:from>
    <xdr:to>
      <xdr:col>111</xdr:col>
      <xdr:colOff>177800</xdr:colOff>
      <xdr:row>75</xdr:row>
      <xdr:rowOff>29253</xdr:rowOff>
    </xdr:to>
    <xdr:cxnSp macro="">
      <xdr:nvCxnSpPr>
        <xdr:cNvPr id="859" name="直線コネクタ 858"/>
        <xdr:cNvCxnSpPr/>
      </xdr:nvCxnSpPr>
      <xdr:spPr>
        <a:xfrm flipV="1">
          <a:off x="20434300" y="12833841"/>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49762</xdr:rowOff>
    </xdr:from>
    <xdr:to>
      <xdr:col>107</xdr:col>
      <xdr:colOff>50800</xdr:colOff>
      <xdr:row>75</xdr:row>
      <xdr:rowOff>29253</xdr:rowOff>
    </xdr:to>
    <xdr:cxnSp macro="">
      <xdr:nvCxnSpPr>
        <xdr:cNvPr id="862" name="直線コネクタ 861"/>
        <xdr:cNvCxnSpPr/>
      </xdr:nvCxnSpPr>
      <xdr:spPr>
        <a:xfrm>
          <a:off x="19545300" y="12737062"/>
          <a:ext cx="889000" cy="1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49762</xdr:rowOff>
    </xdr:from>
    <xdr:to>
      <xdr:col>102</xdr:col>
      <xdr:colOff>114300</xdr:colOff>
      <xdr:row>75</xdr:row>
      <xdr:rowOff>62841</xdr:rowOff>
    </xdr:to>
    <xdr:cxnSp macro="">
      <xdr:nvCxnSpPr>
        <xdr:cNvPr id="865" name="直線コネクタ 864"/>
        <xdr:cNvCxnSpPr/>
      </xdr:nvCxnSpPr>
      <xdr:spPr>
        <a:xfrm flipV="1">
          <a:off x="18656300" y="12737062"/>
          <a:ext cx="889000" cy="18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5869</xdr:rowOff>
    </xdr:from>
    <xdr:to>
      <xdr:col>116</xdr:col>
      <xdr:colOff>114300</xdr:colOff>
      <xdr:row>75</xdr:row>
      <xdr:rowOff>107469</xdr:rowOff>
    </xdr:to>
    <xdr:sp macro="" textlink="">
      <xdr:nvSpPr>
        <xdr:cNvPr id="875" name="楕円 874"/>
        <xdr:cNvSpPr/>
      </xdr:nvSpPr>
      <xdr:spPr>
        <a:xfrm>
          <a:off x="22110700" y="1286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28746</xdr:rowOff>
    </xdr:from>
    <xdr:ext cx="534377" cy="259045"/>
    <xdr:sp macro="" textlink="">
      <xdr:nvSpPr>
        <xdr:cNvPr id="876" name="繰出金該当値テキスト"/>
        <xdr:cNvSpPr txBox="1"/>
      </xdr:nvSpPr>
      <xdr:spPr>
        <a:xfrm>
          <a:off x="22212300" y="127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95741</xdr:rowOff>
    </xdr:from>
    <xdr:to>
      <xdr:col>112</xdr:col>
      <xdr:colOff>38100</xdr:colOff>
      <xdr:row>75</xdr:row>
      <xdr:rowOff>25891</xdr:rowOff>
    </xdr:to>
    <xdr:sp macro="" textlink="">
      <xdr:nvSpPr>
        <xdr:cNvPr id="877" name="楕円 876"/>
        <xdr:cNvSpPr/>
      </xdr:nvSpPr>
      <xdr:spPr>
        <a:xfrm>
          <a:off x="21272500" y="1278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42418</xdr:rowOff>
    </xdr:from>
    <xdr:ext cx="534377" cy="259045"/>
    <xdr:sp macro="" textlink="">
      <xdr:nvSpPr>
        <xdr:cNvPr id="878" name="テキスト ボックス 877"/>
        <xdr:cNvSpPr txBox="1"/>
      </xdr:nvSpPr>
      <xdr:spPr>
        <a:xfrm>
          <a:off x="21056111" y="125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149903</xdr:rowOff>
    </xdr:from>
    <xdr:to>
      <xdr:col>107</xdr:col>
      <xdr:colOff>101600</xdr:colOff>
      <xdr:row>75</xdr:row>
      <xdr:rowOff>80053</xdr:rowOff>
    </xdr:to>
    <xdr:sp macro="" textlink="">
      <xdr:nvSpPr>
        <xdr:cNvPr id="879" name="楕円 878"/>
        <xdr:cNvSpPr/>
      </xdr:nvSpPr>
      <xdr:spPr>
        <a:xfrm>
          <a:off x="20383500" y="128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96580</xdr:rowOff>
    </xdr:from>
    <xdr:ext cx="534377" cy="259045"/>
    <xdr:sp macro="" textlink="">
      <xdr:nvSpPr>
        <xdr:cNvPr id="880" name="テキスト ボックス 879"/>
        <xdr:cNvSpPr txBox="1"/>
      </xdr:nvSpPr>
      <xdr:spPr>
        <a:xfrm>
          <a:off x="20167111" y="126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170412</xdr:rowOff>
    </xdr:from>
    <xdr:to>
      <xdr:col>102</xdr:col>
      <xdr:colOff>165100</xdr:colOff>
      <xdr:row>74</xdr:row>
      <xdr:rowOff>100562</xdr:rowOff>
    </xdr:to>
    <xdr:sp macro="" textlink="">
      <xdr:nvSpPr>
        <xdr:cNvPr id="881" name="楕円 880"/>
        <xdr:cNvSpPr/>
      </xdr:nvSpPr>
      <xdr:spPr>
        <a:xfrm>
          <a:off x="19494500" y="126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117089</xdr:rowOff>
    </xdr:from>
    <xdr:ext cx="534377" cy="259045"/>
    <xdr:sp macro="" textlink="">
      <xdr:nvSpPr>
        <xdr:cNvPr id="882" name="テキスト ボックス 881"/>
        <xdr:cNvSpPr txBox="1"/>
      </xdr:nvSpPr>
      <xdr:spPr>
        <a:xfrm>
          <a:off x="19278111" y="124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12041</xdr:rowOff>
    </xdr:from>
    <xdr:to>
      <xdr:col>98</xdr:col>
      <xdr:colOff>38100</xdr:colOff>
      <xdr:row>75</xdr:row>
      <xdr:rowOff>113641</xdr:rowOff>
    </xdr:to>
    <xdr:sp macro="" textlink="">
      <xdr:nvSpPr>
        <xdr:cNvPr id="883" name="楕円 882"/>
        <xdr:cNvSpPr/>
      </xdr:nvSpPr>
      <xdr:spPr>
        <a:xfrm>
          <a:off x="18605500" y="128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130168</xdr:rowOff>
    </xdr:from>
    <xdr:ext cx="534377" cy="259045"/>
    <xdr:sp macro="" textlink="">
      <xdr:nvSpPr>
        <xdr:cNvPr id="884" name="テキスト ボックス 883"/>
        <xdr:cNvSpPr txBox="1"/>
      </xdr:nvSpPr>
      <xdr:spPr>
        <a:xfrm>
          <a:off x="18389111" y="126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物件費：昨年度建設した施設の管理経費や老朽化施設の解体設計委託費が発生したことから、前年度より</a:t>
          </a:r>
          <a:r>
            <a:rPr kumimoji="1" lang="en-US" altLang="ja-JP" sz="1100">
              <a:solidFill>
                <a:schemeClr val="dk1"/>
              </a:solidFill>
              <a:effectLst/>
              <a:latin typeface="+mn-lt"/>
              <a:ea typeface="+mn-ea"/>
              <a:cs typeface="+mn-cs"/>
            </a:rPr>
            <a:t>4,653</a:t>
          </a:r>
          <a:r>
            <a:rPr kumimoji="1" lang="ja-JP" altLang="en-US" sz="1100">
              <a:solidFill>
                <a:schemeClr val="dk1"/>
              </a:solidFill>
              <a:effectLst/>
              <a:latin typeface="+mn-lt"/>
              <a:ea typeface="+mn-ea"/>
              <a:cs typeface="+mn-cs"/>
            </a:rPr>
            <a:t>円の増となった。右肩上がりで物件費が増えており、効率化を図りながら削減に取り組む。</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扶助費：一人当たり経費が多いものは、①障害者介護給付費</a:t>
          </a:r>
          <a:r>
            <a:rPr kumimoji="1" lang="en-US" altLang="ja-JP" sz="1100">
              <a:solidFill>
                <a:schemeClr val="dk1"/>
              </a:solidFill>
              <a:effectLst/>
              <a:latin typeface="+mn-lt"/>
              <a:ea typeface="+mn-ea"/>
              <a:cs typeface="+mn-cs"/>
            </a:rPr>
            <a:t>33,163</a:t>
          </a:r>
          <a:r>
            <a:rPr kumimoji="1" lang="ja-JP" altLang="ja-JP" sz="1100">
              <a:solidFill>
                <a:schemeClr val="dk1"/>
              </a:solidFill>
              <a:effectLst/>
              <a:latin typeface="+mn-lt"/>
              <a:ea typeface="+mn-ea"/>
              <a:cs typeface="+mn-cs"/>
            </a:rPr>
            <a:t>円、②老人</a:t>
          </a:r>
          <a:r>
            <a:rPr kumimoji="1" lang="ja-JP" altLang="en-US" sz="1100">
              <a:solidFill>
                <a:schemeClr val="dk1"/>
              </a:solidFill>
              <a:effectLst/>
              <a:latin typeface="+mn-lt"/>
              <a:ea typeface="+mn-ea"/>
              <a:cs typeface="+mn-cs"/>
            </a:rPr>
            <a:t>施設入所</a:t>
          </a:r>
          <a:r>
            <a:rPr kumimoji="1" lang="ja-JP" altLang="ja-JP" sz="1100">
              <a:solidFill>
                <a:schemeClr val="dk1"/>
              </a:solidFill>
              <a:effectLst/>
              <a:latin typeface="+mn-lt"/>
              <a:ea typeface="+mn-ea"/>
              <a:cs typeface="+mn-cs"/>
            </a:rPr>
            <a:t>措置費</a:t>
          </a:r>
          <a:r>
            <a:rPr kumimoji="1" lang="en-US" altLang="ja-JP" sz="1100">
              <a:solidFill>
                <a:schemeClr val="dk1"/>
              </a:solidFill>
              <a:effectLst/>
              <a:latin typeface="+mn-lt"/>
              <a:ea typeface="+mn-ea"/>
              <a:cs typeface="+mn-cs"/>
            </a:rPr>
            <a:t>9,132</a:t>
          </a:r>
          <a:r>
            <a:rPr kumimoji="1" lang="ja-JP" altLang="ja-JP" sz="1100">
              <a:solidFill>
                <a:schemeClr val="dk1"/>
              </a:solidFill>
              <a:effectLst/>
              <a:latin typeface="+mn-lt"/>
              <a:ea typeface="+mn-ea"/>
              <a:cs typeface="+mn-cs"/>
            </a:rPr>
            <a:t>円、③保育所運営費</a:t>
          </a:r>
          <a:r>
            <a:rPr kumimoji="1" lang="en-US" altLang="ja-JP" sz="1100">
              <a:solidFill>
                <a:schemeClr val="dk1"/>
              </a:solidFill>
              <a:effectLst/>
              <a:latin typeface="+mn-lt"/>
              <a:ea typeface="+mn-ea"/>
              <a:cs typeface="+mn-cs"/>
            </a:rPr>
            <a:t>44,985</a:t>
          </a:r>
          <a:r>
            <a:rPr kumimoji="1" lang="ja-JP" altLang="ja-JP" sz="1100">
              <a:solidFill>
                <a:schemeClr val="dk1"/>
              </a:solidFill>
              <a:effectLst/>
              <a:latin typeface="+mn-lt"/>
              <a:ea typeface="+mn-ea"/>
              <a:cs typeface="+mn-cs"/>
            </a:rPr>
            <a:t>円、④生活保護費</a:t>
          </a:r>
          <a:r>
            <a:rPr kumimoji="1" lang="en-US" altLang="ja-JP" sz="1100">
              <a:solidFill>
                <a:schemeClr val="dk1"/>
              </a:solidFill>
              <a:effectLst/>
              <a:latin typeface="+mn-lt"/>
              <a:ea typeface="+mn-ea"/>
              <a:cs typeface="+mn-cs"/>
            </a:rPr>
            <a:t>20,179</a:t>
          </a:r>
          <a:r>
            <a:rPr kumimoji="1" lang="ja-JP" altLang="ja-JP" sz="1100">
              <a:solidFill>
                <a:schemeClr val="dk1"/>
              </a:solidFill>
              <a:effectLst/>
              <a:latin typeface="+mn-lt"/>
              <a:ea typeface="+mn-ea"/>
              <a:cs typeface="+mn-cs"/>
            </a:rPr>
            <a:t>円である。この合計額</a:t>
          </a:r>
          <a:r>
            <a:rPr kumimoji="1" lang="en-US" altLang="ja-JP" sz="1100">
              <a:solidFill>
                <a:schemeClr val="dk1"/>
              </a:solidFill>
              <a:effectLst/>
              <a:latin typeface="+mn-lt"/>
              <a:ea typeface="+mn-ea"/>
              <a:cs typeface="+mn-cs"/>
            </a:rPr>
            <a:t>107,459</a:t>
          </a:r>
          <a:r>
            <a:rPr kumimoji="1" lang="ja-JP" altLang="ja-JP" sz="1100">
              <a:solidFill>
                <a:schemeClr val="dk1"/>
              </a:solidFill>
              <a:effectLst/>
              <a:latin typeface="+mn-lt"/>
              <a:ea typeface="+mn-ea"/>
              <a:cs typeface="+mn-cs"/>
            </a:rPr>
            <a:t>円だけでも類似団体の平均値を超えている。児童手当や臨時福祉給付金、ひとり親家庭医療費などのその他の扶助費を加えると、</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総計</a:t>
          </a:r>
          <a:r>
            <a:rPr kumimoji="1" lang="en-US" altLang="ja-JP" sz="1100">
              <a:solidFill>
                <a:schemeClr val="dk1"/>
              </a:solidFill>
              <a:effectLst/>
              <a:latin typeface="+mn-lt"/>
              <a:ea typeface="+mn-ea"/>
              <a:cs typeface="+mn-cs"/>
            </a:rPr>
            <a:t>142,445</a:t>
          </a:r>
          <a:r>
            <a:rPr kumimoji="1" lang="ja-JP" altLang="ja-JP" sz="1100">
              <a:solidFill>
                <a:schemeClr val="dk1"/>
              </a:solidFill>
              <a:effectLst/>
              <a:latin typeface="+mn-lt"/>
              <a:ea typeface="+mn-ea"/>
              <a:cs typeface="+mn-cs"/>
            </a:rPr>
            <a:t>円となり、類似団体平均より</a:t>
          </a:r>
          <a:r>
            <a:rPr kumimoji="1" lang="en-US" altLang="ja-JP" sz="1100">
              <a:solidFill>
                <a:schemeClr val="dk1"/>
              </a:solidFill>
              <a:effectLst/>
              <a:latin typeface="+mn-lt"/>
              <a:ea typeface="+mn-ea"/>
              <a:cs typeface="+mn-cs"/>
            </a:rPr>
            <a:t>44,094</a:t>
          </a:r>
          <a:r>
            <a:rPr kumimoji="1" lang="ja-JP" altLang="ja-JP" sz="1100">
              <a:solidFill>
                <a:schemeClr val="dk1"/>
              </a:solidFill>
              <a:effectLst/>
              <a:latin typeface="+mn-lt"/>
              <a:ea typeface="+mn-ea"/>
              <a:cs typeface="+mn-cs"/>
            </a:rPr>
            <a:t>円多くなっている。①②④については抑制が難しく、③の保育所については、待機児童０人であり、女性の社会進出を下支えする経費であることから、今後も同額の支援を続けていく。そのため、類似団体より多い負担は今後も継続するが、過大とならないよう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国体開催や新庁舎建設などの特別な事情により職員数が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人増えた</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2,329</a:t>
          </a:r>
          <a:r>
            <a:rPr kumimoji="1" lang="ja-JP" altLang="en-US" sz="1100">
              <a:solidFill>
                <a:schemeClr val="dk1"/>
              </a:solidFill>
              <a:effectLst/>
              <a:latin typeface="+mn-lt"/>
              <a:ea typeface="+mn-ea"/>
              <a:cs typeface="+mn-cs"/>
            </a:rPr>
            <a:t>円増となったが、</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12,086</a:t>
          </a:r>
          <a:r>
            <a:rPr kumimoji="1" lang="ja-JP" altLang="ja-JP" sz="1100">
              <a:solidFill>
                <a:schemeClr val="dk1"/>
              </a:solidFill>
              <a:effectLst/>
              <a:latin typeface="+mn-lt"/>
              <a:ea typeface="+mn-ea"/>
              <a:cs typeface="+mn-cs"/>
            </a:rPr>
            <a:t>円となっ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。今後も人件費の適正化に努める。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普通建設事業費（新規整備）：</a:t>
          </a:r>
          <a:r>
            <a:rPr kumimoji="1" lang="ja-JP" altLang="en-US" sz="1100">
              <a:solidFill>
                <a:schemeClr val="dk1"/>
              </a:solidFill>
              <a:effectLst/>
              <a:latin typeface="+mn-lt"/>
              <a:ea typeface="+mn-ea"/>
              <a:cs typeface="+mn-cs"/>
            </a:rPr>
            <a:t>今年度は大規模建設事業がなかったことから、前年度より▲</a:t>
          </a:r>
          <a:r>
            <a:rPr kumimoji="1" lang="en-US" altLang="ja-JP" sz="1100">
              <a:solidFill>
                <a:schemeClr val="dk1"/>
              </a:solidFill>
              <a:effectLst/>
              <a:latin typeface="+mn-lt"/>
              <a:ea typeface="+mn-ea"/>
              <a:cs typeface="+mn-cs"/>
            </a:rPr>
            <a:t>94,873</a:t>
          </a:r>
          <a:r>
            <a:rPr kumimoji="1" lang="ja-JP" altLang="en-US" sz="1100">
              <a:solidFill>
                <a:schemeClr val="dk1"/>
              </a:solidFill>
              <a:effectLst/>
              <a:latin typeface="+mn-lt"/>
              <a:ea typeface="+mn-ea"/>
              <a:cs typeface="+mn-cs"/>
            </a:rPr>
            <a:t>円となった。後年度には、学校関連の整備や新庁舎建設が控えている。計画的な更新に努める。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26,147
26,010
392.56
16,096,920
15,388,421
379,128
9,143,073
16,199,093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81026</xdr:rowOff>
    </xdr:from>
    <xdr:to>
      <xdr:col>24</xdr:col>
      <xdr:colOff>63500</xdr:colOff>
      <xdr:row>35</xdr:row>
      <xdr:rowOff>109601</xdr:rowOff>
    </xdr:to>
    <xdr:cxnSp macro="">
      <xdr:nvCxnSpPr>
        <xdr:cNvPr id="61" name="直線コネクタ 60"/>
        <xdr:cNvCxnSpPr/>
      </xdr:nvCxnSpPr>
      <xdr:spPr>
        <a:xfrm>
          <a:off x="3797300" y="608177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81026</xdr:rowOff>
    </xdr:from>
    <xdr:to>
      <xdr:col>19</xdr:col>
      <xdr:colOff>177800</xdr:colOff>
      <xdr:row>35</xdr:row>
      <xdr:rowOff>93218</xdr:rowOff>
    </xdr:to>
    <xdr:cxnSp macro="">
      <xdr:nvCxnSpPr>
        <xdr:cNvPr id="64" name="直線コネクタ 63"/>
        <xdr:cNvCxnSpPr/>
      </xdr:nvCxnSpPr>
      <xdr:spPr>
        <a:xfrm flipV="1">
          <a:off x="2908300" y="60817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14732</xdr:rowOff>
    </xdr:from>
    <xdr:to>
      <xdr:col>15</xdr:col>
      <xdr:colOff>50800</xdr:colOff>
      <xdr:row>35</xdr:row>
      <xdr:rowOff>93218</xdr:rowOff>
    </xdr:to>
    <xdr:cxnSp macro="">
      <xdr:nvCxnSpPr>
        <xdr:cNvPr id="67" name="直線コネクタ 66"/>
        <xdr:cNvCxnSpPr/>
      </xdr:nvCxnSpPr>
      <xdr:spPr>
        <a:xfrm>
          <a:off x="2019300" y="6015482"/>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14732</xdr:rowOff>
    </xdr:from>
    <xdr:to>
      <xdr:col>10</xdr:col>
      <xdr:colOff>114300</xdr:colOff>
      <xdr:row>35</xdr:row>
      <xdr:rowOff>96076</xdr:rowOff>
    </xdr:to>
    <xdr:cxnSp macro="">
      <xdr:nvCxnSpPr>
        <xdr:cNvPr id="70" name="直線コネクタ 69"/>
        <xdr:cNvCxnSpPr/>
      </xdr:nvCxnSpPr>
      <xdr:spPr>
        <a:xfrm flipV="1">
          <a:off x="1130300" y="6015482"/>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58801</xdr:rowOff>
    </xdr:from>
    <xdr:to>
      <xdr:col>24</xdr:col>
      <xdr:colOff>114300</xdr:colOff>
      <xdr:row>35</xdr:row>
      <xdr:rowOff>160401</xdr:rowOff>
    </xdr:to>
    <xdr:sp macro="" textlink="">
      <xdr:nvSpPr>
        <xdr:cNvPr id="80" name="楕円 79"/>
        <xdr:cNvSpPr/>
      </xdr:nvSpPr>
      <xdr:spPr>
        <a:xfrm>
          <a:off x="45847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81678</xdr:rowOff>
    </xdr:from>
    <xdr:ext cx="469744" cy="259045"/>
    <xdr:sp macro="" textlink="">
      <xdr:nvSpPr>
        <xdr:cNvPr id="81" name="議会費該当値テキスト"/>
        <xdr:cNvSpPr txBox="1"/>
      </xdr:nvSpPr>
      <xdr:spPr>
        <a:xfrm>
          <a:off x="4686300" y="591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30226</xdr:rowOff>
    </xdr:from>
    <xdr:to>
      <xdr:col>20</xdr:col>
      <xdr:colOff>38100</xdr:colOff>
      <xdr:row>35</xdr:row>
      <xdr:rowOff>131826</xdr:rowOff>
    </xdr:to>
    <xdr:sp macro="" textlink="">
      <xdr:nvSpPr>
        <xdr:cNvPr id="82" name="楕円 81"/>
        <xdr:cNvSpPr/>
      </xdr:nvSpPr>
      <xdr:spPr>
        <a:xfrm>
          <a:off x="37465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148353</xdr:rowOff>
    </xdr:from>
    <xdr:ext cx="469744" cy="259045"/>
    <xdr:sp macro="" textlink="">
      <xdr:nvSpPr>
        <xdr:cNvPr id="83" name="テキスト ボックス 82"/>
        <xdr:cNvSpPr txBox="1"/>
      </xdr:nvSpPr>
      <xdr:spPr>
        <a:xfrm>
          <a:off x="3562428"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42418</xdr:rowOff>
    </xdr:from>
    <xdr:to>
      <xdr:col>15</xdr:col>
      <xdr:colOff>101600</xdr:colOff>
      <xdr:row>35</xdr:row>
      <xdr:rowOff>144018</xdr:rowOff>
    </xdr:to>
    <xdr:sp macro="" textlink="">
      <xdr:nvSpPr>
        <xdr:cNvPr id="84" name="楕円 83"/>
        <xdr:cNvSpPr/>
      </xdr:nvSpPr>
      <xdr:spPr>
        <a:xfrm>
          <a:off x="2857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160545</xdr:rowOff>
    </xdr:from>
    <xdr:ext cx="469744" cy="259045"/>
    <xdr:sp macro="" textlink="">
      <xdr:nvSpPr>
        <xdr:cNvPr id="85" name="テキスト ボックス 84"/>
        <xdr:cNvSpPr txBox="1"/>
      </xdr:nvSpPr>
      <xdr:spPr>
        <a:xfrm>
          <a:off x="2673428" y="581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135382</xdr:rowOff>
    </xdr:from>
    <xdr:to>
      <xdr:col>10</xdr:col>
      <xdr:colOff>165100</xdr:colOff>
      <xdr:row>35</xdr:row>
      <xdr:rowOff>65532</xdr:rowOff>
    </xdr:to>
    <xdr:sp macro="" textlink="">
      <xdr:nvSpPr>
        <xdr:cNvPr id="86" name="楕円 85"/>
        <xdr:cNvSpPr/>
      </xdr:nvSpPr>
      <xdr:spPr>
        <a:xfrm>
          <a:off x="1968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82059</xdr:rowOff>
    </xdr:from>
    <xdr:ext cx="469744" cy="259045"/>
    <xdr:sp macro="" textlink="">
      <xdr:nvSpPr>
        <xdr:cNvPr id="87" name="テキスト ボックス 86"/>
        <xdr:cNvSpPr txBox="1"/>
      </xdr:nvSpPr>
      <xdr:spPr>
        <a:xfrm>
          <a:off x="1784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45276</xdr:rowOff>
    </xdr:from>
    <xdr:to>
      <xdr:col>6</xdr:col>
      <xdr:colOff>38100</xdr:colOff>
      <xdr:row>35</xdr:row>
      <xdr:rowOff>146876</xdr:rowOff>
    </xdr:to>
    <xdr:sp macro="" textlink="">
      <xdr:nvSpPr>
        <xdr:cNvPr id="88" name="楕円 87"/>
        <xdr:cNvSpPr/>
      </xdr:nvSpPr>
      <xdr:spPr>
        <a:xfrm>
          <a:off x="1079500" y="60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163403</xdr:rowOff>
    </xdr:from>
    <xdr:ext cx="469744" cy="259045"/>
    <xdr:sp macro="" textlink="">
      <xdr:nvSpPr>
        <xdr:cNvPr id="89" name="テキスト ボックス 88"/>
        <xdr:cNvSpPr txBox="1"/>
      </xdr:nvSpPr>
      <xdr:spPr>
        <a:xfrm>
          <a:off x="895428" y="58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89043</xdr:rowOff>
    </xdr:from>
    <xdr:to>
      <xdr:col>24</xdr:col>
      <xdr:colOff>63500</xdr:colOff>
      <xdr:row>57</xdr:row>
      <xdr:rowOff>105532</xdr:rowOff>
    </xdr:to>
    <xdr:cxnSp macro="">
      <xdr:nvCxnSpPr>
        <xdr:cNvPr id="118" name="直線コネクタ 117"/>
        <xdr:cNvCxnSpPr/>
      </xdr:nvCxnSpPr>
      <xdr:spPr>
        <a:xfrm>
          <a:off x="3797300" y="9861693"/>
          <a:ext cx="8382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23152</xdr:rowOff>
    </xdr:from>
    <xdr:to>
      <xdr:col>19</xdr:col>
      <xdr:colOff>177800</xdr:colOff>
      <xdr:row>57</xdr:row>
      <xdr:rowOff>89043</xdr:rowOff>
    </xdr:to>
    <xdr:cxnSp macro="">
      <xdr:nvCxnSpPr>
        <xdr:cNvPr id="121" name="直線コネクタ 120"/>
        <xdr:cNvCxnSpPr/>
      </xdr:nvCxnSpPr>
      <xdr:spPr>
        <a:xfrm>
          <a:off x="2908300" y="9795802"/>
          <a:ext cx="889000" cy="6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23152</xdr:rowOff>
    </xdr:from>
    <xdr:to>
      <xdr:col>15</xdr:col>
      <xdr:colOff>50800</xdr:colOff>
      <xdr:row>57</xdr:row>
      <xdr:rowOff>116170</xdr:rowOff>
    </xdr:to>
    <xdr:cxnSp macro="">
      <xdr:nvCxnSpPr>
        <xdr:cNvPr id="124" name="直線コネクタ 123"/>
        <xdr:cNvCxnSpPr/>
      </xdr:nvCxnSpPr>
      <xdr:spPr>
        <a:xfrm flipV="1">
          <a:off x="2019300" y="9795802"/>
          <a:ext cx="889000" cy="9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116170</xdr:rowOff>
    </xdr:from>
    <xdr:to>
      <xdr:col>10</xdr:col>
      <xdr:colOff>114300</xdr:colOff>
      <xdr:row>57</xdr:row>
      <xdr:rowOff>136995</xdr:rowOff>
    </xdr:to>
    <xdr:cxnSp macro="">
      <xdr:nvCxnSpPr>
        <xdr:cNvPr id="127" name="直線コネクタ 126"/>
        <xdr:cNvCxnSpPr/>
      </xdr:nvCxnSpPr>
      <xdr:spPr>
        <a:xfrm flipV="1">
          <a:off x="1130300" y="9888820"/>
          <a:ext cx="8890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54732</xdr:rowOff>
    </xdr:from>
    <xdr:to>
      <xdr:col>24</xdr:col>
      <xdr:colOff>114300</xdr:colOff>
      <xdr:row>57</xdr:row>
      <xdr:rowOff>156332</xdr:rowOff>
    </xdr:to>
    <xdr:sp macro="" textlink="">
      <xdr:nvSpPr>
        <xdr:cNvPr id="137" name="楕円 136"/>
        <xdr:cNvSpPr/>
      </xdr:nvSpPr>
      <xdr:spPr>
        <a:xfrm>
          <a:off x="4584700" y="98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33159</xdr:rowOff>
    </xdr:from>
    <xdr:ext cx="534377" cy="259045"/>
    <xdr:sp macro="" textlink="">
      <xdr:nvSpPr>
        <xdr:cNvPr id="138" name="総務費該当値テキスト"/>
        <xdr:cNvSpPr txBox="1"/>
      </xdr:nvSpPr>
      <xdr:spPr>
        <a:xfrm>
          <a:off x="4686300" y="98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38243</xdr:rowOff>
    </xdr:from>
    <xdr:to>
      <xdr:col>20</xdr:col>
      <xdr:colOff>38100</xdr:colOff>
      <xdr:row>57</xdr:row>
      <xdr:rowOff>139843</xdr:rowOff>
    </xdr:to>
    <xdr:sp macro="" textlink="">
      <xdr:nvSpPr>
        <xdr:cNvPr id="139" name="楕円 138"/>
        <xdr:cNvSpPr/>
      </xdr:nvSpPr>
      <xdr:spPr>
        <a:xfrm>
          <a:off x="3746500" y="981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130970</xdr:rowOff>
    </xdr:from>
    <xdr:ext cx="534377" cy="259045"/>
    <xdr:sp macro="" textlink="">
      <xdr:nvSpPr>
        <xdr:cNvPr id="140" name="テキスト ボックス 139"/>
        <xdr:cNvSpPr txBox="1"/>
      </xdr:nvSpPr>
      <xdr:spPr>
        <a:xfrm>
          <a:off x="3530111" y="990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143802</xdr:rowOff>
    </xdr:from>
    <xdr:to>
      <xdr:col>15</xdr:col>
      <xdr:colOff>101600</xdr:colOff>
      <xdr:row>57</xdr:row>
      <xdr:rowOff>73952</xdr:rowOff>
    </xdr:to>
    <xdr:sp macro="" textlink="">
      <xdr:nvSpPr>
        <xdr:cNvPr id="141" name="楕円 140"/>
        <xdr:cNvSpPr/>
      </xdr:nvSpPr>
      <xdr:spPr>
        <a:xfrm>
          <a:off x="2857500" y="97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90479</xdr:rowOff>
    </xdr:from>
    <xdr:ext cx="534377" cy="259045"/>
    <xdr:sp macro="" textlink="">
      <xdr:nvSpPr>
        <xdr:cNvPr id="142" name="テキスト ボックス 141"/>
        <xdr:cNvSpPr txBox="1"/>
      </xdr:nvSpPr>
      <xdr:spPr>
        <a:xfrm>
          <a:off x="2641111" y="952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65370</xdr:rowOff>
    </xdr:from>
    <xdr:to>
      <xdr:col>10</xdr:col>
      <xdr:colOff>165100</xdr:colOff>
      <xdr:row>57</xdr:row>
      <xdr:rowOff>166970</xdr:rowOff>
    </xdr:to>
    <xdr:sp macro="" textlink="">
      <xdr:nvSpPr>
        <xdr:cNvPr id="143" name="楕円 142"/>
        <xdr:cNvSpPr/>
      </xdr:nvSpPr>
      <xdr:spPr>
        <a:xfrm>
          <a:off x="1968500" y="98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158097</xdr:rowOff>
    </xdr:from>
    <xdr:ext cx="534377" cy="259045"/>
    <xdr:sp macro="" textlink="">
      <xdr:nvSpPr>
        <xdr:cNvPr id="144" name="テキスト ボックス 143"/>
        <xdr:cNvSpPr txBox="1"/>
      </xdr:nvSpPr>
      <xdr:spPr>
        <a:xfrm>
          <a:off x="1752111" y="993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86195</xdr:rowOff>
    </xdr:from>
    <xdr:to>
      <xdr:col>6</xdr:col>
      <xdr:colOff>38100</xdr:colOff>
      <xdr:row>58</xdr:row>
      <xdr:rowOff>16345</xdr:rowOff>
    </xdr:to>
    <xdr:sp macro="" textlink="">
      <xdr:nvSpPr>
        <xdr:cNvPr id="145" name="楕円 144"/>
        <xdr:cNvSpPr/>
      </xdr:nvSpPr>
      <xdr:spPr>
        <a:xfrm>
          <a:off x="1079500" y="98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7472</xdr:rowOff>
    </xdr:from>
    <xdr:ext cx="534377" cy="259045"/>
    <xdr:sp macro="" textlink="">
      <xdr:nvSpPr>
        <xdr:cNvPr id="146" name="テキスト ボックス 145"/>
        <xdr:cNvSpPr txBox="1"/>
      </xdr:nvSpPr>
      <xdr:spPr>
        <a:xfrm>
          <a:off x="863111" y="99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17635</xdr:rowOff>
    </xdr:from>
    <xdr:to>
      <xdr:col>24</xdr:col>
      <xdr:colOff>63500</xdr:colOff>
      <xdr:row>73</xdr:row>
      <xdr:rowOff>97424</xdr:rowOff>
    </xdr:to>
    <xdr:cxnSp macro="">
      <xdr:nvCxnSpPr>
        <xdr:cNvPr id="176" name="直線コネクタ 175"/>
        <xdr:cNvCxnSpPr/>
      </xdr:nvCxnSpPr>
      <xdr:spPr>
        <a:xfrm>
          <a:off x="3797300" y="12533485"/>
          <a:ext cx="838200" cy="7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17635</xdr:rowOff>
    </xdr:from>
    <xdr:to>
      <xdr:col>19</xdr:col>
      <xdr:colOff>177800</xdr:colOff>
      <xdr:row>73</xdr:row>
      <xdr:rowOff>88395</xdr:rowOff>
    </xdr:to>
    <xdr:cxnSp macro="">
      <xdr:nvCxnSpPr>
        <xdr:cNvPr id="179" name="直線コネクタ 178"/>
        <xdr:cNvCxnSpPr/>
      </xdr:nvCxnSpPr>
      <xdr:spPr>
        <a:xfrm flipV="1">
          <a:off x="2908300" y="12533485"/>
          <a:ext cx="889000" cy="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83624</xdr:rowOff>
    </xdr:from>
    <xdr:to>
      <xdr:col>15</xdr:col>
      <xdr:colOff>50800</xdr:colOff>
      <xdr:row>73</xdr:row>
      <xdr:rowOff>88395</xdr:rowOff>
    </xdr:to>
    <xdr:cxnSp macro="">
      <xdr:nvCxnSpPr>
        <xdr:cNvPr id="182" name="直線コネクタ 181"/>
        <xdr:cNvCxnSpPr/>
      </xdr:nvCxnSpPr>
      <xdr:spPr>
        <a:xfrm>
          <a:off x="2019300" y="12599474"/>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83624</xdr:rowOff>
    </xdr:from>
    <xdr:to>
      <xdr:col>10</xdr:col>
      <xdr:colOff>114300</xdr:colOff>
      <xdr:row>74</xdr:row>
      <xdr:rowOff>41516</xdr:rowOff>
    </xdr:to>
    <xdr:cxnSp macro="">
      <xdr:nvCxnSpPr>
        <xdr:cNvPr id="185" name="直線コネクタ 184"/>
        <xdr:cNvCxnSpPr/>
      </xdr:nvCxnSpPr>
      <xdr:spPr>
        <a:xfrm flipV="1">
          <a:off x="1130300" y="12599474"/>
          <a:ext cx="8890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46624</xdr:rowOff>
    </xdr:from>
    <xdr:to>
      <xdr:col>24</xdr:col>
      <xdr:colOff>114300</xdr:colOff>
      <xdr:row>73</xdr:row>
      <xdr:rowOff>148224</xdr:rowOff>
    </xdr:to>
    <xdr:sp macro="" textlink="">
      <xdr:nvSpPr>
        <xdr:cNvPr id="195" name="楕円 194"/>
        <xdr:cNvSpPr/>
      </xdr:nvSpPr>
      <xdr:spPr>
        <a:xfrm>
          <a:off x="4584700" y="125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69501</xdr:rowOff>
    </xdr:from>
    <xdr:ext cx="599010" cy="259045"/>
    <xdr:sp macro="" textlink="">
      <xdr:nvSpPr>
        <xdr:cNvPr id="196" name="民生費該当値テキスト"/>
        <xdr:cNvSpPr txBox="1"/>
      </xdr:nvSpPr>
      <xdr:spPr>
        <a:xfrm>
          <a:off x="4686300" y="1241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138285</xdr:rowOff>
    </xdr:from>
    <xdr:to>
      <xdr:col>20</xdr:col>
      <xdr:colOff>38100</xdr:colOff>
      <xdr:row>73</xdr:row>
      <xdr:rowOff>68435</xdr:rowOff>
    </xdr:to>
    <xdr:sp macro="" textlink="">
      <xdr:nvSpPr>
        <xdr:cNvPr id="197" name="楕円 196"/>
        <xdr:cNvSpPr/>
      </xdr:nvSpPr>
      <xdr:spPr>
        <a:xfrm>
          <a:off x="3746500" y="124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84962</xdr:rowOff>
    </xdr:from>
    <xdr:ext cx="599010" cy="259045"/>
    <xdr:sp macro="" textlink="">
      <xdr:nvSpPr>
        <xdr:cNvPr id="198" name="テキスト ボックス 197"/>
        <xdr:cNvSpPr txBox="1"/>
      </xdr:nvSpPr>
      <xdr:spPr>
        <a:xfrm>
          <a:off x="3497795" y="122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37595</xdr:rowOff>
    </xdr:from>
    <xdr:to>
      <xdr:col>15</xdr:col>
      <xdr:colOff>101600</xdr:colOff>
      <xdr:row>73</xdr:row>
      <xdr:rowOff>139195</xdr:rowOff>
    </xdr:to>
    <xdr:sp macro="" textlink="">
      <xdr:nvSpPr>
        <xdr:cNvPr id="199" name="楕円 198"/>
        <xdr:cNvSpPr/>
      </xdr:nvSpPr>
      <xdr:spPr>
        <a:xfrm>
          <a:off x="2857500" y="125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155722</xdr:rowOff>
    </xdr:from>
    <xdr:ext cx="599010" cy="259045"/>
    <xdr:sp macro="" textlink="">
      <xdr:nvSpPr>
        <xdr:cNvPr id="200" name="テキスト ボックス 199"/>
        <xdr:cNvSpPr txBox="1"/>
      </xdr:nvSpPr>
      <xdr:spPr>
        <a:xfrm>
          <a:off x="2608795" y="1232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32824</xdr:rowOff>
    </xdr:from>
    <xdr:to>
      <xdr:col>10</xdr:col>
      <xdr:colOff>165100</xdr:colOff>
      <xdr:row>73</xdr:row>
      <xdr:rowOff>134424</xdr:rowOff>
    </xdr:to>
    <xdr:sp macro="" textlink="">
      <xdr:nvSpPr>
        <xdr:cNvPr id="201" name="楕円 200"/>
        <xdr:cNvSpPr/>
      </xdr:nvSpPr>
      <xdr:spPr>
        <a:xfrm>
          <a:off x="1968500" y="125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150951</xdr:rowOff>
    </xdr:from>
    <xdr:ext cx="599010" cy="259045"/>
    <xdr:sp macro="" textlink="">
      <xdr:nvSpPr>
        <xdr:cNvPr id="202" name="テキスト ボックス 201"/>
        <xdr:cNvSpPr txBox="1"/>
      </xdr:nvSpPr>
      <xdr:spPr>
        <a:xfrm>
          <a:off x="1719795" y="1232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162166</xdr:rowOff>
    </xdr:from>
    <xdr:to>
      <xdr:col>6</xdr:col>
      <xdr:colOff>38100</xdr:colOff>
      <xdr:row>74</xdr:row>
      <xdr:rowOff>92316</xdr:rowOff>
    </xdr:to>
    <xdr:sp macro="" textlink="">
      <xdr:nvSpPr>
        <xdr:cNvPr id="203" name="楕円 202"/>
        <xdr:cNvSpPr/>
      </xdr:nvSpPr>
      <xdr:spPr>
        <a:xfrm>
          <a:off x="1079500" y="126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108843</xdr:rowOff>
    </xdr:from>
    <xdr:ext cx="599010" cy="259045"/>
    <xdr:sp macro="" textlink="">
      <xdr:nvSpPr>
        <xdr:cNvPr id="204" name="テキスト ボックス 203"/>
        <xdr:cNvSpPr txBox="1"/>
      </xdr:nvSpPr>
      <xdr:spPr>
        <a:xfrm>
          <a:off x="830795" y="1245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150966</xdr:rowOff>
    </xdr:from>
    <xdr:to>
      <xdr:col>24</xdr:col>
      <xdr:colOff>63500</xdr:colOff>
      <xdr:row>96</xdr:row>
      <xdr:rowOff>152687</xdr:rowOff>
    </xdr:to>
    <xdr:cxnSp macro="">
      <xdr:nvCxnSpPr>
        <xdr:cNvPr id="235" name="直線コネクタ 234"/>
        <xdr:cNvCxnSpPr/>
      </xdr:nvCxnSpPr>
      <xdr:spPr>
        <a:xfrm>
          <a:off x="3797300" y="15752916"/>
          <a:ext cx="838200" cy="85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150966</xdr:rowOff>
    </xdr:from>
    <xdr:to>
      <xdr:col>19</xdr:col>
      <xdr:colOff>177800</xdr:colOff>
      <xdr:row>95</xdr:row>
      <xdr:rowOff>41925</xdr:rowOff>
    </xdr:to>
    <xdr:cxnSp macro="">
      <xdr:nvCxnSpPr>
        <xdr:cNvPr id="238" name="直線コネクタ 237"/>
        <xdr:cNvCxnSpPr/>
      </xdr:nvCxnSpPr>
      <xdr:spPr>
        <a:xfrm flipV="1">
          <a:off x="2908300" y="15752916"/>
          <a:ext cx="889000" cy="57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41925</xdr:rowOff>
    </xdr:from>
    <xdr:to>
      <xdr:col>15</xdr:col>
      <xdr:colOff>50800</xdr:colOff>
      <xdr:row>95</xdr:row>
      <xdr:rowOff>105584</xdr:rowOff>
    </xdr:to>
    <xdr:cxnSp macro="">
      <xdr:nvCxnSpPr>
        <xdr:cNvPr id="241" name="直線コネクタ 240"/>
        <xdr:cNvCxnSpPr/>
      </xdr:nvCxnSpPr>
      <xdr:spPr>
        <a:xfrm flipV="1">
          <a:off x="2019300" y="16329675"/>
          <a:ext cx="889000" cy="6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105584</xdr:rowOff>
    </xdr:from>
    <xdr:to>
      <xdr:col>10</xdr:col>
      <xdr:colOff>114300</xdr:colOff>
      <xdr:row>96</xdr:row>
      <xdr:rowOff>78260</xdr:rowOff>
    </xdr:to>
    <xdr:cxnSp macro="">
      <xdr:nvCxnSpPr>
        <xdr:cNvPr id="244" name="直線コネクタ 243"/>
        <xdr:cNvCxnSpPr/>
      </xdr:nvCxnSpPr>
      <xdr:spPr>
        <a:xfrm flipV="1">
          <a:off x="1130300" y="16393334"/>
          <a:ext cx="889000" cy="14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101887</xdr:rowOff>
    </xdr:from>
    <xdr:to>
      <xdr:col>24</xdr:col>
      <xdr:colOff>114300</xdr:colOff>
      <xdr:row>97</xdr:row>
      <xdr:rowOff>32037</xdr:rowOff>
    </xdr:to>
    <xdr:sp macro="" textlink="">
      <xdr:nvSpPr>
        <xdr:cNvPr id="254" name="楕円 253"/>
        <xdr:cNvSpPr/>
      </xdr:nvSpPr>
      <xdr:spPr>
        <a:xfrm>
          <a:off x="4584700" y="165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80314</xdr:rowOff>
    </xdr:from>
    <xdr:ext cx="534377" cy="259045"/>
    <xdr:sp macro="" textlink="">
      <xdr:nvSpPr>
        <xdr:cNvPr id="255" name="衛生費該当値テキスト"/>
        <xdr:cNvSpPr txBox="1"/>
      </xdr:nvSpPr>
      <xdr:spPr>
        <a:xfrm>
          <a:off x="4686300" y="1653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100166</xdr:rowOff>
    </xdr:from>
    <xdr:to>
      <xdr:col>20</xdr:col>
      <xdr:colOff>38100</xdr:colOff>
      <xdr:row>92</xdr:row>
      <xdr:rowOff>30316</xdr:rowOff>
    </xdr:to>
    <xdr:sp macro="" textlink="">
      <xdr:nvSpPr>
        <xdr:cNvPr id="256" name="楕円 255"/>
        <xdr:cNvSpPr/>
      </xdr:nvSpPr>
      <xdr:spPr>
        <a:xfrm>
          <a:off x="3746500" y="157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46843</xdr:rowOff>
    </xdr:from>
    <xdr:ext cx="599010" cy="259045"/>
    <xdr:sp macro="" textlink="">
      <xdr:nvSpPr>
        <xdr:cNvPr id="257" name="テキスト ボックス 256"/>
        <xdr:cNvSpPr txBox="1"/>
      </xdr:nvSpPr>
      <xdr:spPr>
        <a:xfrm>
          <a:off x="3497795" y="1547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162575</xdr:rowOff>
    </xdr:from>
    <xdr:to>
      <xdr:col>15</xdr:col>
      <xdr:colOff>101600</xdr:colOff>
      <xdr:row>95</xdr:row>
      <xdr:rowOff>92725</xdr:rowOff>
    </xdr:to>
    <xdr:sp macro="" textlink="">
      <xdr:nvSpPr>
        <xdr:cNvPr id="258" name="楕円 257"/>
        <xdr:cNvSpPr/>
      </xdr:nvSpPr>
      <xdr:spPr>
        <a:xfrm>
          <a:off x="2857500" y="1627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109252</xdr:rowOff>
    </xdr:from>
    <xdr:ext cx="534377" cy="259045"/>
    <xdr:sp macro="" textlink="">
      <xdr:nvSpPr>
        <xdr:cNvPr id="259" name="テキスト ボックス 258"/>
        <xdr:cNvSpPr txBox="1"/>
      </xdr:nvSpPr>
      <xdr:spPr>
        <a:xfrm>
          <a:off x="2641111" y="1605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54784</xdr:rowOff>
    </xdr:from>
    <xdr:to>
      <xdr:col>10</xdr:col>
      <xdr:colOff>165100</xdr:colOff>
      <xdr:row>95</xdr:row>
      <xdr:rowOff>156384</xdr:rowOff>
    </xdr:to>
    <xdr:sp macro="" textlink="">
      <xdr:nvSpPr>
        <xdr:cNvPr id="260" name="楕円 259"/>
        <xdr:cNvSpPr/>
      </xdr:nvSpPr>
      <xdr:spPr>
        <a:xfrm>
          <a:off x="1968500" y="163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1461</xdr:rowOff>
    </xdr:from>
    <xdr:ext cx="534377" cy="259045"/>
    <xdr:sp macro="" textlink="">
      <xdr:nvSpPr>
        <xdr:cNvPr id="261" name="テキスト ボックス 260"/>
        <xdr:cNvSpPr txBox="1"/>
      </xdr:nvSpPr>
      <xdr:spPr>
        <a:xfrm>
          <a:off x="1752111" y="161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27460</xdr:rowOff>
    </xdr:from>
    <xdr:to>
      <xdr:col>6</xdr:col>
      <xdr:colOff>38100</xdr:colOff>
      <xdr:row>96</xdr:row>
      <xdr:rowOff>129060</xdr:rowOff>
    </xdr:to>
    <xdr:sp macro="" textlink="">
      <xdr:nvSpPr>
        <xdr:cNvPr id="262" name="楕円 261"/>
        <xdr:cNvSpPr/>
      </xdr:nvSpPr>
      <xdr:spPr>
        <a:xfrm>
          <a:off x="1079500" y="164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120187</xdr:rowOff>
    </xdr:from>
    <xdr:ext cx="534377" cy="259045"/>
    <xdr:sp macro="" textlink="">
      <xdr:nvSpPr>
        <xdr:cNvPr id="263" name="テキスト ボックス 262"/>
        <xdr:cNvSpPr txBox="1"/>
      </xdr:nvSpPr>
      <xdr:spPr>
        <a:xfrm>
          <a:off x="863111" y="1657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156028</xdr:rowOff>
    </xdr:from>
    <xdr:to>
      <xdr:col>55</xdr:col>
      <xdr:colOff>0</xdr:colOff>
      <xdr:row>38</xdr:row>
      <xdr:rowOff>166805</xdr:rowOff>
    </xdr:to>
    <xdr:cxnSp macro="">
      <xdr:nvCxnSpPr>
        <xdr:cNvPr id="294" name="直線コネクタ 293"/>
        <xdr:cNvCxnSpPr/>
      </xdr:nvCxnSpPr>
      <xdr:spPr>
        <a:xfrm>
          <a:off x="9639300" y="6671128"/>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148844</xdr:rowOff>
    </xdr:from>
    <xdr:to>
      <xdr:col>50</xdr:col>
      <xdr:colOff>114300</xdr:colOff>
      <xdr:row>38</xdr:row>
      <xdr:rowOff>156028</xdr:rowOff>
    </xdr:to>
    <xdr:cxnSp macro="">
      <xdr:nvCxnSpPr>
        <xdr:cNvPr id="297" name="直線コネクタ 296"/>
        <xdr:cNvCxnSpPr/>
      </xdr:nvCxnSpPr>
      <xdr:spPr>
        <a:xfrm>
          <a:off x="8750300" y="6321044"/>
          <a:ext cx="889000" cy="35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43688</xdr:rowOff>
    </xdr:from>
    <xdr:to>
      <xdr:col>45</xdr:col>
      <xdr:colOff>177800</xdr:colOff>
      <xdr:row>36</xdr:row>
      <xdr:rowOff>148844</xdr:rowOff>
    </xdr:to>
    <xdr:cxnSp macro="">
      <xdr:nvCxnSpPr>
        <xdr:cNvPr id="300" name="直線コネクタ 299"/>
        <xdr:cNvCxnSpPr/>
      </xdr:nvCxnSpPr>
      <xdr:spPr>
        <a:xfrm>
          <a:off x="7861300" y="62158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64262</xdr:rowOff>
    </xdr:from>
    <xdr:to>
      <xdr:col>41</xdr:col>
      <xdr:colOff>50800</xdr:colOff>
      <xdr:row>36</xdr:row>
      <xdr:rowOff>43688</xdr:rowOff>
    </xdr:to>
    <xdr:cxnSp macro="">
      <xdr:nvCxnSpPr>
        <xdr:cNvPr id="303" name="直線コネクタ 302"/>
        <xdr:cNvCxnSpPr/>
      </xdr:nvCxnSpPr>
      <xdr:spPr>
        <a:xfrm>
          <a:off x="6972300" y="5893562"/>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116005</xdr:rowOff>
    </xdr:from>
    <xdr:to>
      <xdr:col>55</xdr:col>
      <xdr:colOff>50800</xdr:colOff>
      <xdr:row>39</xdr:row>
      <xdr:rowOff>46155</xdr:rowOff>
    </xdr:to>
    <xdr:sp macro="" textlink="">
      <xdr:nvSpPr>
        <xdr:cNvPr id="313" name="楕円 312"/>
        <xdr:cNvSpPr/>
      </xdr:nvSpPr>
      <xdr:spPr>
        <a:xfrm>
          <a:off x="10426700" y="66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30932</xdr:rowOff>
    </xdr:from>
    <xdr:ext cx="378565" cy="259045"/>
    <xdr:sp macro="" textlink="">
      <xdr:nvSpPr>
        <xdr:cNvPr id="314" name="労働費該当値テキスト"/>
        <xdr:cNvSpPr txBox="1"/>
      </xdr:nvSpPr>
      <xdr:spPr>
        <a:xfrm>
          <a:off x="10528300" y="6546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105228</xdr:rowOff>
    </xdr:from>
    <xdr:to>
      <xdr:col>50</xdr:col>
      <xdr:colOff>165100</xdr:colOff>
      <xdr:row>39</xdr:row>
      <xdr:rowOff>35378</xdr:rowOff>
    </xdr:to>
    <xdr:sp macro="" textlink="">
      <xdr:nvSpPr>
        <xdr:cNvPr id="315" name="楕円 314"/>
        <xdr:cNvSpPr/>
      </xdr:nvSpPr>
      <xdr:spPr>
        <a:xfrm>
          <a:off x="95885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26505</xdr:rowOff>
    </xdr:from>
    <xdr:ext cx="378565" cy="259045"/>
    <xdr:sp macro="" textlink="">
      <xdr:nvSpPr>
        <xdr:cNvPr id="316" name="テキスト ボックス 315"/>
        <xdr:cNvSpPr txBox="1"/>
      </xdr:nvSpPr>
      <xdr:spPr>
        <a:xfrm>
          <a:off x="9450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98044</xdr:rowOff>
    </xdr:from>
    <xdr:to>
      <xdr:col>46</xdr:col>
      <xdr:colOff>38100</xdr:colOff>
      <xdr:row>37</xdr:row>
      <xdr:rowOff>28194</xdr:rowOff>
    </xdr:to>
    <xdr:sp macro="" textlink="">
      <xdr:nvSpPr>
        <xdr:cNvPr id="317" name="楕円 316"/>
        <xdr:cNvSpPr/>
      </xdr:nvSpPr>
      <xdr:spPr>
        <a:xfrm>
          <a:off x="8699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44721</xdr:rowOff>
    </xdr:from>
    <xdr:ext cx="469744" cy="259045"/>
    <xdr:sp macro="" textlink="">
      <xdr:nvSpPr>
        <xdr:cNvPr id="318" name="テキスト ボックス 317"/>
        <xdr:cNvSpPr txBox="1"/>
      </xdr:nvSpPr>
      <xdr:spPr>
        <a:xfrm>
          <a:off x="8515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164338</xdr:rowOff>
    </xdr:from>
    <xdr:to>
      <xdr:col>41</xdr:col>
      <xdr:colOff>101600</xdr:colOff>
      <xdr:row>36</xdr:row>
      <xdr:rowOff>94488</xdr:rowOff>
    </xdr:to>
    <xdr:sp macro="" textlink="">
      <xdr:nvSpPr>
        <xdr:cNvPr id="319" name="楕円 318"/>
        <xdr:cNvSpPr/>
      </xdr:nvSpPr>
      <xdr:spPr>
        <a:xfrm>
          <a:off x="7810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111015</xdr:rowOff>
    </xdr:from>
    <xdr:ext cx="469744" cy="259045"/>
    <xdr:sp macro="" textlink="">
      <xdr:nvSpPr>
        <xdr:cNvPr id="320" name="テキスト ボックス 319"/>
        <xdr:cNvSpPr txBox="1"/>
      </xdr:nvSpPr>
      <xdr:spPr>
        <a:xfrm>
          <a:off x="7626428"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13462</xdr:rowOff>
    </xdr:from>
    <xdr:to>
      <xdr:col>36</xdr:col>
      <xdr:colOff>165100</xdr:colOff>
      <xdr:row>34</xdr:row>
      <xdr:rowOff>115062</xdr:rowOff>
    </xdr:to>
    <xdr:sp macro="" textlink="">
      <xdr:nvSpPr>
        <xdr:cNvPr id="321" name="楕円 320"/>
        <xdr:cNvSpPr/>
      </xdr:nvSpPr>
      <xdr:spPr>
        <a:xfrm>
          <a:off x="6921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131589</xdr:rowOff>
    </xdr:from>
    <xdr:ext cx="469744" cy="259045"/>
    <xdr:sp macro="" textlink="">
      <xdr:nvSpPr>
        <xdr:cNvPr id="322" name="テキスト ボックス 321"/>
        <xdr:cNvSpPr txBox="1"/>
      </xdr:nvSpPr>
      <xdr:spPr>
        <a:xfrm>
          <a:off x="6737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79121</xdr:rowOff>
    </xdr:from>
    <xdr:to>
      <xdr:col>55</xdr:col>
      <xdr:colOff>0</xdr:colOff>
      <xdr:row>55</xdr:row>
      <xdr:rowOff>88417</xdr:rowOff>
    </xdr:to>
    <xdr:cxnSp macro="">
      <xdr:nvCxnSpPr>
        <xdr:cNvPr id="351" name="直線コネクタ 350"/>
        <xdr:cNvCxnSpPr/>
      </xdr:nvCxnSpPr>
      <xdr:spPr>
        <a:xfrm>
          <a:off x="9639300" y="9508871"/>
          <a:ext cx="8382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162014</xdr:rowOff>
    </xdr:from>
    <xdr:to>
      <xdr:col>50</xdr:col>
      <xdr:colOff>114300</xdr:colOff>
      <xdr:row>55</xdr:row>
      <xdr:rowOff>79121</xdr:rowOff>
    </xdr:to>
    <xdr:cxnSp macro="">
      <xdr:nvCxnSpPr>
        <xdr:cNvPr id="354" name="直線コネクタ 353"/>
        <xdr:cNvCxnSpPr/>
      </xdr:nvCxnSpPr>
      <xdr:spPr>
        <a:xfrm>
          <a:off x="8750300" y="9420314"/>
          <a:ext cx="889000" cy="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162014</xdr:rowOff>
    </xdr:from>
    <xdr:to>
      <xdr:col>45</xdr:col>
      <xdr:colOff>177800</xdr:colOff>
      <xdr:row>55</xdr:row>
      <xdr:rowOff>48222</xdr:rowOff>
    </xdr:to>
    <xdr:cxnSp macro="">
      <xdr:nvCxnSpPr>
        <xdr:cNvPr id="357" name="直線コネクタ 356"/>
        <xdr:cNvCxnSpPr/>
      </xdr:nvCxnSpPr>
      <xdr:spPr>
        <a:xfrm flipV="1">
          <a:off x="7861300" y="9420314"/>
          <a:ext cx="889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48222</xdr:rowOff>
    </xdr:from>
    <xdr:to>
      <xdr:col>41</xdr:col>
      <xdr:colOff>50800</xdr:colOff>
      <xdr:row>56</xdr:row>
      <xdr:rowOff>40449</xdr:rowOff>
    </xdr:to>
    <xdr:cxnSp macro="">
      <xdr:nvCxnSpPr>
        <xdr:cNvPr id="360" name="直線コネクタ 359"/>
        <xdr:cNvCxnSpPr/>
      </xdr:nvCxnSpPr>
      <xdr:spPr>
        <a:xfrm flipV="1">
          <a:off x="6972300" y="9477972"/>
          <a:ext cx="889000" cy="1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59021</xdr:rowOff>
    </xdr:from>
    <xdr:ext cx="534377" cy="259045"/>
    <xdr:sp macro="" textlink="">
      <xdr:nvSpPr>
        <xdr:cNvPr id="364" name="テキスト ボックス 363"/>
        <xdr:cNvSpPr txBox="1"/>
      </xdr:nvSpPr>
      <xdr:spPr>
        <a:xfrm>
          <a:off x="6705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37617</xdr:rowOff>
    </xdr:from>
    <xdr:to>
      <xdr:col>55</xdr:col>
      <xdr:colOff>50800</xdr:colOff>
      <xdr:row>55</xdr:row>
      <xdr:rowOff>139217</xdr:rowOff>
    </xdr:to>
    <xdr:sp macro="" textlink="">
      <xdr:nvSpPr>
        <xdr:cNvPr id="370" name="楕円 369"/>
        <xdr:cNvSpPr/>
      </xdr:nvSpPr>
      <xdr:spPr>
        <a:xfrm>
          <a:off x="10426700" y="94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60494</xdr:rowOff>
    </xdr:from>
    <xdr:ext cx="534377" cy="259045"/>
    <xdr:sp macro="" textlink="">
      <xdr:nvSpPr>
        <xdr:cNvPr id="371" name="農林水産業費該当値テキスト"/>
        <xdr:cNvSpPr txBox="1"/>
      </xdr:nvSpPr>
      <xdr:spPr>
        <a:xfrm>
          <a:off x="10528300" y="93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28321</xdr:rowOff>
    </xdr:from>
    <xdr:to>
      <xdr:col>50</xdr:col>
      <xdr:colOff>165100</xdr:colOff>
      <xdr:row>55</xdr:row>
      <xdr:rowOff>129921</xdr:rowOff>
    </xdr:to>
    <xdr:sp macro="" textlink="">
      <xdr:nvSpPr>
        <xdr:cNvPr id="372" name="楕円 371"/>
        <xdr:cNvSpPr/>
      </xdr:nvSpPr>
      <xdr:spPr>
        <a:xfrm>
          <a:off x="9588500" y="945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146448</xdr:rowOff>
    </xdr:from>
    <xdr:ext cx="534377" cy="259045"/>
    <xdr:sp macro="" textlink="">
      <xdr:nvSpPr>
        <xdr:cNvPr id="373" name="テキスト ボックス 372"/>
        <xdr:cNvSpPr txBox="1"/>
      </xdr:nvSpPr>
      <xdr:spPr>
        <a:xfrm>
          <a:off x="9372111" y="923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111214</xdr:rowOff>
    </xdr:from>
    <xdr:to>
      <xdr:col>46</xdr:col>
      <xdr:colOff>38100</xdr:colOff>
      <xdr:row>55</xdr:row>
      <xdr:rowOff>41364</xdr:rowOff>
    </xdr:to>
    <xdr:sp macro="" textlink="">
      <xdr:nvSpPr>
        <xdr:cNvPr id="374" name="楕円 373"/>
        <xdr:cNvSpPr/>
      </xdr:nvSpPr>
      <xdr:spPr>
        <a:xfrm>
          <a:off x="8699500" y="93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57891</xdr:rowOff>
    </xdr:from>
    <xdr:ext cx="534377" cy="259045"/>
    <xdr:sp macro="" textlink="">
      <xdr:nvSpPr>
        <xdr:cNvPr id="375" name="テキスト ボックス 374"/>
        <xdr:cNvSpPr txBox="1"/>
      </xdr:nvSpPr>
      <xdr:spPr>
        <a:xfrm>
          <a:off x="8483111" y="91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168872</xdr:rowOff>
    </xdr:from>
    <xdr:to>
      <xdr:col>41</xdr:col>
      <xdr:colOff>101600</xdr:colOff>
      <xdr:row>55</xdr:row>
      <xdr:rowOff>99022</xdr:rowOff>
    </xdr:to>
    <xdr:sp macro="" textlink="">
      <xdr:nvSpPr>
        <xdr:cNvPr id="376" name="楕円 375"/>
        <xdr:cNvSpPr/>
      </xdr:nvSpPr>
      <xdr:spPr>
        <a:xfrm>
          <a:off x="7810500" y="942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115549</xdr:rowOff>
    </xdr:from>
    <xdr:ext cx="534377" cy="259045"/>
    <xdr:sp macro="" textlink="">
      <xdr:nvSpPr>
        <xdr:cNvPr id="377" name="テキスト ボックス 376"/>
        <xdr:cNvSpPr txBox="1"/>
      </xdr:nvSpPr>
      <xdr:spPr>
        <a:xfrm>
          <a:off x="7594111" y="92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161099</xdr:rowOff>
    </xdr:from>
    <xdr:to>
      <xdr:col>36</xdr:col>
      <xdr:colOff>165100</xdr:colOff>
      <xdr:row>56</xdr:row>
      <xdr:rowOff>91249</xdr:rowOff>
    </xdr:to>
    <xdr:sp macro="" textlink="">
      <xdr:nvSpPr>
        <xdr:cNvPr id="378" name="楕円 377"/>
        <xdr:cNvSpPr/>
      </xdr:nvSpPr>
      <xdr:spPr>
        <a:xfrm>
          <a:off x="6921500" y="95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107776</xdr:rowOff>
    </xdr:from>
    <xdr:ext cx="534377" cy="259045"/>
    <xdr:sp macro="" textlink="">
      <xdr:nvSpPr>
        <xdr:cNvPr id="379" name="テキスト ボックス 378"/>
        <xdr:cNvSpPr txBox="1"/>
      </xdr:nvSpPr>
      <xdr:spPr>
        <a:xfrm>
          <a:off x="6705111" y="93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162469</xdr:rowOff>
    </xdr:from>
    <xdr:to>
      <xdr:col>55</xdr:col>
      <xdr:colOff>0</xdr:colOff>
      <xdr:row>78</xdr:row>
      <xdr:rowOff>167094</xdr:rowOff>
    </xdr:to>
    <xdr:cxnSp macro="">
      <xdr:nvCxnSpPr>
        <xdr:cNvPr id="408" name="直線コネクタ 407"/>
        <xdr:cNvCxnSpPr/>
      </xdr:nvCxnSpPr>
      <xdr:spPr>
        <a:xfrm flipV="1">
          <a:off x="9639300" y="13535569"/>
          <a:ext cx="838200" cy="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143061</xdr:rowOff>
    </xdr:from>
    <xdr:to>
      <xdr:col>50</xdr:col>
      <xdr:colOff>114300</xdr:colOff>
      <xdr:row>78</xdr:row>
      <xdr:rowOff>167094</xdr:rowOff>
    </xdr:to>
    <xdr:cxnSp macro="">
      <xdr:nvCxnSpPr>
        <xdr:cNvPr id="411" name="直線コネクタ 410"/>
        <xdr:cNvCxnSpPr/>
      </xdr:nvCxnSpPr>
      <xdr:spPr>
        <a:xfrm>
          <a:off x="8750300" y="13516161"/>
          <a:ext cx="8890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143061</xdr:rowOff>
    </xdr:from>
    <xdr:to>
      <xdr:col>45</xdr:col>
      <xdr:colOff>177800</xdr:colOff>
      <xdr:row>78</xdr:row>
      <xdr:rowOff>152189</xdr:rowOff>
    </xdr:to>
    <xdr:cxnSp macro="">
      <xdr:nvCxnSpPr>
        <xdr:cNvPr id="414" name="直線コネクタ 413"/>
        <xdr:cNvCxnSpPr/>
      </xdr:nvCxnSpPr>
      <xdr:spPr>
        <a:xfrm flipV="1">
          <a:off x="7861300" y="13516161"/>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147168</xdr:rowOff>
    </xdr:from>
    <xdr:to>
      <xdr:col>41</xdr:col>
      <xdr:colOff>50800</xdr:colOff>
      <xdr:row>78</xdr:row>
      <xdr:rowOff>152189</xdr:rowOff>
    </xdr:to>
    <xdr:cxnSp macro="">
      <xdr:nvCxnSpPr>
        <xdr:cNvPr id="417" name="直線コネクタ 416"/>
        <xdr:cNvCxnSpPr/>
      </xdr:nvCxnSpPr>
      <xdr:spPr>
        <a:xfrm>
          <a:off x="6972300" y="13520268"/>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111669</xdr:rowOff>
    </xdr:from>
    <xdr:to>
      <xdr:col>55</xdr:col>
      <xdr:colOff>50800</xdr:colOff>
      <xdr:row>79</xdr:row>
      <xdr:rowOff>41819</xdr:rowOff>
    </xdr:to>
    <xdr:sp macro="" textlink="">
      <xdr:nvSpPr>
        <xdr:cNvPr id="427" name="楕円 426"/>
        <xdr:cNvSpPr/>
      </xdr:nvSpPr>
      <xdr:spPr>
        <a:xfrm>
          <a:off x="10426700" y="134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26596</xdr:rowOff>
    </xdr:from>
    <xdr:ext cx="469744" cy="259045"/>
    <xdr:sp macro="" textlink="">
      <xdr:nvSpPr>
        <xdr:cNvPr id="428" name="商工費該当値テキスト"/>
        <xdr:cNvSpPr txBox="1"/>
      </xdr:nvSpPr>
      <xdr:spPr>
        <a:xfrm>
          <a:off x="10528300" y="1339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116294</xdr:rowOff>
    </xdr:from>
    <xdr:to>
      <xdr:col>50</xdr:col>
      <xdr:colOff>165100</xdr:colOff>
      <xdr:row>79</xdr:row>
      <xdr:rowOff>46444</xdr:rowOff>
    </xdr:to>
    <xdr:sp macro="" textlink="">
      <xdr:nvSpPr>
        <xdr:cNvPr id="429" name="楕円 428"/>
        <xdr:cNvSpPr/>
      </xdr:nvSpPr>
      <xdr:spPr>
        <a:xfrm>
          <a:off x="95885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37571</xdr:rowOff>
    </xdr:from>
    <xdr:ext cx="469744" cy="259045"/>
    <xdr:sp macro="" textlink="">
      <xdr:nvSpPr>
        <xdr:cNvPr id="430" name="テキスト ボックス 429"/>
        <xdr:cNvSpPr txBox="1"/>
      </xdr:nvSpPr>
      <xdr:spPr>
        <a:xfrm>
          <a:off x="9404428" y="1358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92261</xdr:rowOff>
    </xdr:from>
    <xdr:to>
      <xdr:col>46</xdr:col>
      <xdr:colOff>38100</xdr:colOff>
      <xdr:row>79</xdr:row>
      <xdr:rowOff>22411</xdr:rowOff>
    </xdr:to>
    <xdr:sp macro="" textlink="">
      <xdr:nvSpPr>
        <xdr:cNvPr id="431" name="楕円 430"/>
        <xdr:cNvSpPr/>
      </xdr:nvSpPr>
      <xdr:spPr>
        <a:xfrm>
          <a:off x="8699500" y="134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13538</xdr:rowOff>
    </xdr:from>
    <xdr:ext cx="469744" cy="259045"/>
    <xdr:sp macro="" textlink="">
      <xdr:nvSpPr>
        <xdr:cNvPr id="432" name="テキスト ボックス 431"/>
        <xdr:cNvSpPr txBox="1"/>
      </xdr:nvSpPr>
      <xdr:spPr>
        <a:xfrm>
          <a:off x="8515428" y="1355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101389</xdr:rowOff>
    </xdr:from>
    <xdr:to>
      <xdr:col>41</xdr:col>
      <xdr:colOff>101600</xdr:colOff>
      <xdr:row>79</xdr:row>
      <xdr:rowOff>31539</xdr:rowOff>
    </xdr:to>
    <xdr:sp macro="" textlink="">
      <xdr:nvSpPr>
        <xdr:cNvPr id="433" name="楕円 432"/>
        <xdr:cNvSpPr/>
      </xdr:nvSpPr>
      <xdr:spPr>
        <a:xfrm>
          <a:off x="7810500" y="134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22666</xdr:rowOff>
    </xdr:from>
    <xdr:ext cx="469744" cy="259045"/>
    <xdr:sp macro="" textlink="">
      <xdr:nvSpPr>
        <xdr:cNvPr id="434" name="テキスト ボックス 433"/>
        <xdr:cNvSpPr txBox="1"/>
      </xdr:nvSpPr>
      <xdr:spPr>
        <a:xfrm>
          <a:off x="7626428" y="135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96368</xdr:rowOff>
    </xdr:from>
    <xdr:to>
      <xdr:col>36</xdr:col>
      <xdr:colOff>165100</xdr:colOff>
      <xdr:row>79</xdr:row>
      <xdr:rowOff>26518</xdr:rowOff>
    </xdr:to>
    <xdr:sp macro="" textlink="">
      <xdr:nvSpPr>
        <xdr:cNvPr id="435" name="楕円 434"/>
        <xdr:cNvSpPr/>
      </xdr:nvSpPr>
      <xdr:spPr>
        <a:xfrm>
          <a:off x="6921500" y="134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17645</xdr:rowOff>
    </xdr:from>
    <xdr:ext cx="469744" cy="259045"/>
    <xdr:sp macro="" textlink="">
      <xdr:nvSpPr>
        <xdr:cNvPr id="436" name="テキスト ボックス 435"/>
        <xdr:cNvSpPr txBox="1"/>
      </xdr:nvSpPr>
      <xdr:spPr>
        <a:xfrm>
          <a:off x="6737428" y="135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895</xdr:rowOff>
    </xdr:from>
    <xdr:to>
      <xdr:col>55</xdr:col>
      <xdr:colOff>0</xdr:colOff>
      <xdr:row>97</xdr:row>
      <xdr:rowOff>62562</xdr:rowOff>
    </xdr:to>
    <xdr:cxnSp macro="">
      <xdr:nvCxnSpPr>
        <xdr:cNvPr id="465" name="直線コネクタ 464"/>
        <xdr:cNvCxnSpPr/>
      </xdr:nvCxnSpPr>
      <xdr:spPr>
        <a:xfrm>
          <a:off x="9639300" y="16631545"/>
          <a:ext cx="838200" cy="6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156913</xdr:rowOff>
    </xdr:from>
    <xdr:to>
      <xdr:col>50</xdr:col>
      <xdr:colOff>114300</xdr:colOff>
      <xdr:row>97</xdr:row>
      <xdr:rowOff>895</xdr:rowOff>
    </xdr:to>
    <xdr:cxnSp macro="">
      <xdr:nvCxnSpPr>
        <xdr:cNvPr id="468" name="直線コネクタ 467"/>
        <xdr:cNvCxnSpPr/>
      </xdr:nvCxnSpPr>
      <xdr:spPr>
        <a:xfrm>
          <a:off x="8750300" y="16616113"/>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156913</xdr:rowOff>
    </xdr:from>
    <xdr:to>
      <xdr:col>45</xdr:col>
      <xdr:colOff>177800</xdr:colOff>
      <xdr:row>97</xdr:row>
      <xdr:rowOff>26916</xdr:rowOff>
    </xdr:to>
    <xdr:cxnSp macro="">
      <xdr:nvCxnSpPr>
        <xdr:cNvPr id="471" name="直線コネクタ 470"/>
        <xdr:cNvCxnSpPr/>
      </xdr:nvCxnSpPr>
      <xdr:spPr>
        <a:xfrm flipV="1">
          <a:off x="7861300" y="16616113"/>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26916</xdr:rowOff>
    </xdr:from>
    <xdr:to>
      <xdr:col>41</xdr:col>
      <xdr:colOff>50800</xdr:colOff>
      <xdr:row>97</xdr:row>
      <xdr:rowOff>55590</xdr:rowOff>
    </xdr:to>
    <xdr:cxnSp macro="">
      <xdr:nvCxnSpPr>
        <xdr:cNvPr id="474" name="直線コネクタ 473"/>
        <xdr:cNvCxnSpPr/>
      </xdr:nvCxnSpPr>
      <xdr:spPr>
        <a:xfrm flipV="1">
          <a:off x="6972300" y="16657566"/>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11762</xdr:rowOff>
    </xdr:from>
    <xdr:to>
      <xdr:col>55</xdr:col>
      <xdr:colOff>50800</xdr:colOff>
      <xdr:row>97</xdr:row>
      <xdr:rowOff>113362</xdr:rowOff>
    </xdr:to>
    <xdr:sp macro="" textlink="">
      <xdr:nvSpPr>
        <xdr:cNvPr id="484" name="楕円 483"/>
        <xdr:cNvSpPr/>
      </xdr:nvSpPr>
      <xdr:spPr>
        <a:xfrm>
          <a:off x="10426700" y="166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161639</xdr:rowOff>
    </xdr:from>
    <xdr:ext cx="534377" cy="259045"/>
    <xdr:sp macro="" textlink="">
      <xdr:nvSpPr>
        <xdr:cNvPr id="485" name="土木費該当値テキスト"/>
        <xdr:cNvSpPr txBox="1"/>
      </xdr:nvSpPr>
      <xdr:spPr>
        <a:xfrm>
          <a:off x="10528300" y="166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121545</xdr:rowOff>
    </xdr:from>
    <xdr:to>
      <xdr:col>50</xdr:col>
      <xdr:colOff>165100</xdr:colOff>
      <xdr:row>97</xdr:row>
      <xdr:rowOff>51695</xdr:rowOff>
    </xdr:to>
    <xdr:sp macro="" textlink="">
      <xdr:nvSpPr>
        <xdr:cNvPr id="486" name="楕円 485"/>
        <xdr:cNvSpPr/>
      </xdr:nvSpPr>
      <xdr:spPr>
        <a:xfrm>
          <a:off x="9588500" y="16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42822</xdr:rowOff>
    </xdr:from>
    <xdr:ext cx="534377" cy="259045"/>
    <xdr:sp macro="" textlink="">
      <xdr:nvSpPr>
        <xdr:cNvPr id="487" name="テキスト ボックス 486"/>
        <xdr:cNvSpPr txBox="1"/>
      </xdr:nvSpPr>
      <xdr:spPr>
        <a:xfrm>
          <a:off x="9372111" y="1667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106113</xdr:rowOff>
    </xdr:from>
    <xdr:to>
      <xdr:col>46</xdr:col>
      <xdr:colOff>38100</xdr:colOff>
      <xdr:row>97</xdr:row>
      <xdr:rowOff>36263</xdr:rowOff>
    </xdr:to>
    <xdr:sp macro="" textlink="">
      <xdr:nvSpPr>
        <xdr:cNvPr id="488" name="楕円 487"/>
        <xdr:cNvSpPr/>
      </xdr:nvSpPr>
      <xdr:spPr>
        <a:xfrm>
          <a:off x="8699500" y="165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27390</xdr:rowOff>
    </xdr:from>
    <xdr:ext cx="534377" cy="259045"/>
    <xdr:sp macro="" textlink="">
      <xdr:nvSpPr>
        <xdr:cNvPr id="489" name="テキスト ボックス 488"/>
        <xdr:cNvSpPr txBox="1"/>
      </xdr:nvSpPr>
      <xdr:spPr>
        <a:xfrm>
          <a:off x="8483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147566</xdr:rowOff>
    </xdr:from>
    <xdr:to>
      <xdr:col>41</xdr:col>
      <xdr:colOff>101600</xdr:colOff>
      <xdr:row>97</xdr:row>
      <xdr:rowOff>77716</xdr:rowOff>
    </xdr:to>
    <xdr:sp macro="" textlink="">
      <xdr:nvSpPr>
        <xdr:cNvPr id="490" name="楕円 489"/>
        <xdr:cNvSpPr/>
      </xdr:nvSpPr>
      <xdr:spPr>
        <a:xfrm>
          <a:off x="7810500" y="166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68843</xdr:rowOff>
    </xdr:from>
    <xdr:ext cx="534377" cy="259045"/>
    <xdr:sp macro="" textlink="">
      <xdr:nvSpPr>
        <xdr:cNvPr id="491" name="テキスト ボックス 490"/>
        <xdr:cNvSpPr txBox="1"/>
      </xdr:nvSpPr>
      <xdr:spPr>
        <a:xfrm>
          <a:off x="7594111" y="1669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4790</xdr:rowOff>
    </xdr:from>
    <xdr:to>
      <xdr:col>36</xdr:col>
      <xdr:colOff>165100</xdr:colOff>
      <xdr:row>97</xdr:row>
      <xdr:rowOff>106390</xdr:rowOff>
    </xdr:to>
    <xdr:sp macro="" textlink="">
      <xdr:nvSpPr>
        <xdr:cNvPr id="492" name="楕円 491"/>
        <xdr:cNvSpPr/>
      </xdr:nvSpPr>
      <xdr:spPr>
        <a:xfrm>
          <a:off x="6921500" y="166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97517</xdr:rowOff>
    </xdr:from>
    <xdr:ext cx="534377" cy="259045"/>
    <xdr:sp macro="" textlink="">
      <xdr:nvSpPr>
        <xdr:cNvPr id="493" name="テキスト ボックス 492"/>
        <xdr:cNvSpPr txBox="1"/>
      </xdr:nvSpPr>
      <xdr:spPr>
        <a:xfrm>
          <a:off x="6705111" y="167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47803</xdr:rowOff>
    </xdr:from>
    <xdr:to>
      <xdr:col>85</xdr:col>
      <xdr:colOff>127000</xdr:colOff>
      <xdr:row>36</xdr:row>
      <xdr:rowOff>82664</xdr:rowOff>
    </xdr:to>
    <xdr:cxnSp macro="">
      <xdr:nvCxnSpPr>
        <xdr:cNvPr id="522" name="直線コネクタ 521"/>
        <xdr:cNvCxnSpPr/>
      </xdr:nvCxnSpPr>
      <xdr:spPr>
        <a:xfrm flipV="1">
          <a:off x="15481300" y="6220003"/>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82664</xdr:rowOff>
    </xdr:from>
    <xdr:to>
      <xdr:col>81</xdr:col>
      <xdr:colOff>50800</xdr:colOff>
      <xdr:row>36</xdr:row>
      <xdr:rowOff>144329</xdr:rowOff>
    </xdr:to>
    <xdr:cxnSp macro="">
      <xdr:nvCxnSpPr>
        <xdr:cNvPr id="525" name="直線コネクタ 524"/>
        <xdr:cNvCxnSpPr/>
      </xdr:nvCxnSpPr>
      <xdr:spPr>
        <a:xfrm flipV="1">
          <a:off x="14592300" y="6254864"/>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19971</xdr:rowOff>
    </xdr:from>
    <xdr:to>
      <xdr:col>76</xdr:col>
      <xdr:colOff>114300</xdr:colOff>
      <xdr:row>36</xdr:row>
      <xdr:rowOff>144329</xdr:rowOff>
    </xdr:to>
    <xdr:cxnSp macro="">
      <xdr:nvCxnSpPr>
        <xdr:cNvPr id="528" name="直線コネクタ 527"/>
        <xdr:cNvCxnSpPr/>
      </xdr:nvCxnSpPr>
      <xdr:spPr>
        <a:xfrm>
          <a:off x="13703300" y="6192171"/>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16485</xdr:rowOff>
    </xdr:from>
    <xdr:to>
      <xdr:col>71</xdr:col>
      <xdr:colOff>177800</xdr:colOff>
      <xdr:row>36</xdr:row>
      <xdr:rowOff>19971</xdr:rowOff>
    </xdr:to>
    <xdr:cxnSp macro="">
      <xdr:nvCxnSpPr>
        <xdr:cNvPr id="531" name="直線コネクタ 530"/>
        <xdr:cNvCxnSpPr/>
      </xdr:nvCxnSpPr>
      <xdr:spPr>
        <a:xfrm>
          <a:off x="12814300" y="6188685"/>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168453</xdr:rowOff>
    </xdr:from>
    <xdr:to>
      <xdr:col>85</xdr:col>
      <xdr:colOff>177800</xdr:colOff>
      <xdr:row>36</xdr:row>
      <xdr:rowOff>98603</xdr:rowOff>
    </xdr:to>
    <xdr:sp macro="" textlink="">
      <xdr:nvSpPr>
        <xdr:cNvPr id="541" name="楕円 540"/>
        <xdr:cNvSpPr/>
      </xdr:nvSpPr>
      <xdr:spPr>
        <a:xfrm>
          <a:off x="162687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19880</xdr:rowOff>
    </xdr:from>
    <xdr:ext cx="534377" cy="259045"/>
    <xdr:sp macro="" textlink="">
      <xdr:nvSpPr>
        <xdr:cNvPr id="542" name="消防費該当値テキスト"/>
        <xdr:cNvSpPr txBox="1"/>
      </xdr:nvSpPr>
      <xdr:spPr>
        <a:xfrm>
          <a:off x="16370300" y="60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31864</xdr:rowOff>
    </xdr:from>
    <xdr:to>
      <xdr:col>81</xdr:col>
      <xdr:colOff>101600</xdr:colOff>
      <xdr:row>36</xdr:row>
      <xdr:rowOff>133464</xdr:rowOff>
    </xdr:to>
    <xdr:sp macro="" textlink="">
      <xdr:nvSpPr>
        <xdr:cNvPr id="543" name="楕円 542"/>
        <xdr:cNvSpPr/>
      </xdr:nvSpPr>
      <xdr:spPr>
        <a:xfrm>
          <a:off x="15430500" y="62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149991</xdr:rowOff>
    </xdr:from>
    <xdr:ext cx="534377" cy="259045"/>
    <xdr:sp macro="" textlink="">
      <xdr:nvSpPr>
        <xdr:cNvPr id="544" name="テキスト ボックス 543"/>
        <xdr:cNvSpPr txBox="1"/>
      </xdr:nvSpPr>
      <xdr:spPr>
        <a:xfrm>
          <a:off x="15214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93529</xdr:rowOff>
    </xdr:from>
    <xdr:to>
      <xdr:col>76</xdr:col>
      <xdr:colOff>165100</xdr:colOff>
      <xdr:row>37</xdr:row>
      <xdr:rowOff>23679</xdr:rowOff>
    </xdr:to>
    <xdr:sp macro="" textlink="">
      <xdr:nvSpPr>
        <xdr:cNvPr id="545" name="楕円 544"/>
        <xdr:cNvSpPr/>
      </xdr:nvSpPr>
      <xdr:spPr>
        <a:xfrm>
          <a:off x="14541500" y="62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14806</xdr:rowOff>
    </xdr:from>
    <xdr:ext cx="534377" cy="259045"/>
    <xdr:sp macro="" textlink="">
      <xdr:nvSpPr>
        <xdr:cNvPr id="546" name="テキスト ボックス 545"/>
        <xdr:cNvSpPr txBox="1"/>
      </xdr:nvSpPr>
      <xdr:spPr>
        <a:xfrm>
          <a:off x="14325111" y="63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140621</xdr:rowOff>
    </xdr:from>
    <xdr:to>
      <xdr:col>72</xdr:col>
      <xdr:colOff>38100</xdr:colOff>
      <xdr:row>36</xdr:row>
      <xdr:rowOff>70771</xdr:rowOff>
    </xdr:to>
    <xdr:sp macro="" textlink="">
      <xdr:nvSpPr>
        <xdr:cNvPr id="547" name="楕円 546"/>
        <xdr:cNvSpPr/>
      </xdr:nvSpPr>
      <xdr:spPr>
        <a:xfrm>
          <a:off x="13652500" y="614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87298</xdr:rowOff>
    </xdr:from>
    <xdr:ext cx="534377" cy="259045"/>
    <xdr:sp macro="" textlink="">
      <xdr:nvSpPr>
        <xdr:cNvPr id="548" name="テキスト ボックス 547"/>
        <xdr:cNvSpPr txBox="1"/>
      </xdr:nvSpPr>
      <xdr:spPr>
        <a:xfrm>
          <a:off x="13436111" y="59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137135</xdr:rowOff>
    </xdr:from>
    <xdr:to>
      <xdr:col>67</xdr:col>
      <xdr:colOff>101600</xdr:colOff>
      <xdr:row>36</xdr:row>
      <xdr:rowOff>67285</xdr:rowOff>
    </xdr:to>
    <xdr:sp macro="" textlink="">
      <xdr:nvSpPr>
        <xdr:cNvPr id="549" name="楕円 548"/>
        <xdr:cNvSpPr/>
      </xdr:nvSpPr>
      <xdr:spPr>
        <a:xfrm>
          <a:off x="12763500" y="61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83812</xdr:rowOff>
    </xdr:from>
    <xdr:ext cx="534377" cy="259045"/>
    <xdr:sp macro="" textlink="">
      <xdr:nvSpPr>
        <xdr:cNvPr id="550" name="テキスト ボックス 549"/>
        <xdr:cNvSpPr txBox="1"/>
      </xdr:nvSpPr>
      <xdr:spPr>
        <a:xfrm>
          <a:off x="12547111" y="591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112862</xdr:rowOff>
    </xdr:from>
    <xdr:to>
      <xdr:col>85</xdr:col>
      <xdr:colOff>127000</xdr:colOff>
      <xdr:row>57</xdr:row>
      <xdr:rowOff>50828</xdr:rowOff>
    </xdr:to>
    <xdr:cxnSp macro="">
      <xdr:nvCxnSpPr>
        <xdr:cNvPr id="579" name="直線コネクタ 578"/>
        <xdr:cNvCxnSpPr/>
      </xdr:nvCxnSpPr>
      <xdr:spPr>
        <a:xfrm>
          <a:off x="15481300" y="9714062"/>
          <a:ext cx="838200" cy="10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112862</xdr:rowOff>
    </xdr:from>
    <xdr:to>
      <xdr:col>81</xdr:col>
      <xdr:colOff>50800</xdr:colOff>
      <xdr:row>57</xdr:row>
      <xdr:rowOff>71006</xdr:rowOff>
    </xdr:to>
    <xdr:cxnSp macro="">
      <xdr:nvCxnSpPr>
        <xdr:cNvPr id="582" name="直線コネクタ 581"/>
        <xdr:cNvCxnSpPr/>
      </xdr:nvCxnSpPr>
      <xdr:spPr>
        <a:xfrm flipV="1">
          <a:off x="14592300" y="9714062"/>
          <a:ext cx="889000" cy="1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19342</xdr:rowOff>
    </xdr:from>
    <xdr:to>
      <xdr:col>76</xdr:col>
      <xdr:colOff>114300</xdr:colOff>
      <xdr:row>57</xdr:row>
      <xdr:rowOff>71006</xdr:rowOff>
    </xdr:to>
    <xdr:cxnSp macro="">
      <xdr:nvCxnSpPr>
        <xdr:cNvPr id="585" name="直線コネクタ 584"/>
        <xdr:cNvCxnSpPr/>
      </xdr:nvCxnSpPr>
      <xdr:spPr>
        <a:xfrm>
          <a:off x="13703300" y="9620542"/>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19342</xdr:rowOff>
    </xdr:from>
    <xdr:to>
      <xdr:col>71</xdr:col>
      <xdr:colOff>177800</xdr:colOff>
      <xdr:row>56</xdr:row>
      <xdr:rowOff>67348</xdr:rowOff>
    </xdr:to>
    <xdr:cxnSp macro="">
      <xdr:nvCxnSpPr>
        <xdr:cNvPr id="588" name="直線コネクタ 587"/>
        <xdr:cNvCxnSpPr/>
      </xdr:nvCxnSpPr>
      <xdr:spPr>
        <a:xfrm flipV="1">
          <a:off x="12814300" y="96205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0" name="テキスト ボックス 589"/>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28</xdr:rowOff>
    </xdr:from>
    <xdr:to>
      <xdr:col>85</xdr:col>
      <xdr:colOff>177800</xdr:colOff>
      <xdr:row>57</xdr:row>
      <xdr:rowOff>101628</xdr:rowOff>
    </xdr:to>
    <xdr:sp macro="" textlink="">
      <xdr:nvSpPr>
        <xdr:cNvPr id="598" name="楕円 597"/>
        <xdr:cNvSpPr/>
      </xdr:nvSpPr>
      <xdr:spPr>
        <a:xfrm>
          <a:off x="16268700" y="97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149905</xdr:rowOff>
    </xdr:from>
    <xdr:ext cx="534377" cy="259045"/>
    <xdr:sp macro="" textlink="">
      <xdr:nvSpPr>
        <xdr:cNvPr id="599" name="教育費該当値テキスト"/>
        <xdr:cNvSpPr txBox="1"/>
      </xdr:nvSpPr>
      <xdr:spPr>
        <a:xfrm>
          <a:off x="16370300" y="975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62062</xdr:rowOff>
    </xdr:from>
    <xdr:to>
      <xdr:col>81</xdr:col>
      <xdr:colOff>101600</xdr:colOff>
      <xdr:row>56</xdr:row>
      <xdr:rowOff>163662</xdr:rowOff>
    </xdr:to>
    <xdr:sp macro="" textlink="">
      <xdr:nvSpPr>
        <xdr:cNvPr id="600" name="楕円 599"/>
        <xdr:cNvSpPr/>
      </xdr:nvSpPr>
      <xdr:spPr>
        <a:xfrm>
          <a:off x="15430500" y="96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154789</xdr:rowOff>
    </xdr:from>
    <xdr:ext cx="534377" cy="259045"/>
    <xdr:sp macro="" textlink="">
      <xdr:nvSpPr>
        <xdr:cNvPr id="601" name="テキスト ボックス 600"/>
        <xdr:cNvSpPr txBox="1"/>
      </xdr:nvSpPr>
      <xdr:spPr>
        <a:xfrm>
          <a:off x="15214111" y="97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20206</xdr:rowOff>
    </xdr:from>
    <xdr:to>
      <xdr:col>76</xdr:col>
      <xdr:colOff>165100</xdr:colOff>
      <xdr:row>57</xdr:row>
      <xdr:rowOff>121806</xdr:rowOff>
    </xdr:to>
    <xdr:sp macro="" textlink="">
      <xdr:nvSpPr>
        <xdr:cNvPr id="602" name="楕円 601"/>
        <xdr:cNvSpPr/>
      </xdr:nvSpPr>
      <xdr:spPr>
        <a:xfrm>
          <a:off x="14541500" y="979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112933</xdr:rowOff>
    </xdr:from>
    <xdr:ext cx="534377" cy="259045"/>
    <xdr:sp macro="" textlink="">
      <xdr:nvSpPr>
        <xdr:cNvPr id="603" name="テキスト ボックス 602"/>
        <xdr:cNvSpPr txBox="1"/>
      </xdr:nvSpPr>
      <xdr:spPr>
        <a:xfrm>
          <a:off x="14325111" y="988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139992</xdr:rowOff>
    </xdr:from>
    <xdr:to>
      <xdr:col>72</xdr:col>
      <xdr:colOff>38100</xdr:colOff>
      <xdr:row>56</xdr:row>
      <xdr:rowOff>70142</xdr:rowOff>
    </xdr:to>
    <xdr:sp macro="" textlink="">
      <xdr:nvSpPr>
        <xdr:cNvPr id="604" name="楕円 603"/>
        <xdr:cNvSpPr/>
      </xdr:nvSpPr>
      <xdr:spPr>
        <a:xfrm>
          <a:off x="13652500" y="95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86669</xdr:rowOff>
    </xdr:from>
    <xdr:ext cx="534377" cy="259045"/>
    <xdr:sp macro="" textlink="">
      <xdr:nvSpPr>
        <xdr:cNvPr id="605" name="テキスト ボックス 604"/>
        <xdr:cNvSpPr txBox="1"/>
      </xdr:nvSpPr>
      <xdr:spPr>
        <a:xfrm>
          <a:off x="13436111" y="93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16548</xdr:rowOff>
    </xdr:from>
    <xdr:to>
      <xdr:col>67</xdr:col>
      <xdr:colOff>101600</xdr:colOff>
      <xdr:row>56</xdr:row>
      <xdr:rowOff>118148</xdr:rowOff>
    </xdr:to>
    <xdr:sp macro="" textlink="">
      <xdr:nvSpPr>
        <xdr:cNvPr id="606" name="楕円 605"/>
        <xdr:cNvSpPr/>
      </xdr:nvSpPr>
      <xdr:spPr>
        <a:xfrm>
          <a:off x="12763500" y="96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134675</xdr:rowOff>
    </xdr:from>
    <xdr:ext cx="534377" cy="259045"/>
    <xdr:sp macro="" textlink="">
      <xdr:nvSpPr>
        <xdr:cNvPr id="607" name="テキスト ボックス 606"/>
        <xdr:cNvSpPr txBox="1"/>
      </xdr:nvSpPr>
      <xdr:spPr>
        <a:xfrm>
          <a:off x="12547111" y="93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3466</xdr:rowOff>
    </xdr:from>
    <xdr:to>
      <xdr:col>85</xdr:col>
      <xdr:colOff>127000</xdr:colOff>
      <xdr:row>79</xdr:row>
      <xdr:rowOff>11418</xdr:rowOff>
    </xdr:to>
    <xdr:cxnSp macro="">
      <xdr:nvCxnSpPr>
        <xdr:cNvPr id="636" name="直線コネクタ 635"/>
        <xdr:cNvCxnSpPr/>
      </xdr:nvCxnSpPr>
      <xdr:spPr>
        <a:xfrm flipV="1">
          <a:off x="15481300" y="13548016"/>
          <a:ext cx="8382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2248</xdr:rowOff>
    </xdr:from>
    <xdr:to>
      <xdr:col>81</xdr:col>
      <xdr:colOff>50800</xdr:colOff>
      <xdr:row>79</xdr:row>
      <xdr:rowOff>11418</xdr:rowOff>
    </xdr:to>
    <xdr:cxnSp macro="">
      <xdr:nvCxnSpPr>
        <xdr:cNvPr id="639" name="直線コネクタ 638"/>
        <xdr:cNvCxnSpPr/>
      </xdr:nvCxnSpPr>
      <xdr:spPr>
        <a:xfrm>
          <a:off x="14592300" y="13546798"/>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130670</xdr:rowOff>
    </xdr:from>
    <xdr:to>
      <xdr:col>76</xdr:col>
      <xdr:colOff>114300</xdr:colOff>
      <xdr:row>79</xdr:row>
      <xdr:rowOff>2248</xdr:rowOff>
    </xdr:to>
    <xdr:cxnSp macro="">
      <xdr:nvCxnSpPr>
        <xdr:cNvPr id="642" name="直線コネクタ 641"/>
        <xdr:cNvCxnSpPr/>
      </xdr:nvCxnSpPr>
      <xdr:spPr>
        <a:xfrm>
          <a:off x="13703300" y="13503770"/>
          <a:ext cx="889000" cy="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130670</xdr:rowOff>
    </xdr:from>
    <xdr:to>
      <xdr:col>71</xdr:col>
      <xdr:colOff>177800</xdr:colOff>
      <xdr:row>79</xdr:row>
      <xdr:rowOff>5665</xdr:rowOff>
    </xdr:to>
    <xdr:cxnSp macro="">
      <xdr:nvCxnSpPr>
        <xdr:cNvPr id="645" name="直線コネクタ 644"/>
        <xdr:cNvCxnSpPr/>
      </xdr:nvCxnSpPr>
      <xdr:spPr>
        <a:xfrm flipV="1">
          <a:off x="12814300" y="13503770"/>
          <a:ext cx="8890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124116</xdr:rowOff>
    </xdr:from>
    <xdr:to>
      <xdr:col>85</xdr:col>
      <xdr:colOff>177800</xdr:colOff>
      <xdr:row>79</xdr:row>
      <xdr:rowOff>54266</xdr:rowOff>
    </xdr:to>
    <xdr:sp macro="" textlink="">
      <xdr:nvSpPr>
        <xdr:cNvPr id="655" name="楕円 654"/>
        <xdr:cNvSpPr/>
      </xdr:nvSpPr>
      <xdr:spPr>
        <a:xfrm>
          <a:off x="16268700" y="134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39043</xdr:rowOff>
    </xdr:from>
    <xdr:ext cx="469744" cy="259045"/>
    <xdr:sp macro="" textlink="">
      <xdr:nvSpPr>
        <xdr:cNvPr id="656" name="災害復旧費該当値テキスト"/>
        <xdr:cNvSpPr txBox="1"/>
      </xdr:nvSpPr>
      <xdr:spPr>
        <a:xfrm>
          <a:off x="16370300" y="1341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132068</xdr:rowOff>
    </xdr:from>
    <xdr:to>
      <xdr:col>81</xdr:col>
      <xdr:colOff>101600</xdr:colOff>
      <xdr:row>79</xdr:row>
      <xdr:rowOff>62218</xdr:rowOff>
    </xdr:to>
    <xdr:sp macro="" textlink="">
      <xdr:nvSpPr>
        <xdr:cNvPr id="657" name="楕円 656"/>
        <xdr:cNvSpPr/>
      </xdr:nvSpPr>
      <xdr:spPr>
        <a:xfrm>
          <a:off x="15430500" y="135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53345</xdr:rowOff>
    </xdr:from>
    <xdr:ext cx="469744" cy="259045"/>
    <xdr:sp macro="" textlink="">
      <xdr:nvSpPr>
        <xdr:cNvPr id="658" name="テキスト ボックス 657"/>
        <xdr:cNvSpPr txBox="1"/>
      </xdr:nvSpPr>
      <xdr:spPr>
        <a:xfrm>
          <a:off x="15246428" y="1359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122898</xdr:rowOff>
    </xdr:from>
    <xdr:to>
      <xdr:col>76</xdr:col>
      <xdr:colOff>165100</xdr:colOff>
      <xdr:row>79</xdr:row>
      <xdr:rowOff>53048</xdr:rowOff>
    </xdr:to>
    <xdr:sp macro="" textlink="">
      <xdr:nvSpPr>
        <xdr:cNvPr id="659" name="楕円 658"/>
        <xdr:cNvSpPr/>
      </xdr:nvSpPr>
      <xdr:spPr>
        <a:xfrm>
          <a:off x="14541500" y="134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44175</xdr:rowOff>
    </xdr:from>
    <xdr:ext cx="469744" cy="259045"/>
    <xdr:sp macro="" textlink="">
      <xdr:nvSpPr>
        <xdr:cNvPr id="660" name="テキスト ボックス 659"/>
        <xdr:cNvSpPr txBox="1"/>
      </xdr:nvSpPr>
      <xdr:spPr>
        <a:xfrm>
          <a:off x="14357428" y="135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79870</xdr:rowOff>
    </xdr:from>
    <xdr:to>
      <xdr:col>72</xdr:col>
      <xdr:colOff>38100</xdr:colOff>
      <xdr:row>79</xdr:row>
      <xdr:rowOff>10020</xdr:rowOff>
    </xdr:to>
    <xdr:sp macro="" textlink="">
      <xdr:nvSpPr>
        <xdr:cNvPr id="661" name="楕円 660"/>
        <xdr:cNvSpPr/>
      </xdr:nvSpPr>
      <xdr:spPr>
        <a:xfrm>
          <a:off x="13652500" y="134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26547</xdr:rowOff>
    </xdr:from>
    <xdr:ext cx="469744" cy="259045"/>
    <xdr:sp macro="" textlink="">
      <xdr:nvSpPr>
        <xdr:cNvPr id="662" name="テキスト ボックス 661"/>
        <xdr:cNvSpPr txBox="1"/>
      </xdr:nvSpPr>
      <xdr:spPr>
        <a:xfrm>
          <a:off x="13468428" y="132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126315</xdr:rowOff>
    </xdr:from>
    <xdr:to>
      <xdr:col>67</xdr:col>
      <xdr:colOff>101600</xdr:colOff>
      <xdr:row>79</xdr:row>
      <xdr:rowOff>56465</xdr:rowOff>
    </xdr:to>
    <xdr:sp macro="" textlink="">
      <xdr:nvSpPr>
        <xdr:cNvPr id="663" name="楕円 662"/>
        <xdr:cNvSpPr/>
      </xdr:nvSpPr>
      <xdr:spPr>
        <a:xfrm>
          <a:off x="12763500" y="134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47592</xdr:rowOff>
    </xdr:from>
    <xdr:ext cx="469744" cy="259045"/>
    <xdr:sp macro="" textlink="">
      <xdr:nvSpPr>
        <xdr:cNvPr id="664" name="テキスト ボックス 663"/>
        <xdr:cNvSpPr txBox="1"/>
      </xdr:nvSpPr>
      <xdr:spPr>
        <a:xfrm>
          <a:off x="12579428" y="1359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142557</xdr:rowOff>
    </xdr:from>
    <xdr:to>
      <xdr:col>85</xdr:col>
      <xdr:colOff>127000</xdr:colOff>
      <xdr:row>97</xdr:row>
      <xdr:rowOff>154918</xdr:rowOff>
    </xdr:to>
    <xdr:cxnSp macro="">
      <xdr:nvCxnSpPr>
        <xdr:cNvPr id="693" name="直線コネクタ 692"/>
        <xdr:cNvCxnSpPr/>
      </xdr:nvCxnSpPr>
      <xdr:spPr>
        <a:xfrm flipV="1">
          <a:off x="15481300" y="16773207"/>
          <a:ext cx="8382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154918</xdr:rowOff>
    </xdr:from>
    <xdr:to>
      <xdr:col>81</xdr:col>
      <xdr:colOff>50800</xdr:colOff>
      <xdr:row>97</xdr:row>
      <xdr:rowOff>163779</xdr:rowOff>
    </xdr:to>
    <xdr:cxnSp macro="">
      <xdr:nvCxnSpPr>
        <xdr:cNvPr id="696" name="直線コネクタ 695"/>
        <xdr:cNvCxnSpPr/>
      </xdr:nvCxnSpPr>
      <xdr:spPr>
        <a:xfrm flipV="1">
          <a:off x="14592300" y="16785568"/>
          <a:ext cx="8890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163779</xdr:rowOff>
    </xdr:from>
    <xdr:to>
      <xdr:col>76</xdr:col>
      <xdr:colOff>114300</xdr:colOff>
      <xdr:row>98</xdr:row>
      <xdr:rowOff>6164</xdr:rowOff>
    </xdr:to>
    <xdr:cxnSp macro="">
      <xdr:nvCxnSpPr>
        <xdr:cNvPr id="699" name="直線コネクタ 698"/>
        <xdr:cNvCxnSpPr/>
      </xdr:nvCxnSpPr>
      <xdr:spPr>
        <a:xfrm flipV="1">
          <a:off x="13703300" y="16794429"/>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169197</xdr:rowOff>
    </xdr:from>
    <xdr:to>
      <xdr:col>71</xdr:col>
      <xdr:colOff>177800</xdr:colOff>
      <xdr:row>98</xdr:row>
      <xdr:rowOff>6164</xdr:rowOff>
    </xdr:to>
    <xdr:cxnSp macro="">
      <xdr:nvCxnSpPr>
        <xdr:cNvPr id="702" name="直線コネクタ 701"/>
        <xdr:cNvCxnSpPr/>
      </xdr:nvCxnSpPr>
      <xdr:spPr>
        <a:xfrm>
          <a:off x="12814300" y="16799847"/>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91757</xdr:rowOff>
    </xdr:from>
    <xdr:to>
      <xdr:col>85</xdr:col>
      <xdr:colOff>177800</xdr:colOff>
      <xdr:row>98</xdr:row>
      <xdr:rowOff>21907</xdr:rowOff>
    </xdr:to>
    <xdr:sp macro="" textlink="">
      <xdr:nvSpPr>
        <xdr:cNvPr id="712" name="楕円 711"/>
        <xdr:cNvSpPr/>
      </xdr:nvSpPr>
      <xdr:spPr>
        <a:xfrm>
          <a:off x="16268700" y="1672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70184</xdr:rowOff>
    </xdr:from>
    <xdr:ext cx="534377" cy="259045"/>
    <xdr:sp macro="" textlink="">
      <xdr:nvSpPr>
        <xdr:cNvPr id="713" name="公債費該当値テキスト"/>
        <xdr:cNvSpPr txBox="1"/>
      </xdr:nvSpPr>
      <xdr:spPr>
        <a:xfrm>
          <a:off x="16370300" y="1670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104118</xdr:rowOff>
    </xdr:from>
    <xdr:to>
      <xdr:col>81</xdr:col>
      <xdr:colOff>101600</xdr:colOff>
      <xdr:row>98</xdr:row>
      <xdr:rowOff>34268</xdr:rowOff>
    </xdr:to>
    <xdr:sp macro="" textlink="">
      <xdr:nvSpPr>
        <xdr:cNvPr id="714" name="楕円 713"/>
        <xdr:cNvSpPr/>
      </xdr:nvSpPr>
      <xdr:spPr>
        <a:xfrm>
          <a:off x="15430500" y="167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25395</xdr:rowOff>
    </xdr:from>
    <xdr:ext cx="534377" cy="259045"/>
    <xdr:sp macro="" textlink="">
      <xdr:nvSpPr>
        <xdr:cNvPr id="715" name="テキスト ボックス 714"/>
        <xdr:cNvSpPr txBox="1"/>
      </xdr:nvSpPr>
      <xdr:spPr>
        <a:xfrm>
          <a:off x="15214111" y="168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112979</xdr:rowOff>
    </xdr:from>
    <xdr:to>
      <xdr:col>76</xdr:col>
      <xdr:colOff>165100</xdr:colOff>
      <xdr:row>98</xdr:row>
      <xdr:rowOff>43129</xdr:rowOff>
    </xdr:to>
    <xdr:sp macro="" textlink="">
      <xdr:nvSpPr>
        <xdr:cNvPr id="716" name="楕円 715"/>
        <xdr:cNvSpPr/>
      </xdr:nvSpPr>
      <xdr:spPr>
        <a:xfrm>
          <a:off x="14541500" y="167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34256</xdr:rowOff>
    </xdr:from>
    <xdr:ext cx="534377" cy="259045"/>
    <xdr:sp macro="" textlink="">
      <xdr:nvSpPr>
        <xdr:cNvPr id="717" name="テキスト ボックス 716"/>
        <xdr:cNvSpPr txBox="1"/>
      </xdr:nvSpPr>
      <xdr:spPr>
        <a:xfrm>
          <a:off x="14325111" y="168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126814</xdr:rowOff>
    </xdr:from>
    <xdr:to>
      <xdr:col>72</xdr:col>
      <xdr:colOff>38100</xdr:colOff>
      <xdr:row>98</xdr:row>
      <xdr:rowOff>56964</xdr:rowOff>
    </xdr:to>
    <xdr:sp macro="" textlink="">
      <xdr:nvSpPr>
        <xdr:cNvPr id="718" name="楕円 717"/>
        <xdr:cNvSpPr/>
      </xdr:nvSpPr>
      <xdr:spPr>
        <a:xfrm>
          <a:off x="13652500" y="167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48091</xdr:rowOff>
    </xdr:from>
    <xdr:ext cx="534377" cy="259045"/>
    <xdr:sp macro="" textlink="">
      <xdr:nvSpPr>
        <xdr:cNvPr id="719" name="テキスト ボックス 718"/>
        <xdr:cNvSpPr txBox="1"/>
      </xdr:nvSpPr>
      <xdr:spPr>
        <a:xfrm>
          <a:off x="13436111" y="168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118397</xdr:rowOff>
    </xdr:from>
    <xdr:to>
      <xdr:col>67</xdr:col>
      <xdr:colOff>101600</xdr:colOff>
      <xdr:row>98</xdr:row>
      <xdr:rowOff>48547</xdr:rowOff>
    </xdr:to>
    <xdr:sp macro="" textlink="">
      <xdr:nvSpPr>
        <xdr:cNvPr id="720" name="楕円 719"/>
        <xdr:cNvSpPr/>
      </xdr:nvSpPr>
      <xdr:spPr>
        <a:xfrm>
          <a:off x="12763500" y="167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39674</xdr:rowOff>
    </xdr:from>
    <xdr:ext cx="534377" cy="259045"/>
    <xdr:sp macro="" textlink="">
      <xdr:nvSpPr>
        <xdr:cNvPr id="721" name="テキスト ボックス 720"/>
        <xdr:cNvSpPr txBox="1"/>
      </xdr:nvSpPr>
      <xdr:spPr>
        <a:xfrm>
          <a:off x="12547111" y="168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総務費：普通建設事業費が前年度比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9,600</a:t>
          </a:r>
          <a:r>
            <a:rPr kumimoji="1" lang="ja-JP" altLang="ja-JP" sz="1100">
              <a:solidFill>
                <a:schemeClr val="dk1"/>
              </a:solidFill>
              <a:effectLst/>
              <a:latin typeface="+mn-lt"/>
              <a:ea typeface="+mn-ea"/>
              <a:cs typeface="+mn-cs"/>
            </a:rPr>
            <a:t>万円となったこと</a:t>
          </a:r>
          <a:r>
            <a:rPr kumimoji="1" lang="ja-JP" altLang="en-US" sz="1100">
              <a:solidFill>
                <a:schemeClr val="dk1"/>
              </a:solidFill>
              <a:effectLst/>
              <a:latin typeface="+mn-lt"/>
              <a:ea typeface="+mn-ea"/>
              <a:cs typeface="+mn-cs"/>
            </a:rPr>
            <a:t>が主な要因で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総務費の歳出総額が前年度比▲</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4,400</a:t>
          </a:r>
          <a:r>
            <a:rPr kumimoji="1" lang="ja-JP" altLang="en-US" sz="1100">
              <a:solidFill>
                <a:schemeClr val="dk1"/>
              </a:solidFill>
              <a:effectLst/>
              <a:latin typeface="+mn-lt"/>
              <a:ea typeface="+mn-ea"/>
              <a:cs typeface="+mn-cs"/>
            </a:rPr>
            <a:t>万円となり、</a:t>
          </a:r>
          <a:r>
            <a:rPr kumimoji="1" lang="ja-JP" altLang="ja-JP" sz="1100">
              <a:solidFill>
                <a:schemeClr val="dk1"/>
              </a:solidFill>
              <a:effectLst/>
              <a:latin typeface="+mn-lt"/>
              <a:ea typeface="+mn-ea"/>
              <a:cs typeface="+mn-cs"/>
            </a:rPr>
            <a:t>一人当たりコストは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4,328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民生費：障害者介護給付費</a:t>
          </a:r>
          <a:r>
            <a:rPr kumimoji="1" lang="en-US" altLang="ja-JP" sz="1100">
              <a:solidFill>
                <a:schemeClr val="dk1"/>
              </a:solidFill>
              <a:effectLst/>
              <a:latin typeface="+mn-lt"/>
              <a:ea typeface="+mn-ea"/>
              <a:cs typeface="+mn-cs"/>
            </a:rPr>
            <a:t>+3,600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私立保育所措置費</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8,900</a:t>
          </a:r>
          <a:r>
            <a:rPr kumimoji="1" lang="ja-JP" altLang="en-US" sz="1100">
              <a:solidFill>
                <a:schemeClr val="dk1"/>
              </a:solidFill>
              <a:effectLst/>
              <a:latin typeface="+mn-lt"/>
              <a:ea typeface="+mn-ea"/>
              <a:cs typeface="+mn-cs"/>
            </a:rPr>
            <a:t>万円の増はあったものの、民生費の歳出総額は、臨時福祉給付金の終了、国保への繰出の減少等で</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6,600</a:t>
          </a:r>
          <a:r>
            <a:rPr kumimoji="1" lang="ja-JP" altLang="ja-JP" sz="1100">
              <a:solidFill>
                <a:schemeClr val="dk1"/>
              </a:solidFill>
              <a:effectLst/>
              <a:latin typeface="+mn-lt"/>
              <a:ea typeface="+mn-ea"/>
              <a:cs typeface="+mn-cs"/>
            </a:rPr>
            <a:t>万円となったことから、一人当たりコストは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10,471</a:t>
          </a:r>
          <a:r>
            <a:rPr kumimoji="1" lang="ja-JP" altLang="en-US" sz="1100">
              <a:solidFill>
                <a:schemeClr val="dk1"/>
              </a:solidFill>
              <a:effectLst/>
              <a:latin typeface="+mn-lt"/>
              <a:ea typeface="+mn-ea"/>
              <a:cs typeface="+mn-cs"/>
            </a:rPr>
            <a:t>円となった。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国保税率改正等により国保の法定外繰出の削減に努める。</a:t>
          </a:r>
          <a:endParaRPr lang="ja-JP" altLang="ja-JP" sz="1400">
            <a:effectLst/>
          </a:endParaRPr>
        </a:p>
        <a:p>
          <a:r>
            <a:rPr kumimoji="1" lang="ja-JP" altLang="ja-JP" sz="1100">
              <a:solidFill>
                <a:schemeClr val="dk1"/>
              </a:solidFill>
              <a:effectLst/>
              <a:latin typeface="+mn-lt"/>
              <a:ea typeface="+mn-ea"/>
              <a:cs typeface="+mn-cs"/>
            </a:rPr>
            <a:t>衛生費：汚泥再生処理センターの建設</a:t>
          </a:r>
          <a:r>
            <a:rPr kumimoji="1" lang="ja-JP" altLang="en-US" sz="1100">
              <a:solidFill>
                <a:schemeClr val="dk1"/>
              </a:solidFill>
              <a:effectLst/>
              <a:latin typeface="+mn-lt"/>
              <a:ea typeface="+mn-ea"/>
              <a:cs typeface="+mn-cs"/>
            </a:rPr>
            <a:t>が終了したことが</a:t>
          </a:r>
          <a:r>
            <a:rPr kumimoji="1" lang="ja-JP" altLang="ja-JP" sz="1100">
              <a:solidFill>
                <a:schemeClr val="dk1"/>
              </a:solidFill>
              <a:effectLst/>
              <a:latin typeface="+mn-lt"/>
              <a:ea typeface="+mn-ea"/>
              <a:cs typeface="+mn-cs"/>
            </a:rPr>
            <a:t>要因で、衛生費の歳出</a:t>
          </a:r>
          <a:r>
            <a:rPr kumimoji="1" lang="ja-JP" altLang="en-US" sz="1100">
              <a:solidFill>
                <a:schemeClr val="dk1"/>
              </a:solidFill>
              <a:effectLst/>
              <a:latin typeface="+mn-lt"/>
              <a:ea typeface="+mn-ea"/>
              <a:cs typeface="+mn-cs"/>
            </a:rPr>
            <a:t>総額</a:t>
          </a:r>
          <a:r>
            <a:rPr kumimoji="1" lang="ja-JP" altLang="ja-JP" sz="1100">
              <a:solidFill>
                <a:schemeClr val="dk1"/>
              </a:solidFill>
              <a:effectLst/>
              <a:latin typeface="+mn-lt"/>
              <a:ea typeface="+mn-ea"/>
              <a:cs typeface="+mn-cs"/>
            </a:rPr>
            <a:t>が前年度比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万円となったため、一人当たり経費が前年度比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78,908</a:t>
          </a:r>
          <a:r>
            <a:rPr kumimoji="1" lang="ja-JP" altLang="ja-JP" sz="1100">
              <a:solidFill>
                <a:schemeClr val="dk1"/>
              </a:solidFill>
              <a:effectLst/>
              <a:latin typeface="+mn-lt"/>
              <a:ea typeface="+mn-ea"/>
              <a:cs typeface="+mn-cs"/>
            </a:rPr>
            <a:t>円となった。</a:t>
          </a:r>
          <a:r>
            <a:rPr kumimoji="1" lang="ja-JP" altLang="en-US" sz="1100">
              <a:solidFill>
                <a:schemeClr val="dk1"/>
              </a:solidFill>
              <a:effectLst/>
              <a:latin typeface="+mn-lt"/>
              <a:ea typeface="+mn-ea"/>
              <a:cs typeface="+mn-cs"/>
            </a:rPr>
            <a:t>今後２年程度旧センターの解体費用が発生するため、一時的にコストは増額する見込みである。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土木費：普通建設事業費が前年度比▲</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4,600</a:t>
          </a:r>
          <a:r>
            <a:rPr kumimoji="1" lang="ja-JP" altLang="en-US" sz="1100">
              <a:solidFill>
                <a:schemeClr val="dk1"/>
              </a:solidFill>
              <a:effectLst/>
              <a:latin typeface="+mn-lt"/>
              <a:ea typeface="+mn-ea"/>
              <a:cs typeface="+mn-cs"/>
            </a:rPr>
            <a:t>万円となったことが主な要因で、土木費の歳出総額は▲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3,100</a:t>
          </a:r>
          <a:r>
            <a:rPr kumimoji="1" lang="ja-JP" altLang="en-US" sz="1100">
              <a:solidFill>
                <a:schemeClr val="dk1"/>
              </a:solidFill>
              <a:effectLst/>
              <a:latin typeface="+mn-lt"/>
              <a:ea typeface="+mn-ea"/>
              <a:cs typeface="+mn-cs"/>
            </a:rPr>
            <a:t>万円となり、一人当たりコストは▲</a:t>
          </a:r>
          <a:r>
            <a:rPr kumimoji="1" lang="en-US" altLang="ja-JP" sz="1100">
              <a:solidFill>
                <a:schemeClr val="dk1"/>
              </a:solidFill>
              <a:effectLst/>
              <a:latin typeface="+mn-lt"/>
              <a:ea typeface="+mn-ea"/>
              <a:cs typeface="+mn-cs"/>
            </a:rPr>
            <a:t>8,093</a:t>
          </a:r>
          <a:r>
            <a:rPr kumimoji="1" lang="ja-JP" altLang="en-US" sz="1100">
              <a:solidFill>
                <a:schemeClr val="dk1"/>
              </a:solidFill>
              <a:effectLst/>
              <a:latin typeface="+mn-lt"/>
              <a:ea typeface="+mn-ea"/>
              <a:cs typeface="+mn-cs"/>
            </a:rPr>
            <a:t>円となった。今後も同額程度の土木費を見込むため、人口減に伴う一人当たりコストの増が想定される。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今年度は、歳入において地方税▲</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7,600</a:t>
          </a:r>
          <a:r>
            <a:rPr kumimoji="1" lang="ja-JP" altLang="ja-JP" sz="1100">
              <a:solidFill>
                <a:schemeClr val="dk1"/>
              </a:solidFill>
              <a:effectLst/>
              <a:latin typeface="+mn-lt"/>
              <a:ea typeface="+mn-ea"/>
              <a:cs typeface="+mn-cs"/>
            </a:rPr>
            <a:t>万、普通交付税▲</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1,800</a:t>
          </a:r>
          <a:r>
            <a:rPr kumimoji="1" lang="ja-JP" altLang="ja-JP" sz="1100">
              <a:solidFill>
                <a:schemeClr val="dk1"/>
              </a:solidFill>
              <a:effectLst/>
              <a:latin typeface="+mn-lt"/>
              <a:ea typeface="+mn-ea"/>
              <a:cs typeface="+mn-cs"/>
            </a:rPr>
            <a:t>万円などにより、</a:t>
          </a:r>
          <a:r>
            <a:rPr kumimoji="1" lang="ja-JP" altLang="en-US" sz="1100">
              <a:solidFill>
                <a:schemeClr val="dk1"/>
              </a:solidFill>
              <a:effectLst/>
              <a:latin typeface="+mn-lt"/>
              <a:ea typeface="+mn-ea"/>
              <a:cs typeface="+mn-cs"/>
            </a:rPr>
            <a:t>一般財源が</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万円となった。歳出においては削減に取り組んだ</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財政調整基金で補填する財源不足額が前年度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万円となった。その結果、標準財政規模に対する対前年比は財政調整基金残高</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3.15</a:t>
          </a:r>
          <a:r>
            <a:rPr kumimoji="1" lang="ja-JP" altLang="ja-JP" sz="1100">
              <a:solidFill>
                <a:schemeClr val="dk1"/>
              </a:solidFill>
              <a:effectLst/>
              <a:latin typeface="+mn-lt"/>
              <a:ea typeface="+mn-ea"/>
              <a:cs typeface="+mn-cs"/>
            </a:rPr>
            <a:t>ポイント、実質収支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0.87</a:t>
          </a:r>
          <a:r>
            <a:rPr kumimoji="1" lang="ja-JP" altLang="ja-JP" sz="1100">
              <a:solidFill>
                <a:schemeClr val="dk1"/>
              </a:solidFill>
              <a:effectLst/>
              <a:latin typeface="+mn-lt"/>
              <a:ea typeface="+mn-ea"/>
              <a:cs typeface="+mn-cs"/>
            </a:rPr>
            <a:t>ポイント、実質単年度収支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6.89</a:t>
          </a:r>
          <a:r>
            <a:rPr kumimoji="1" lang="ja-JP" altLang="ja-JP" sz="1100">
              <a:solidFill>
                <a:schemeClr val="dk1"/>
              </a:solidFill>
              <a:effectLst/>
              <a:latin typeface="+mn-lt"/>
              <a:ea typeface="+mn-ea"/>
              <a:cs typeface="+mn-cs"/>
            </a:rPr>
            <a:t>ポイントと、いずれも</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となった。今後も、社会保障費や公債費等の義務的経費が増加傾向にあるため、財政調整基金を取り崩しながら運営することが見込まれる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徹底した行財政改革を行い財政の健全化を図る。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水道事業会計については、人件費の削減などの経費削減に努めたことから黒字となっている。今後も引き続き歳出の抑制を図り、健全な水道事業の運営に努める。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一般会計については</a:t>
          </a:r>
          <a:r>
            <a:rPr kumimoji="1" lang="ja-JP" altLang="en-US" sz="1100">
              <a:solidFill>
                <a:schemeClr val="dk1"/>
              </a:solidFill>
              <a:effectLst/>
              <a:latin typeface="+mn-lt"/>
              <a:ea typeface="+mn-ea"/>
              <a:cs typeface="+mn-cs"/>
            </a:rPr>
            <a:t>黒字率が</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0.88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なった。歳入において地方税▲</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7,600</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、普通交付税▲</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1,800</a:t>
          </a:r>
          <a:r>
            <a:rPr kumimoji="1" lang="ja-JP" altLang="ja-JP" sz="1100">
              <a:solidFill>
                <a:schemeClr val="dk1"/>
              </a:solidFill>
              <a:effectLst/>
              <a:latin typeface="+mn-lt"/>
              <a:ea typeface="+mn-ea"/>
              <a:cs typeface="+mn-cs"/>
            </a:rPr>
            <a:t>万円などにより、</a:t>
          </a:r>
          <a:r>
            <a:rPr kumimoji="1" lang="ja-JP" altLang="en-US" sz="1100">
              <a:solidFill>
                <a:schemeClr val="dk1"/>
              </a:solidFill>
              <a:effectLst/>
              <a:latin typeface="+mn-lt"/>
              <a:ea typeface="+mn-ea"/>
              <a:cs typeface="+mn-cs"/>
            </a:rPr>
            <a:t>一般財源が</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a:t>
          </a:r>
          <a:r>
            <a:rPr kumimoji="1" lang="ja-JP" altLang="ja-JP" sz="1100">
              <a:solidFill>
                <a:schemeClr val="dk1"/>
              </a:solidFill>
              <a:effectLst/>
              <a:latin typeface="+mn-lt"/>
              <a:ea typeface="+mn-ea"/>
              <a:cs typeface="+mn-cs"/>
            </a:rPr>
            <a:t>万円と</a:t>
          </a:r>
          <a:r>
            <a:rPr kumimoji="1" lang="ja-JP" altLang="en-US" sz="1100">
              <a:solidFill>
                <a:schemeClr val="dk1"/>
              </a:solidFill>
              <a:effectLst/>
              <a:latin typeface="+mn-lt"/>
              <a:ea typeface="+mn-ea"/>
              <a:cs typeface="+mn-cs"/>
            </a:rPr>
            <a:t>大幅に減少したことによる</a:t>
          </a:r>
          <a:r>
            <a:rPr kumimoji="1" lang="ja-JP" altLang="ja-JP" sz="1100">
              <a:solidFill>
                <a:schemeClr val="dk1"/>
              </a:solidFill>
              <a:effectLst/>
              <a:latin typeface="+mn-lt"/>
              <a:ea typeface="+mn-ea"/>
              <a:cs typeface="+mn-cs"/>
            </a:rPr>
            <a:t>。引き続き行財政改革を進めながら、健全な財政運営に努める。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国民健康保険事業特別会計については、</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一般会計から法定外繰入を</a:t>
          </a:r>
          <a:r>
            <a:rPr kumimoji="1" lang="ja-JP" altLang="en-US" sz="1100">
              <a:solidFill>
                <a:schemeClr val="dk1"/>
              </a:solidFill>
              <a:effectLst/>
              <a:latin typeface="+mn-lt"/>
              <a:ea typeface="+mn-ea"/>
              <a:cs typeface="+mn-cs"/>
            </a:rPr>
            <a:t>行わずに</a:t>
          </a:r>
          <a:r>
            <a:rPr kumimoji="1" lang="en-US" altLang="ja-JP" sz="1100">
              <a:solidFill>
                <a:schemeClr val="dk1"/>
              </a:solidFill>
              <a:effectLst/>
              <a:latin typeface="+mn-lt"/>
              <a:ea typeface="+mn-ea"/>
              <a:cs typeface="+mn-cs"/>
            </a:rPr>
            <a:t>0.11</a:t>
          </a:r>
          <a:r>
            <a:rPr kumimoji="1" lang="ja-JP" altLang="en-US" sz="1100">
              <a:solidFill>
                <a:schemeClr val="dk1"/>
              </a:solidFill>
              <a:effectLst/>
              <a:latin typeface="+mn-lt"/>
              <a:ea typeface="+mn-ea"/>
              <a:cs typeface="+mn-cs"/>
            </a:rPr>
            <a:t>ポイントの</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もできるだけ</a:t>
          </a:r>
          <a:r>
            <a:rPr kumimoji="1" lang="ja-JP" altLang="ja-JP" sz="1100">
              <a:solidFill>
                <a:schemeClr val="dk1"/>
              </a:solidFill>
              <a:effectLst/>
              <a:latin typeface="+mn-lt"/>
              <a:ea typeface="+mn-ea"/>
              <a:cs typeface="+mn-cs"/>
            </a:rPr>
            <a:t>法定外繰入をしないよう段階的に税率改正等を行い、県とともに安定的な国保運営に努める。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介護保険事業特別会計については、保険料と給付のバランスがうまくとれ、</a:t>
          </a:r>
          <a:r>
            <a:rPr kumimoji="1" lang="en-US" altLang="ja-JP" sz="1100">
              <a:solidFill>
                <a:schemeClr val="dk1"/>
              </a:solidFill>
              <a:effectLst/>
              <a:latin typeface="+mn-lt"/>
              <a:ea typeface="+mn-ea"/>
              <a:cs typeface="+mn-cs"/>
            </a:rPr>
            <a:t>0.60</a:t>
          </a:r>
          <a:r>
            <a:rPr kumimoji="1" lang="ja-JP" altLang="ja-JP" sz="1100">
              <a:solidFill>
                <a:schemeClr val="dk1"/>
              </a:solidFill>
              <a:effectLst/>
              <a:latin typeface="+mn-lt"/>
              <a:ea typeface="+mn-ea"/>
              <a:cs typeface="+mn-cs"/>
            </a:rPr>
            <a:t>ポイントの黒字</a:t>
          </a:r>
          <a:r>
            <a:rPr kumimoji="1" lang="ja-JP" altLang="en-US" sz="1100">
              <a:solidFill>
                <a:schemeClr val="dk1"/>
              </a:solidFill>
              <a:effectLst/>
              <a:latin typeface="+mn-lt"/>
              <a:ea typeface="+mn-ea"/>
              <a:cs typeface="+mn-cs"/>
            </a:rPr>
            <a:t>率</a:t>
          </a:r>
          <a:r>
            <a:rPr kumimoji="1" lang="ja-JP" altLang="ja-JP" sz="1100">
              <a:solidFill>
                <a:schemeClr val="dk1"/>
              </a:solidFill>
              <a:effectLst/>
              <a:latin typeface="+mn-lt"/>
              <a:ea typeface="+mn-ea"/>
              <a:cs typeface="+mn-cs"/>
            </a:rPr>
            <a:t>となった。今後も安定した介護保険事業を運営していく。</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市の特性や実情をよく分析しながら、安定した財政運営が行えるよう、なお一層努力したい。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1" customWidth="1"/>
    <col min="12" max="12" width="2.25" style="181" customWidth="1"/>
    <col min="13" max="17" width="2.375" style="181" customWidth="1"/>
    <col min="18" max="119" width="2.125" style="181" customWidth="1"/>
    <col min="120" max="16384" width="0" style="181" hidden="1"/>
  </cols>
  <sheetData>
    <row r="1" spans="1:119" ht="33" customHeight="1" x14ac:dyDescent="0.15">
      <c r="A1" s="179"/>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0"/>
      <c r="DK1" s="180"/>
      <c r="DL1" s="180"/>
      <c r="DM1" s="180"/>
      <c r="DN1" s="180"/>
      <c r="DO1" s="180"/>
    </row>
    <row r="2" spans="1:119" ht="24.75" thickBot="1" x14ac:dyDescent="0.2">
      <c r="A2" s="179"/>
      <c r="B2" s="182" t="s">
        <v>81</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
      <c r="A3" s="180"/>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79"/>
      <c r="DK3" s="179"/>
      <c r="DL3" s="179"/>
      <c r="DM3" s="179"/>
      <c r="DN3" s="179"/>
      <c r="DO3" s="179"/>
    </row>
    <row r="4" spans="1:119" ht="18.75" customHeight="1" x14ac:dyDescent="0.15">
      <c r="A4" s="180"/>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16096920</v>
      </c>
      <c r="BO4" s="461"/>
      <c r="BP4" s="461"/>
      <c r="BQ4" s="461"/>
      <c r="BR4" s="461"/>
      <c r="BS4" s="461"/>
      <c r="BT4" s="461"/>
      <c r="BU4" s="462"/>
      <c r="BV4" s="460">
        <v>19066646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4.0999999999999996</v>
      </c>
      <c r="CU4" s="642"/>
      <c r="CV4" s="642"/>
      <c r="CW4" s="642"/>
      <c r="CX4" s="642"/>
      <c r="CY4" s="642"/>
      <c r="CZ4" s="642"/>
      <c r="DA4" s="643"/>
      <c r="DB4" s="641">
        <v>5</v>
      </c>
      <c r="DC4" s="642"/>
      <c r="DD4" s="642"/>
      <c r="DE4" s="642"/>
      <c r="DF4" s="642"/>
      <c r="DG4" s="642"/>
      <c r="DH4" s="642"/>
      <c r="DI4" s="643"/>
      <c r="DJ4" s="179"/>
      <c r="DK4" s="179"/>
      <c r="DL4" s="179"/>
      <c r="DM4" s="179"/>
      <c r="DN4" s="179"/>
      <c r="DO4" s="179"/>
    </row>
    <row r="5" spans="1:119" ht="18.75" customHeight="1" x14ac:dyDescent="0.15">
      <c r="A5" s="180"/>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15388421</v>
      </c>
      <c r="BO5" s="466"/>
      <c r="BP5" s="466"/>
      <c r="BQ5" s="466"/>
      <c r="BR5" s="466"/>
      <c r="BS5" s="466"/>
      <c r="BT5" s="466"/>
      <c r="BU5" s="467"/>
      <c r="BV5" s="465">
        <v>18557412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91.4</v>
      </c>
      <c r="CU5" s="436"/>
      <c r="CV5" s="436"/>
      <c r="CW5" s="436"/>
      <c r="CX5" s="436"/>
      <c r="CY5" s="436"/>
      <c r="CZ5" s="436"/>
      <c r="DA5" s="437"/>
      <c r="DB5" s="435">
        <v>86.2</v>
      </c>
      <c r="DC5" s="436"/>
      <c r="DD5" s="436"/>
      <c r="DE5" s="436"/>
      <c r="DF5" s="436"/>
      <c r="DG5" s="436"/>
      <c r="DH5" s="436"/>
      <c r="DI5" s="437"/>
      <c r="DJ5" s="179"/>
      <c r="DK5" s="179"/>
      <c r="DL5" s="179"/>
      <c r="DM5" s="179"/>
      <c r="DN5" s="179"/>
      <c r="DO5" s="179"/>
    </row>
    <row r="6" spans="1:119" ht="18.75" customHeight="1" x14ac:dyDescent="0.15">
      <c r="A6" s="180"/>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708499</v>
      </c>
      <c r="BO6" s="466"/>
      <c r="BP6" s="466"/>
      <c r="BQ6" s="466"/>
      <c r="BR6" s="466"/>
      <c r="BS6" s="466"/>
      <c r="BT6" s="466"/>
      <c r="BU6" s="467"/>
      <c r="BV6" s="465">
        <v>509234</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95.8</v>
      </c>
      <c r="CU6" s="616"/>
      <c r="CV6" s="616"/>
      <c r="CW6" s="616"/>
      <c r="CX6" s="616"/>
      <c r="CY6" s="616"/>
      <c r="CZ6" s="616"/>
      <c r="DA6" s="617"/>
      <c r="DB6" s="615">
        <v>90.4</v>
      </c>
      <c r="DC6" s="616"/>
      <c r="DD6" s="616"/>
      <c r="DE6" s="616"/>
      <c r="DF6" s="616"/>
      <c r="DG6" s="616"/>
      <c r="DH6" s="616"/>
      <c r="DI6" s="617"/>
      <c r="DJ6" s="179"/>
      <c r="DK6" s="179"/>
      <c r="DL6" s="179"/>
      <c r="DM6" s="179"/>
      <c r="DN6" s="179"/>
      <c r="DO6" s="179"/>
    </row>
    <row r="7" spans="1:119" ht="18.75" customHeight="1" x14ac:dyDescent="0.15">
      <c r="A7" s="180"/>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94</v>
      </c>
      <c r="AV7" s="523"/>
      <c r="AW7" s="523"/>
      <c r="AX7" s="523"/>
      <c r="AY7" s="445" t="s">
        <v>106</v>
      </c>
      <c r="AZ7" s="446"/>
      <c r="BA7" s="446"/>
      <c r="BB7" s="446"/>
      <c r="BC7" s="446"/>
      <c r="BD7" s="446"/>
      <c r="BE7" s="446"/>
      <c r="BF7" s="446"/>
      <c r="BG7" s="446"/>
      <c r="BH7" s="446"/>
      <c r="BI7" s="446"/>
      <c r="BJ7" s="446"/>
      <c r="BK7" s="446"/>
      <c r="BL7" s="446"/>
      <c r="BM7" s="447"/>
      <c r="BN7" s="465">
        <v>329371</v>
      </c>
      <c r="BO7" s="466"/>
      <c r="BP7" s="466"/>
      <c r="BQ7" s="466"/>
      <c r="BR7" s="466"/>
      <c r="BS7" s="466"/>
      <c r="BT7" s="466"/>
      <c r="BU7" s="467"/>
      <c r="BV7" s="465">
        <v>42137</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9143073</v>
      </c>
      <c r="CU7" s="466"/>
      <c r="CV7" s="466"/>
      <c r="CW7" s="466"/>
      <c r="CX7" s="466"/>
      <c r="CY7" s="466"/>
      <c r="CZ7" s="466"/>
      <c r="DA7" s="467"/>
      <c r="DB7" s="465">
        <v>9301691</v>
      </c>
      <c r="DC7" s="466"/>
      <c r="DD7" s="466"/>
      <c r="DE7" s="466"/>
      <c r="DF7" s="466"/>
      <c r="DG7" s="466"/>
      <c r="DH7" s="466"/>
      <c r="DI7" s="467"/>
      <c r="DJ7" s="179"/>
      <c r="DK7" s="179"/>
      <c r="DL7" s="179"/>
      <c r="DM7" s="179"/>
      <c r="DN7" s="179"/>
      <c r="DO7" s="179"/>
    </row>
    <row r="8" spans="1:119" ht="18.75" customHeight="1" thickBot="1" x14ac:dyDescent="0.2">
      <c r="A8" s="180"/>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379128</v>
      </c>
      <c r="BO8" s="466"/>
      <c r="BP8" s="466"/>
      <c r="BQ8" s="466"/>
      <c r="BR8" s="466"/>
      <c r="BS8" s="466"/>
      <c r="BT8" s="466"/>
      <c r="BU8" s="467"/>
      <c r="BV8" s="465">
        <v>467097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0.39</v>
      </c>
      <c r="CU8" s="579"/>
      <c r="CV8" s="579"/>
      <c r="CW8" s="579"/>
      <c r="CX8" s="579"/>
      <c r="CY8" s="579"/>
      <c r="CZ8" s="579"/>
      <c r="DA8" s="580"/>
      <c r="DB8" s="578">
        <v>0.38</v>
      </c>
      <c r="DC8" s="579"/>
      <c r="DD8" s="579"/>
      <c r="DE8" s="579"/>
      <c r="DF8" s="579"/>
      <c r="DG8" s="579"/>
      <c r="DH8" s="579"/>
      <c r="DI8" s="580"/>
      <c r="DJ8" s="179"/>
      <c r="DK8" s="179"/>
      <c r="DL8" s="179"/>
      <c r="DM8" s="179"/>
      <c r="DN8" s="179"/>
      <c r="DO8" s="179"/>
    </row>
    <row r="9" spans="1:119" ht="18.75" customHeight="1" thickBot="1" x14ac:dyDescent="0.2">
      <c r="A9" s="180"/>
      <c r="B9" s="604" t="s">
        <v>111</v>
      </c>
      <c r="C9" s="605"/>
      <c r="D9" s="605"/>
      <c r="E9" s="605"/>
      <c r="F9" s="605"/>
      <c r="G9" s="605"/>
      <c r="H9" s="605"/>
      <c r="I9" s="605"/>
      <c r="J9" s="605"/>
      <c r="K9" s="528"/>
      <c r="L9" s="606" t="s">
        <v>112</v>
      </c>
      <c r="M9" s="607"/>
      <c r="N9" s="607"/>
      <c r="O9" s="607"/>
      <c r="P9" s="607"/>
      <c r="Q9" s="608"/>
      <c r="R9" s="609">
        <v>26810</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-87969</v>
      </c>
      <c r="BO9" s="466"/>
      <c r="BP9" s="466"/>
      <c r="BQ9" s="466"/>
      <c r="BR9" s="466"/>
      <c r="BS9" s="466"/>
      <c r="BT9" s="466"/>
      <c r="BU9" s="467"/>
      <c r="BV9" s="465">
        <v>156842</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14.7</v>
      </c>
      <c r="CU9" s="436"/>
      <c r="CV9" s="436"/>
      <c r="CW9" s="436"/>
      <c r="CX9" s="436"/>
      <c r="CY9" s="436"/>
      <c r="CZ9" s="436"/>
      <c r="DA9" s="437"/>
      <c r="DB9" s="435">
        <v>14</v>
      </c>
      <c r="DC9" s="436"/>
      <c r="DD9" s="436"/>
      <c r="DE9" s="436"/>
      <c r="DF9" s="436"/>
      <c r="DG9" s="436"/>
      <c r="DH9" s="436"/>
      <c r="DI9" s="437"/>
      <c r="DJ9" s="179"/>
      <c r="DK9" s="179"/>
      <c r="DL9" s="179"/>
      <c r="DM9" s="179"/>
      <c r="DN9" s="179"/>
      <c r="DO9" s="179"/>
    </row>
    <row r="10" spans="1:119" ht="18.75" customHeight="1" thickBot="1" x14ac:dyDescent="0.2">
      <c r="A10" s="180"/>
      <c r="B10" s="604"/>
      <c r="C10" s="605"/>
      <c r="D10" s="605"/>
      <c r="E10" s="605"/>
      <c r="F10" s="605"/>
      <c r="G10" s="605"/>
      <c r="H10" s="605"/>
      <c r="I10" s="605"/>
      <c r="J10" s="605"/>
      <c r="K10" s="528"/>
      <c r="L10" s="438" t="s">
        <v>117</v>
      </c>
      <c r="M10" s="439"/>
      <c r="N10" s="439"/>
      <c r="O10" s="439"/>
      <c r="P10" s="439"/>
      <c r="Q10" s="440"/>
      <c r="R10" s="441">
        <v>29304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250000</v>
      </c>
      <c r="BO10" s="466"/>
      <c r="BP10" s="466"/>
      <c r="BQ10" s="466"/>
      <c r="BR10" s="466"/>
      <c r="BS10" s="466"/>
      <c r="BT10" s="466"/>
      <c r="BU10" s="467"/>
      <c r="BV10" s="465">
        <v>210000</v>
      </c>
      <c r="BW10" s="466"/>
      <c r="BX10" s="466"/>
      <c r="BY10" s="466"/>
      <c r="BZ10" s="466"/>
      <c r="CA10" s="466"/>
      <c r="CB10" s="466"/>
      <c r="CC10" s="467"/>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
      <c r="A11" s="180"/>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79"/>
      <c r="DK11" s="179"/>
      <c r="DL11" s="179"/>
      <c r="DM11" s="179"/>
      <c r="DN11" s="179"/>
      <c r="DO11" s="179"/>
    </row>
    <row r="12" spans="1:119" ht="18.75" customHeight="1" x14ac:dyDescent="0.15">
      <c r="A12" s="180"/>
      <c r="B12" s="581" t="s">
        <v>129</v>
      </c>
      <c r="C12" s="582"/>
      <c r="D12" s="582"/>
      <c r="E12" s="582"/>
      <c r="F12" s="582"/>
      <c r="G12" s="582"/>
      <c r="H12" s="582"/>
      <c r="I12" s="582"/>
      <c r="J12" s="582"/>
      <c r="K12" s="583"/>
      <c r="L12" s="590" t="s">
        <v>130</v>
      </c>
      <c r="M12" s="591"/>
      <c r="N12" s="591"/>
      <c r="O12" s="591"/>
      <c r="P12" s="591"/>
      <c r="Q12" s="592"/>
      <c r="R12" s="593">
        <v>26147</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102</v>
      </c>
      <c r="AV12" s="523"/>
      <c r="AW12" s="523"/>
      <c r="AX12" s="523"/>
      <c r="AY12" s="445" t="s">
        <v>134</v>
      </c>
      <c r="AZ12" s="446"/>
      <c r="BA12" s="446"/>
      <c r="BB12" s="446"/>
      <c r="BC12" s="446"/>
      <c r="BD12" s="446"/>
      <c r="BE12" s="446"/>
      <c r="BF12" s="446"/>
      <c r="BG12" s="446"/>
      <c r="BH12" s="446"/>
      <c r="BI12" s="446"/>
      <c r="BJ12" s="446"/>
      <c r="BK12" s="446"/>
      <c r="BL12" s="446"/>
      <c r="BM12" s="447"/>
      <c r="BN12" s="465">
        <v>638000</v>
      </c>
      <c r="BO12" s="466"/>
      <c r="BP12" s="466"/>
      <c r="BQ12" s="466"/>
      <c r="BR12" s="466"/>
      <c r="BS12" s="466"/>
      <c r="BT12" s="466"/>
      <c r="BU12" s="467"/>
      <c r="BV12" s="465">
        <v>210512</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79"/>
      <c r="DK12" s="179"/>
      <c r="DL12" s="179"/>
      <c r="DM12" s="179"/>
      <c r="DN12" s="179"/>
      <c r="DO12" s="179"/>
    </row>
    <row r="13" spans="1:119" ht="18.75" customHeight="1" x14ac:dyDescent="0.15">
      <c r="A13" s="180"/>
      <c r="B13" s="584"/>
      <c r="C13" s="585"/>
      <c r="D13" s="585"/>
      <c r="E13" s="585"/>
      <c r="F13" s="585"/>
      <c r="G13" s="585"/>
      <c r="H13" s="585"/>
      <c r="I13" s="585"/>
      <c r="J13" s="585"/>
      <c r="K13" s="586"/>
      <c r="L13" s="190"/>
      <c r="M13" s="565" t="s">
        <v>136</v>
      </c>
      <c r="N13" s="566"/>
      <c r="O13" s="566"/>
      <c r="P13" s="566"/>
      <c r="Q13" s="567"/>
      <c r="R13" s="568">
        <v>26010</v>
      </c>
      <c r="S13" s="569"/>
      <c r="T13" s="569"/>
      <c r="U13" s="569"/>
      <c r="V13" s="570"/>
      <c r="W13" s="556" t="s">
        <v>137</v>
      </c>
      <c r="X13" s="478"/>
      <c r="Y13" s="478"/>
      <c r="Z13" s="478"/>
      <c r="AA13" s="478"/>
      <c r="AB13" s="479"/>
      <c r="AC13" s="441">
        <v>2231</v>
      </c>
      <c r="AD13" s="442"/>
      <c r="AE13" s="442"/>
      <c r="AF13" s="442"/>
      <c r="AG13" s="443"/>
      <c r="AH13" s="441">
        <v>2536</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-475969</v>
      </c>
      <c r="BO13" s="466"/>
      <c r="BP13" s="466"/>
      <c r="BQ13" s="466"/>
      <c r="BR13" s="466"/>
      <c r="BS13" s="466"/>
      <c r="BT13" s="466"/>
      <c r="BU13" s="467"/>
      <c r="BV13" s="465">
        <v>156330</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8.6</v>
      </c>
      <c r="CU13" s="436"/>
      <c r="CV13" s="436"/>
      <c r="CW13" s="436"/>
      <c r="CX13" s="436"/>
      <c r="CY13" s="436"/>
      <c r="CZ13" s="436"/>
      <c r="DA13" s="437"/>
      <c r="DB13" s="435">
        <v>8.8000000000000007</v>
      </c>
      <c r="DC13" s="436"/>
      <c r="DD13" s="436"/>
      <c r="DE13" s="436"/>
      <c r="DF13" s="436"/>
      <c r="DG13" s="436"/>
      <c r="DH13" s="436"/>
      <c r="DI13" s="437"/>
      <c r="DJ13" s="179"/>
      <c r="DK13" s="179"/>
      <c r="DL13" s="179"/>
      <c r="DM13" s="179"/>
      <c r="DN13" s="179"/>
      <c r="DO13" s="179"/>
    </row>
    <row r="14" spans="1:119" ht="18.75" customHeight="1" thickBot="1" x14ac:dyDescent="0.2">
      <c r="A14" s="180"/>
      <c r="B14" s="584"/>
      <c r="C14" s="585"/>
      <c r="D14" s="585"/>
      <c r="E14" s="585"/>
      <c r="F14" s="585"/>
      <c r="G14" s="585"/>
      <c r="H14" s="585"/>
      <c r="I14" s="585"/>
      <c r="J14" s="585"/>
      <c r="K14" s="586"/>
      <c r="L14" s="558" t="s">
        <v>142</v>
      </c>
      <c r="M14" s="599"/>
      <c r="N14" s="599"/>
      <c r="O14" s="599"/>
      <c r="P14" s="599"/>
      <c r="Q14" s="600"/>
      <c r="R14" s="568">
        <v>26537</v>
      </c>
      <c r="S14" s="569"/>
      <c r="T14" s="569"/>
      <c r="U14" s="569"/>
      <c r="V14" s="570"/>
      <c r="W14" s="571"/>
      <c r="X14" s="481"/>
      <c r="Y14" s="481"/>
      <c r="Z14" s="481"/>
      <c r="AA14" s="481"/>
      <c r="AB14" s="482"/>
      <c r="AC14" s="561">
        <v>18.100000000000001</v>
      </c>
      <c r="AD14" s="562"/>
      <c r="AE14" s="562"/>
      <c r="AF14" s="562"/>
      <c r="AG14" s="563"/>
      <c r="AH14" s="561">
        <v>19.2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t="s">
        <v>128</v>
      </c>
      <c r="DC14" s="573"/>
      <c r="DD14" s="573"/>
      <c r="DE14" s="573"/>
      <c r="DF14" s="573"/>
      <c r="DG14" s="573"/>
      <c r="DH14" s="573"/>
      <c r="DI14" s="574"/>
      <c r="DJ14" s="179"/>
      <c r="DK14" s="179"/>
      <c r="DL14" s="179"/>
      <c r="DM14" s="179"/>
      <c r="DN14" s="179"/>
      <c r="DO14" s="179"/>
    </row>
    <row r="15" spans="1:119" ht="18.75" customHeight="1" x14ac:dyDescent="0.15">
      <c r="A15" s="180"/>
      <c r="B15" s="584"/>
      <c r="C15" s="585"/>
      <c r="D15" s="585"/>
      <c r="E15" s="585"/>
      <c r="F15" s="585"/>
      <c r="G15" s="585"/>
      <c r="H15" s="585"/>
      <c r="I15" s="585"/>
      <c r="J15" s="585"/>
      <c r="K15" s="586"/>
      <c r="L15" s="190"/>
      <c r="M15" s="565" t="s">
        <v>136</v>
      </c>
      <c r="N15" s="566"/>
      <c r="O15" s="566"/>
      <c r="P15" s="566"/>
      <c r="Q15" s="567"/>
      <c r="R15" s="568">
        <v>26435</v>
      </c>
      <c r="S15" s="569"/>
      <c r="T15" s="569"/>
      <c r="U15" s="569"/>
      <c r="V15" s="570"/>
      <c r="W15" s="556" t="s">
        <v>144</v>
      </c>
      <c r="X15" s="478"/>
      <c r="Y15" s="478"/>
      <c r="Z15" s="478"/>
      <c r="AA15" s="478"/>
      <c r="AB15" s="479"/>
      <c r="AC15" s="441">
        <v>2981</v>
      </c>
      <c r="AD15" s="442"/>
      <c r="AE15" s="442"/>
      <c r="AF15" s="442"/>
      <c r="AG15" s="443"/>
      <c r="AH15" s="441">
        <v>3156</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3110621</v>
      </c>
      <c r="BO15" s="461"/>
      <c r="BP15" s="461"/>
      <c r="BQ15" s="461"/>
      <c r="BR15" s="461"/>
      <c r="BS15" s="461"/>
      <c r="BT15" s="461"/>
      <c r="BU15" s="462"/>
      <c r="BV15" s="460">
        <v>2966712</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15">
      <c r="A16" s="180"/>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24.2</v>
      </c>
      <c r="AD16" s="562"/>
      <c r="AE16" s="562"/>
      <c r="AF16" s="562"/>
      <c r="AG16" s="563"/>
      <c r="AH16" s="561">
        <v>23.9</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7731697</v>
      </c>
      <c r="BO16" s="466"/>
      <c r="BP16" s="466"/>
      <c r="BQ16" s="466"/>
      <c r="BR16" s="466"/>
      <c r="BS16" s="466"/>
      <c r="BT16" s="466"/>
      <c r="BU16" s="467"/>
      <c r="BV16" s="465">
        <v>7822380</v>
      </c>
      <c r="BW16" s="466"/>
      <c r="BX16" s="466"/>
      <c r="BY16" s="466"/>
      <c r="BZ16" s="466"/>
      <c r="CA16" s="466"/>
      <c r="CB16" s="466"/>
      <c r="CC16" s="467"/>
      <c r="CD16" s="194"/>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79"/>
      <c r="DK16" s="179"/>
      <c r="DL16" s="179"/>
      <c r="DM16" s="179"/>
      <c r="DN16" s="179"/>
      <c r="DO16" s="179"/>
    </row>
    <row r="17" spans="1:119" ht="18.75" customHeight="1" thickBot="1" x14ac:dyDescent="0.2">
      <c r="A17" s="180"/>
      <c r="B17" s="587"/>
      <c r="C17" s="588"/>
      <c r="D17" s="588"/>
      <c r="E17" s="588"/>
      <c r="F17" s="588"/>
      <c r="G17" s="588"/>
      <c r="H17" s="588"/>
      <c r="I17" s="588"/>
      <c r="J17" s="588"/>
      <c r="K17" s="589"/>
      <c r="L17" s="195"/>
      <c r="M17" s="550" t="s">
        <v>150</v>
      </c>
      <c r="N17" s="551"/>
      <c r="O17" s="551"/>
      <c r="P17" s="551"/>
      <c r="Q17" s="552"/>
      <c r="R17" s="553" t="s">
        <v>151</v>
      </c>
      <c r="S17" s="554"/>
      <c r="T17" s="554"/>
      <c r="U17" s="554"/>
      <c r="V17" s="555"/>
      <c r="W17" s="556" t="s">
        <v>152</v>
      </c>
      <c r="X17" s="478"/>
      <c r="Y17" s="478"/>
      <c r="Z17" s="478"/>
      <c r="AA17" s="478"/>
      <c r="AB17" s="479"/>
      <c r="AC17" s="441">
        <v>7124</v>
      </c>
      <c r="AD17" s="442"/>
      <c r="AE17" s="442"/>
      <c r="AF17" s="442"/>
      <c r="AG17" s="443"/>
      <c r="AH17" s="441">
        <v>7503</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3970728</v>
      </c>
      <c r="BO17" s="466"/>
      <c r="BP17" s="466"/>
      <c r="BQ17" s="466"/>
      <c r="BR17" s="466"/>
      <c r="BS17" s="466"/>
      <c r="BT17" s="466"/>
      <c r="BU17" s="467"/>
      <c r="BV17" s="465">
        <v>3779977</v>
      </c>
      <c r="BW17" s="466"/>
      <c r="BX17" s="466"/>
      <c r="BY17" s="466"/>
      <c r="BZ17" s="466"/>
      <c r="CA17" s="466"/>
      <c r="CB17" s="466"/>
      <c r="CC17" s="467"/>
      <c r="CD17" s="194"/>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79"/>
      <c r="DK17" s="179"/>
      <c r="DL17" s="179"/>
      <c r="DM17" s="179"/>
      <c r="DN17" s="179"/>
      <c r="DO17" s="179"/>
    </row>
    <row r="18" spans="1:119" ht="18.75" customHeight="1" thickBot="1" x14ac:dyDescent="0.2">
      <c r="A18" s="180"/>
      <c r="B18" s="527" t="s">
        <v>154</v>
      </c>
      <c r="C18" s="528"/>
      <c r="D18" s="528"/>
      <c r="E18" s="529"/>
      <c r="F18" s="529"/>
      <c r="G18" s="529"/>
      <c r="H18" s="529"/>
      <c r="I18" s="529"/>
      <c r="J18" s="529"/>
      <c r="K18" s="529"/>
      <c r="L18" s="530">
        <v>392.56</v>
      </c>
      <c r="M18" s="530"/>
      <c r="N18" s="530"/>
      <c r="O18" s="530"/>
      <c r="P18" s="530"/>
      <c r="Q18" s="530"/>
      <c r="R18" s="531"/>
      <c r="S18" s="531"/>
      <c r="T18" s="531"/>
      <c r="U18" s="531"/>
      <c r="V18" s="532"/>
      <c r="W18" s="546"/>
      <c r="X18" s="547"/>
      <c r="Y18" s="547"/>
      <c r="Z18" s="547"/>
      <c r="AA18" s="547"/>
      <c r="AB18" s="557"/>
      <c r="AC18" s="429">
        <v>57.7</v>
      </c>
      <c r="AD18" s="430"/>
      <c r="AE18" s="430"/>
      <c r="AF18" s="430"/>
      <c r="AG18" s="533"/>
      <c r="AH18" s="429">
        <v>56.9</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8259943</v>
      </c>
      <c r="BO18" s="466"/>
      <c r="BP18" s="466"/>
      <c r="BQ18" s="466"/>
      <c r="BR18" s="466"/>
      <c r="BS18" s="466"/>
      <c r="BT18" s="466"/>
      <c r="BU18" s="467"/>
      <c r="BV18" s="465">
        <v>8230975</v>
      </c>
      <c r="BW18" s="466"/>
      <c r="BX18" s="466"/>
      <c r="BY18" s="466"/>
      <c r="BZ18" s="466"/>
      <c r="CA18" s="466"/>
      <c r="CB18" s="466"/>
      <c r="CC18" s="467"/>
      <c r="CD18" s="194"/>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79"/>
      <c r="DK18" s="179"/>
      <c r="DL18" s="179"/>
      <c r="DM18" s="179"/>
      <c r="DN18" s="179"/>
      <c r="DO18" s="179"/>
    </row>
    <row r="19" spans="1:119" ht="18.75" customHeight="1" thickBot="1" x14ac:dyDescent="0.2">
      <c r="A19" s="180"/>
      <c r="B19" s="527" t="s">
        <v>156</v>
      </c>
      <c r="C19" s="528"/>
      <c r="D19" s="528"/>
      <c r="E19" s="529"/>
      <c r="F19" s="529"/>
      <c r="G19" s="529"/>
      <c r="H19" s="529"/>
      <c r="I19" s="529"/>
      <c r="J19" s="529"/>
      <c r="K19" s="529"/>
      <c r="L19" s="535">
        <v>68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11025558</v>
      </c>
      <c r="BO19" s="466"/>
      <c r="BP19" s="466"/>
      <c r="BQ19" s="466"/>
      <c r="BR19" s="466"/>
      <c r="BS19" s="466"/>
      <c r="BT19" s="466"/>
      <c r="BU19" s="467"/>
      <c r="BV19" s="465">
        <v>11192094</v>
      </c>
      <c r="BW19" s="466"/>
      <c r="BX19" s="466"/>
      <c r="BY19" s="466"/>
      <c r="BZ19" s="466"/>
      <c r="CA19" s="466"/>
      <c r="CB19" s="466"/>
      <c r="CC19" s="467"/>
      <c r="CD19" s="194"/>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79"/>
      <c r="DK19" s="179"/>
      <c r="DL19" s="179"/>
      <c r="DM19" s="179"/>
      <c r="DN19" s="179"/>
      <c r="DO19" s="179"/>
    </row>
    <row r="20" spans="1:119" ht="18.75" customHeight="1" thickBot="1" x14ac:dyDescent="0.2">
      <c r="A20" s="180"/>
      <c r="B20" s="527" t="s">
        <v>158</v>
      </c>
      <c r="C20" s="528"/>
      <c r="D20" s="528"/>
      <c r="E20" s="529"/>
      <c r="F20" s="529"/>
      <c r="G20" s="529"/>
      <c r="H20" s="529"/>
      <c r="I20" s="529"/>
      <c r="J20" s="529"/>
      <c r="K20" s="529"/>
      <c r="L20" s="535">
        <v>12110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4"/>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79"/>
      <c r="DK20" s="179"/>
      <c r="DL20" s="179"/>
      <c r="DM20" s="179"/>
      <c r="DN20" s="179"/>
      <c r="DO20" s="179"/>
    </row>
    <row r="21" spans="1:119" ht="18.75" customHeight="1" x14ac:dyDescent="0.15">
      <c r="A21" s="180"/>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4"/>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79"/>
      <c r="DK21" s="179"/>
      <c r="DL21" s="179"/>
      <c r="DM21" s="179"/>
      <c r="DN21" s="179"/>
      <c r="DO21" s="179"/>
    </row>
    <row r="22" spans="1:119" ht="18.75" customHeight="1" thickBot="1" x14ac:dyDescent="0.2">
      <c r="A22" s="180"/>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4"/>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79"/>
      <c r="DK22" s="179"/>
      <c r="DL22" s="179"/>
      <c r="DM22" s="179"/>
      <c r="DN22" s="179"/>
      <c r="DO22" s="179"/>
    </row>
    <row r="23" spans="1:119" ht="18.75" customHeight="1" x14ac:dyDescent="0.15">
      <c r="A23" s="180"/>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16199093</v>
      </c>
      <c r="BO23" s="466"/>
      <c r="BP23" s="466"/>
      <c r="BQ23" s="466"/>
      <c r="BR23" s="466"/>
      <c r="BS23" s="466"/>
      <c r="BT23" s="466"/>
      <c r="BU23" s="467"/>
      <c r="BV23" s="465">
        <v>16635487</v>
      </c>
      <c r="BW23" s="466"/>
      <c r="BX23" s="466"/>
      <c r="BY23" s="466"/>
      <c r="BZ23" s="466"/>
      <c r="CA23" s="466"/>
      <c r="CB23" s="466"/>
      <c r="CC23" s="467"/>
      <c r="CD23" s="194"/>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79"/>
      <c r="DK23" s="179"/>
      <c r="DL23" s="179"/>
      <c r="DM23" s="179"/>
      <c r="DN23" s="179"/>
      <c r="DO23" s="179"/>
    </row>
    <row r="24" spans="1:119" ht="18.75" customHeight="1" thickBot="1" x14ac:dyDescent="0.2">
      <c r="A24" s="180"/>
      <c r="B24" s="497"/>
      <c r="C24" s="498"/>
      <c r="D24" s="499"/>
      <c r="E24" s="438" t="s">
        <v>167</v>
      </c>
      <c r="F24" s="439"/>
      <c r="G24" s="439"/>
      <c r="H24" s="439"/>
      <c r="I24" s="439"/>
      <c r="J24" s="439"/>
      <c r="K24" s="440"/>
      <c r="L24" s="441">
        <v>1</v>
      </c>
      <c r="M24" s="442"/>
      <c r="N24" s="442"/>
      <c r="O24" s="442"/>
      <c r="P24" s="443"/>
      <c r="Q24" s="441">
        <v>7940</v>
      </c>
      <c r="R24" s="442"/>
      <c r="S24" s="442"/>
      <c r="T24" s="442"/>
      <c r="U24" s="442"/>
      <c r="V24" s="443"/>
      <c r="W24" s="507"/>
      <c r="X24" s="498"/>
      <c r="Y24" s="499"/>
      <c r="Z24" s="438" t="s">
        <v>168</v>
      </c>
      <c r="AA24" s="439"/>
      <c r="AB24" s="439"/>
      <c r="AC24" s="439"/>
      <c r="AD24" s="439"/>
      <c r="AE24" s="439"/>
      <c r="AF24" s="439"/>
      <c r="AG24" s="440"/>
      <c r="AH24" s="441">
        <v>225</v>
      </c>
      <c r="AI24" s="442"/>
      <c r="AJ24" s="442"/>
      <c r="AK24" s="442"/>
      <c r="AL24" s="443"/>
      <c r="AM24" s="441">
        <v>744975</v>
      </c>
      <c r="AN24" s="442"/>
      <c r="AO24" s="442"/>
      <c r="AP24" s="442"/>
      <c r="AQ24" s="442"/>
      <c r="AR24" s="443"/>
      <c r="AS24" s="441">
        <v>3311</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15667381</v>
      </c>
      <c r="BO24" s="466"/>
      <c r="BP24" s="466"/>
      <c r="BQ24" s="466"/>
      <c r="BR24" s="466"/>
      <c r="BS24" s="466"/>
      <c r="BT24" s="466"/>
      <c r="BU24" s="467"/>
      <c r="BV24" s="465">
        <v>16008203</v>
      </c>
      <c r="BW24" s="466"/>
      <c r="BX24" s="466"/>
      <c r="BY24" s="466"/>
      <c r="BZ24" s="466"/>
      <c r="CA24" s="466"/>
      <c r="CB24" s="466"/>
      <c r="CC24" s="467"/>
      <c r="CD24" s="194"/>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79"/>
      <c r="DK24" s="179"/>
      <c r="DL24" s="179"/>
      <c r="DM24" s="179"/>
      <c r="DN24" s="179"/>
      <c r="DO24" s="179"/>
    </row>
    <row r="25" spans="1:119" s="179" customFormat="1" ht="18.75" customHeight="1" x14ac:dyDescent="0.15">
      <c r="A25" s="180"/>
      <c r="B25" s="497"/>
      <c r="C25" s="498"/>
      <c r="D25" s="499"/>
      <c r="E25" s="438" t="s">
        <v>170</v>
      </c>
      <c r="F25" s="439"/>
      <c r="G25" s="439"/>
      <c r="H25" s="439"/>
      <c r="I25" s="439"/>
      <c r="J25" s="439"/>
      <c r="K25" s="440"/>
      <c r="L25" s="441">
        <v>1</v>
      </c>
      <c r="M25" s="442"/>
      <c r="N25" s="442"/>
      <c r="O25" s="442"/>
      <c r="P25" s="443"/>
      <c r="Q25" s="441">
        <v>6280</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172</v>
      </c>
      <c r="AN25" s="442"/>
      <c r="AO25" s="442"/>
      <c r="AP25" s="442"/>
      <c r="AQ25" s="442"/>
      <c r="AR25" s="443"/>
      <c r="AS25" s="441" t="s">
        <v>172</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661482</v>
      </c>
      <c r="BO25" s="461"/>
      <c r="BP25" s="461"/>
      <c r="BQ25" s="461"/>
      <c r="BR25" s="461"/>
      <c r="BS25" s="461"/>
      <c r="BT25" s="461"/>
      <c r="BU25" s="462"/>
      <c r="BV25" s="460">
        <v>680657</v>
      </c>
      <c r="BW25" s="461"/>
      <c r="BX25" s="461"/>
      <c r="BY25" s="461"/>
      <c r="BZ25" s="461"/>
      <c r="CA25" s="461"/>
      <c r="CB25" s="461"/>
      <c r="CC25" s="462"/>
      <c r="CD25" s="194"/>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79" customFormat="1" ht="18.75" customHeight="1" x14ac:dyDescent="0.15">
      <c r="A26" s="180"/>
      <c r="B26" s="497"/>
      <c r="C26" s="498"/>
      <c r="D26" s="499"/>
      <c r="E26" s="438" t="s">
        <v>174</v>
      </c>
      <c r="F26" s="439"/>
      <c r="G26" s="439"/>
      <c r="H26" s="439"/>
      <c r="I26" s="439"/>
      <c r="J26" s="439"/>
      <c r="K26" s="440"/>
      <c r="L26" s="441">
        <v>1</v>
      </c>
      <c r="M26" s="442"/>
      <c r="N26" s="442"/>
      <c r="O26" s="442"/>
      <c r="P26" s="443"/>
      <c r="Q26" s="441">
        <v>5820</v>
      </c>
      <c r="R26" s="442"/>
      <c r="S26" s="442"/>
      <c r="T26" s="442"/>
      <c r="U26" s="442"/>
      <c r="V26" s="443"/>
      <c r="W26" s="507"/>
      <c r="X26" s="498"/>
      <c r="Y26" s="499"/>
      <c r="Z26" s="438" t="s">
        <v>175</v>
      </c>
      <c r="AA26" s="520"/>
      <c r="AB26" s="520"/>
      <c r="AC26" s="520"/>
      <c r="AD26" s="520"/>
      <c r="AE26" s="520"/>
      <c r="AF26" s="520"/>
      <c r="AG26" s="521"/>
      <c r="AH26" s="441">
        <v>1</v>
      </c>
      <c r="AI26" s="442"/>
      <c r="AJ26" s="442"/>
      <c r="AK26" s="442"/>
      <c r="AL26" s="443"/>
      <c r="AM26" s="441" t="s">
        <v>176</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172</v>
      </c>
      <c r="BW26" s="466"/>
      <c r="BX26" s="466"/>
      <c r="BY26" s="466"/>
      <c r="BZ26" s="466"/>
      <c r="CA26" s="466"/>
      <c r="CB26" s="466"/>
      <c r="CC26" s="467"/>
      <c r="CD26" s="194"/>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0"/>
      <c r="B27" s="497"/>
      <c r="C27" s="498"/>
      <c r="D27" s="499"/>
      <c r="E27" s="438" t="s">
        <v>179</v>
      </c>
      <c r="F27" s="439"/>
      <c r="G27" s="439"/>
      <c r="H27" s="439"/>
      <c r="I27" s="439"/>
      <c r="J27" s="439"/>
      <c r="K27" s="440"/>
      <c r="L27" s="441">
        <v>1</v>
      </c>
      <c r="M27" s="442"/>
      <c r="N27" s="442"/>
      <c r="O27" s="442"/>
      <c r="P27" s="443"/>
      <c r="Q27" s="441">
        <v>3680</v>
      </c>
      <c r="R27" s="442"/>
      <c r="S27" s="442"/>
      <c r="T27" s="442"/>
      <c r="U27" s="442"/>
      <c r="V27" s="443"/>
      <c r="W27" s="507"/>
      <c r="X27" s="498"/>
      <c r="Y27" s="499"/>
      <c r="Z27" s="438" t="s">
        <v>180</v>
      </c>
      <c r="AA27" s="439"/>
      <c r="AB27" s="439"/>
      <c r="AC27" s="439"/>
      <c r="AD27" s="439"/>
      <c r="AE27" s="439"/>
      <c r="AF27" s="439"/>
      <c r="AG27" s="440"/>
      <c r="AH27" s="441">
        <v>6</v>
      </c>
      <c r="AI27" s="442"/>
      <c r="AJ27" s="442"/>
      <c r="AK27" s="442"/>
      <c r="AL27" s="443"/>
      <c r="AM27" s="441">
        <v>22600</v>
      </c>
      <c r="AN27" s="442"/>
      <c r="AO27" s="442"/>
      <c r="AP27" s="442"/>
      <c r="AQ27" s="442"/>
      <c r="AR27" s="443"/>
      <c r="AS27" s="441">
        <v>3767</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593245</v>
      </c>
      <c r="BO27" s="469"/>
      <c r="BP27" s="469"/>
      <c r="BQ27" s="469"/>
      <c r="BR27" s="469"/>
      <c r="BS27" s="469"/>
      <c r="BT27" s="469"/>
      <c r="BU27" s="470"/>
      <c r="BV27" s="468">
        <v>593245</v>
      </c>
      <c r="BW27" s="469"/>
      <c r="BX27" s="469"/>
      <c r="BY27" s="469"/>
      <c r="BZ27" s="469"/>
      <c r="CA27" s="469"/>
      <c r="CB27" s="469"/>
      <c r="CC27" s="470"/>
      <c r="CD27" s="196"/>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79"/>
      <c r="DK27" s="179"/>
      <c r="DL27" s="179"/>
      <c r="DM27" s="179"/>
      <c r="DN27" s="179"/>
      <c r="DO27" s="179"/>
    </row>
    <row r="28" spans="1:119" ht="18.75" customHeight="1" x14ac:dyDescent="0.15">
      <c r="A28" s="180"/>
      <c r="B28" s="497"/>
      <c r="C28" s="498"/>
      <c r="D28" s="499"/>
      <c r="E28" s="438" t="s">
        <v>182</v>
      </c>
      <c r="F28" s="439"/>
      <c r="G28" s="439"/>
      <c r="H28" s="439"/>
      <c r="I28" s="439"/>
      <c r="J28" s="439"/>
      <c r="K28" s="440"/>
      <c r="L28" s="441">
        <v>1</v>
      </c>
      <c r="M28" s="442"/>
      <c r="N28" s="442"/>
      <c r="O28" s="442"/>
      <c r="P28" s="443"/>
      <c r="Q28" s="441">
        <v>2830</v>
      </c>
      <c r="R28" s="442"/>
      <c r="S28" s="442"/>
      <c r="T28" s="442"/>
      <c r="U28" s="442"/>
      <c r="V28" s="443"/>
      <c r="W28" s="507"/>
      <c r="X28" s="498"/>
      <c r="Y28" s="499"/>
      <c r="Z28" s="438" t="s">
        <v>183</v>
      </c>
      <c r="AA28" s="439"/>
      <c r="AB28" s="439"/>
      <c r="AC28" s="439"/>
      <c r="AD28" s="439"/>
      <c r="AE28" s="439"/>
      <c r="AF28" s="439"/>
      <c r="AG28" s="440"/>
      <c r="AH28" s="441" t="s">
        <v>128</v>
      </c>
      <c r="AI28" s="442"/>
      <c r="AJ28" s="442"/>
      <c r="AK28" s="442"/>
      <c r="AL28" s="443"/>
      <c r="AM28" s="441" t="s">
        <v>172</v>
      </c>
      <c r="AN28" s="442"/>
      <c r="AO28" s="442"/>
      <c r="AP28" s="442"/>
      <c r="AQ28" s="442"/>
      <c r="AR28" s="443"/>
      <c r="AS28" s="441" t="s">
        <v>172</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5480000</v>
      </c>
      <c r="BO28" s="461"/>
      <c r="BP28" s="461"/>
      <c r="BQ28" s="461"/>
      <c r="BR28" s="461"/>
      <c r="BS28" s="461"/>
      <c r="BT28" s="461"/>
      <c r="BU28" s="462"/>
      <c r="BV28" s="460">
        <v>5868000</v>
      </c>
      <c r="BW28" s="461"/>
      <c r="BX28" s="461"/>
      <c r="BY28" s="461"/>
      <c r="BZ28" s="461"/>
      <c r="CA28" s="461"/>
      <c r="CB28" s="461"/>
      <c r="CC28" s="462"/>
      <c r="CD28" s="194"/>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79"/>
      <c r="DK28" s="179"/>
      <c r="DL28" s="179"/>
      <c r="DM28" s="179"/>
      <c r="DN28" s="179"/>
      <c r="DO28" s="179"/>
    </row>
    <row r="29" spans="1:119" ht="18.75" customHeight="1" x14ac:dyDescent="0.15">
      <c r="A29" s="180"/>
      <c r="B29" s="497"/>
      <c r="C29" s="498"/>
      <c r="D29" s="499"/>
      <c r="E29" s="438" t="s">
        <v>185</v>
      </c>
      <c r="F29" s="439"/>
      <c r="G29" s="439"/>
      <c r="H29" s="439"/>
      <c r="I29" s="439"/>
      <c r="J29" s="439"/>
      <c r="K29" s="440"/>
      <c r="L29" s="441">
        <v>14</v>
      </c>
      <c r="M29" s="442"/>
      <c r="N29" s="442"/>
      <c r="O29" s="442"/>
      <c r="P29" s="443"/>
      <c r="Q29" s="441">
        <v>2660</v>
      </c>
      <c r="R29" s="442"/>
      <c r="S29" s="442"/>
      <c r="T29" s="442"/>
      <c r="U29" s="442"/>
      <c r="V29" s="443"/>
      <c r="W29" s="508"/>
      <c r="X29" s="509"/>
      <c r="Y29" s="510"/>
      <c r="Z29" s="438" t="s">
        <v>186</v>
      </c>
      <c r="AA29" s="439"/>
      <c r="AB29" s="439"/>
      <c r="AC29" s="439"/>
      <c r="AD29" s="439"/>
      <c r="AE29" s="439"/>
      <c r="AF29" s="439"/>
      <c r="AG29" s="440"/>
      <c r="AH29" s="441">
        <v>231</v>
      </c>
      <c r="AI29" s="442"/>
      <c r="AJ29" s="442"/>
      <c r="AK29" s="442"/>
      <c r="AL29" s="443"/>
      <c r="AM29" s="441">
        <v>767575</v>
      </c>
      <c r="AN29" s="442"/>
      <c r="AO29" s="442"/>
      <c r="AP29" s="442"/>
      <c r="AQ29" s="442"/>
      <c r="AR29" s="443"/>
      <c r="AS29" s="441">
        <v>3323</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943862</v>
      </c>
      <c r="BO29" s="466"/>
      <c r="BP29" s="466"/>
      <c r="BQ29" s="466"/>
      <c r="BR29" s="466"/>
      <c r="BS29" s="466"/>
      <c r="BT29" s="466"/>
      <c r="BU29" s="467"/>
      <c r="BV29" s="465">
        <v>743862</v>
      </c>
      <c r="BW29" s="466"/>
      <c r="BX29" s="466"/>
      <c r="BY29" s="466"/>
      <c r="BZ29" s="466"/>
      <c r="CA29" s="466"/>
      <c r="CB29" s="466"/>
      <c r="CC29" s="467"/>
      <c r="CD29" s="196"/>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79"/>
      <c r="DK29" s="179"/>
      <c r="DL29" s="179"/>
      <c r="DM29" s="179"/>
      <c r="DN29" s="179"/>
      <c r="DO29" s="179"/>
    </row>
    <row r="30" spans="1:119" ht="18.75" customHeight="1" thickBot="1" x14ac:dyDescent="0.2">
      <c r="A30" s="180"/>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99.1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1789785</v>
      </c>
      <c r="BO30" s="469"/>
      <c r="BP30" s="469"/>
      <c r="BQ30" s="469"/>
      <c r="BR30" s="469"/>
      <c r="BS30" s="469"/>
      <c r="BT30" s="469"/>
      <c r="BU30" s="470"/>
      <c r="BV30" s="468">
        <v>1669013</v>
      </c>
      <c r="BW30" s="469"/>
      <c r="BX30" s="469"/>
      <c r="BY30" s="469"/>
      <c r="BZ30" s="469"/>
      <c r="CA30" s="469"/>
      <c r="CB30" s="469"/>
      <c r="CC30" s="470"/>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15">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15">
      <c r="A32" s="180"/>
      <c r="B32" s="206"/>
      <c r="C32" s="207" t="s">
        <v>189</v>
      </c>
      <c r="D32" s="207"/>
      <c r="E32" s="207"/>
      <c r="F32" s="204"/>
      <c r="G32" s="204"/>
      <c r="H32" s="204"/>
      <c r="I32" s="204"/>
      <c r="J32" s="204"/>
      <c r="K32" s="204"/>
      <c r="L32" s="204"/>
      <c r="M32" s="204"/>
      <c r="N32" s="204"/>
      <c r="O32" s="204"/>
      <c r="P32" s="204"/>
      <c r="Q32" s="204"/>
      <c r="R32" s="204"/>
      <c r="S32" s="204"/>
      <c r="T32" s="204"/>
      <c r="U32" s="204" t="s">
        <v>190</v>
      </c>
      <c r="V32" s="204"/>
      <c r="W32" s="204"/>
      <c r="X32" s="204"/>
      <c r="Y32" s="204"/>
      <c r="Z32" s="204"/>
      <c r="AA32" s="204"/>
      <c r="AB32" s="204"/>
      <c r="AC32" s="204"/>
      <c r="AD32" s="204"/>
      <c r="AE32" s="204"/>
      <c r="AF32" s="204"/>
      <c r="AG32" s="204"/>
      <c r="AH32" s="204"/>
      <c r="AI32" s="204"/>
      <c r="AJ32" s="204"/>
      <c r="AK32" s="204"/>
      <c r="AL32" s="204"/>
      <c r="AM32" s="208" t="s">
        <v>191</v>
      </c>
      <c r="AN32" s="204"/>
      <c r="AO32" s="204"/>
      <c r="AP32" s="204"/>
      <c r="AQ32" s="204"/>
      <c r="AR32" s="204"/>
      <c r="AS32" s="208"/>
      <c r="AT32" s="208"/>
      <c r="AU32" s="208"/>
      <c r="AV32" s="208"/>
      <c r="AW32" s="208"/>
      <c r="AX32" s="208"/>
      <c r="AY32" s="208"/>
      <c r="AZ32" s="208"/>
      <c r="BA32" s="208"/>
      <c r="BB32" s="204"/>
      <c r="BC32" s="208"/>
      <c r="BD32" s="204"/>
      <c r="BE32" s="208" t="s">
        <v>192</v>
      </c>
      <c r="BF32" s="204"/>
      <c r="BG32" s="204"/>
      <c r="BH32" s="204"/>
      <c r="BI32" s="204"/>
      <c r="BJ32" s="208"/>
      <c r="BK32" s="208"/>
      <c r="BL32" s="208"/>
      <c r="BM32" s="208"/>
      <c r="BN32" s="208"/>
      <c r="BO32" s="208"/>
      <c r="BP32" s="208"/>
      <c r="BQ32" s="208"/>
      <c r="BR32" s="204"/>
      <c r="BS32" s="204"/>
      <c r="BT32" s="204"/>
      <c r="BU32" s="204"/>
      <c r="BV32" s="204"/>
      <c r="BW32" s="204" t="s">
        <v>193</v>
      </c>
      <c r="BX32" s="204"/>
      <c r="BY32" s="204"/>
      <c r="BZ32" s="204"/>
      <c r="CA32" s="204"/>
      <c r="CB32" s="208"/>
      <c r="CC32" s="208"/>
      <c r="CD32" s="208"/>
      <c r="CE32" s="208"/>
      <c r="CF32" s="208"/>
      <c r="CG32" s="208"/>
      <c r="CH32" s="208"/>
      <c r="CI32" s="208"/>
      <c r="CJ32" s="208"/>
      <c r="CK32" s="208"/>
      <c r="CL32" s="208"/>
      <c r="CM32" s="208"/>
      <c r="CN32" s="208"/>
      <c r="CO32" s="208" t="s">
        <v>194</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15">
      <c r="A33" s="180"/>
      <c r="B33" s="206"/>
      <c r="C33" s="428" t="s">
        <v>195</v>
      </c>
      <c r="D33" s="428"/>
      <c r="E33" s="427" t="s">
        <v>196</v>
      </c>
      <c r="F33" s="427"/>
      <c r="G33" s="427"/>
      <c r="H33" s="427"/>
      <c r="I33" s="427"/>
      <c r="J33" s="427"/>
      <c r="K33" s="427"/>
      <c r="L33" s="427"/>
      <c r="M33" s="427"/>
      <c r="N33" s="427"/>
      <c r="O33" s="427"/>
      <c r="P33" s="427"/>
      <c r="Q33" s="427"/>
      <c r="R33" s="427"/>
      <c r="S33" s="427"/>
      <c r="T33" s="209"/>
      <c r="U33" s="428" t="s">
        <v>197</v>
      </c>
      <c r="V33" s="428"/>
      <c r="W33" s="427" t="s">
        <v>196</v>
      </c>
      <c r="X33" s="427"/>
      <c r="Y33" s="427"/>
      <c r="Z33" s="427"/>
      <c r="AA33" s="427"/>
      <c r="AB33" s="427"/>
      <c r="AC33" s="427"/>
      <c r="AD33" s="427"/>
      <c r="AE33" s="427"/>
      <c r="AF33" s="427"/>
      <c r="AG33" s="427"/>
      <c r="AH33" s="427"/>
      <c r="AI33" s="427"/>
      <c r="AJ33" s="427"/>
      <c r="AK33" s="427"/>
      <c r="AL33" s="209"/>
      <c r="AM33" s="428" t="s">
        <v>197</v>
      </c>
      <c r="AN33" s="428"/>
      <c r="AO33" s="427" t="s">
        <v>196</v>
      </c>
      <c r="AP33" s="427"/>
      <c r="AQ33" s="427"/>
      <c r="AR33" s="427"/>
      <c r="AS33" s="427"/>
      <c r="AT33" s="427"/>
      <c r="AU33" s="427"/>
      <c r="AV33" s="427"/>
      <c r="AW33" s="427"/>
      <c r="AX33" s="427"/>
      <c r="AY33" s="427"/>
      <c r="AZ33" s="427"/>
      <c r="BA33" s="427"/>
      <c r="BB33" s="427"/>
      <c r="BC33" s="427"/>
      <c r="BD33" s="210"/>
      <c r="BE33" s="427" t="s">
        <v>198</v>
      </c>
      <c r="BF33" s="427"/>
      <c r="BG33" s="427" t="s">
        <v>199</v>
      </c>
      <c r="BH33" s="427"/>
      <c r="BI33" s="427"/>
      <c r="BJ33" s="427"/>
      <c r="BK33" s="427"/>
      <c r="BL33" s="427"/>
      <c r="BM33" s="427"/>
      <c r="BN33" s="427"/>
      <c r="BO33" s="427"/>
      <c r="BP33" s="427"/>
      <c r="BQ33" s="427"/>
      <c r="BR33" s="427"/>
      <c r="BS33" s="427"/>
      <c r="BT33" s="427"/>
      <c r="BU33" s="427"/>
      <c r="BV33" s="210"/>
      <c r="BW33" s="428" t="s">
        <v>198</v>
      </c>
      <c r="BX33" s="428"/>
      <c r="BY33" s="427" t="s">
        <v>200</v>
      </c>
      <c r="BZ33" s="427"/>
      <c r="CA33" s="427"/>
      <c r="CB33" s="427"/>
      <c r="CC33" s="427"/>
      <c r="CD33" s="427"/>
      <c r="CE33" s="427"/>
      <c r="CF33" s="427"/>
      <c r="CG33" s="427"/>
      <c r="CH33" s="427"/>
      <c r="CI33" s="427"/>
      <c r="CJ33" s="427"/>
      <c r="CK33" s="427"/>
      <c r="CL33" s="427"/>
      <c r="CM33" s="427"/>
      <c r="CN33" s="209"/>
      <c r="CO33" s="428" t="s">
        <v>197</v>
      </c>
      <c r="CP33" s="428"/>
      <c r="CQ33" s="427" t="s">
        <v>201</v>
      </c>
      <c r="CR33" s="427"/>
      <c r="CS33" s="427"/>
      <c r="CT33" s="427"/>
      <c r="CU33" s="427"/>
      <c r="CV33" s="427"/>
      <c r="CW33" s="427"/>
      <c r="CX33" s="427"/>
      <c r="CY33" s="427"/>
      <c r="CZ33" s="427"/>
      <c r="DA33" s="427"/>
      <c r="DB33" s="427"/>
      <c r="DC33" s="427"/>
      <c r="DD33" s="427"/>
      <c r="DE33" s="427"/>
      <c r="DF33" s="209"/>
      <c r="DG33" s="426" t="s">
        <v>202</v>
      </c>
      <c r="DH33" s="426"/>
      <c r="DI33" s="211"/>
      <c r="DJ33" s="179"/>
      <c r="DK33" s="179"/>
      <c r="DL33" s="179"/>
      <c r="DM33" s="179"/>
      <c r="DN33" s="179"/>
      <c r="DO33" s="179"/>
    </row>
    <row r="34" spans="1:119" ht="32.25" customHeight="1" x14ac:dyDescent="0.15">
      <c r="A34" s="180"/>
      <c r="B34" s="206"/>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07"/>
      <c r="U34" s="424">
        <f>IF(W34="","",MAX(C34:D43)+1)</f>
        <v>2</v>
      </c>
      <c r="V34" s="424"/>
      <c r="W34" s="423" t="str">
        <f>IF('各会計、関係団体の財政状況及び健全化判断比率'!B28="","",'各会計、関係団体の財政状況及び健全化判断比率'!B28)</f>
        <v>伊佐市国民健康保険事業特別会計</v>
      </c>
      <c r="X34" s="423"/>
      <c r="Y34" s="423"/>
      <c r="Z34" s="423"/>
      <c r="AA34" s="423"/>
      <c r="AB34" s="423"/>
      <c r="AC34" s="423"/>
      <c r="AD34" s="423"/>
      <c r="AE34" s="423"/>
      <c r="AF34" s="423"/>
      <c r="AG34" s="423"/>
      <c r="AH34" s="423"/>
      <c r="AI34" s="423"/>
      <c r="AJ34" s="423"/>
      <c r="AK34" s="423"/>
      <c r="AL34" s="207"/>
      <c r="AM34" s="424">
        <f>IF(AO34="","",MAX(C34:D43,U34:V43)+1)</f>
        <v>6</v>
      </c>
      <c r="AN34" s="424"/>
      <c r="AO34" s="423" t="str">
        <f>IF('各会計、関係団体の財政状況及び健全化判断比率'!B32="","",'各会計、関係団体の財政状況及び健全化判断比率'!B32)</f>
        <v>伊佐市水道事業会計</v>
      </c>
      <c r="AP34" s="423"/>
      <c r="AQ34" s="423"/>
      <c r="AR34" s="423"/>
      <c r="AS34" s="423"/>
      <c r="AT34" s="423"/>
      <c r="AU34" s="423"/>
      <c r="AV34" s="423"/>
      <c r="AW34" s="423"/>
      <c r="AX34" s="423"/>
      <c r="AY34" s="423"/>
      <c r="AZ34" s="423"/>
      <c r="BA34" s="423"/>
      <c r="BB34" s="423"/>
      <c r="BC34" s="423"/>
      <c r="BD34" s="207"/>
      <c r="BE34" s="424">
        <f>IF(BG34="","",MAX(C34:D43,U34:V43,AM34:AN43)+1)</f>
        <v>7</v>
      </c>
      <c r="BF34" s="424"/>
      <c r="BG34" s="423" t="str">
        <f>IF('各会計、関係団体の財政状況及び健全化判断比率'!B33="","",'各会計、関係団体の財政状況及び健全化判断比率'!B33)</f>
        <v>伊佐市農業集落排水事業特別会計</v>
      </c>
      <c r="BH34" s="423"/>
      <c r="BI34" s="423"/>
      <c r="BJ34" s="423"/>
      <c r="BK34" s="423"/>
      <c r="BL34" s="423"/>
      <c r="BM34" s="423"/>
      <c r="BN34" s="423"/>
      <c r="BO34" s="423"/>
      <c r="BP34" s="423"/>
      <c r="BQ34" s="423"/>
      <c r="BR34" s="423"/>
      <c r="BS34" s="423"/>
      <c r="BT34" s="423"/>
      <c r="BU34" s="423"/>
      <c r="BV34" s="207"/>
      <c r="BW34" s="424">
        <f>IF(BY34="","",MAX(C34:D43,U34:V43,AM34:AN43,BE34:BF43)+1)</f>
        <v>9</v>
      </c>
      <c r="BX34" s="424"/>
      <c r="BY34" s="423" t="str">
        <f>IF('各会計、関係団体の財政状況及び健全化判断比率'!B68="","",'各会計、関係団体の財政状況及び健全化判断比率'!B68)</f>
        <v>伊佐湧水消防組合</v>
      </c>
      <c r="BZ34" s="423"/>
      <c r="CA34" s="423"/>
      <c r="CB34" s="423"/>
      <c r="CC34" s="423"/>
      <c r="CD34" s="423"/>
      <c r="CE34" s="423"/>
      <c r="CF34" s="423"/>
      <c r="CG34" s="423"/>
      <c r="CH34" s="423"/>
      <c r="CI34" s="423"/>
      <c r="CJ34" s="423"/>
      <c r="CK34" s="423"/>
      <c r="CL34" s="423"/>
      <c r="CM34" s="423"/>
      <c r="CN34" s="207"/>
      <c r="CO34" s="424">
        <f>IF(CQ34="","",MAX(C34:D43,U34:V43,AM34:AN43,BE34:BF43,BW34:BX43)+1)</f>
        <v>17</v>
      </c>
      <c r="CP34" s="424"/>
      <c r="CQ34" s="423" t="str">
        <f>IF('各会計、関係団体の財政状況及び健全化判断比率'!BS7="","",'各会計、関係団体の財政状況及び健全化判断比率'!BS7)</f>
        <v>菱刈泉熱開発</v>
      </c>
      <c r="CR34" s="423"/>
      <c r="CS34" s="423"/>
      <c r="CT34" s="423"/>
      <c r="CU34" s="423"/>
      <c r="CV34" s="423"/>
      <c r="CW34" s="423"/>
      <c r="CX34" s="423"/>
      <c r="CY34" s="423"/>
      <c r="CZ34" s="423"/>
      <c r="DA34" s="423"/>
      <c r="DB34" s="423"/>
      <c r="DC34" s="423"/>
      <c r="DD34" s="423"/>
      <c r="DE34" s="423"/>
      <c r="DF34" s="204"/>
      <c r="DG34" s="425" t="str">
        <f>IF('各会計、関係団体の財政状況及び健全化判断比率'!BR7="","",'各会計、関係団体の財政状況及び健全化判断比率'!BR7)</f>
        <v/>
      </c>
      <c r="DH34" s="425"/>
      <c r="DI34" s="211"/>
      <c r="DJ34" s="179"/>
      <c r="DK34" s="179"/>
      <c r="DL34" s="179"/>
      <c r="DM34" s="179"/>
      <c r="DN34" s="179"/>
      <c r="DO34" s="179"/>
    </row>
    <row r="35" spans="1:119" ht="32.25" customHeight="1" x14ac:dyDescent="0.15">
      <c r="A35" s="180"/>
      <c r="B35" s="206"/>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07"/>
      <c r="U35" s="424">
        <f>IF(W35="","",U34+1)</f>
        <v>3</v>
      </c>
      <c r="V35" s="424"/>
      <c r="W35" s="423" t="str">
        <f>IF('各会計、関係団体の財政状況及び健全化判断比率'!B29="","",'各会計、関係団体の財政状況及び健全化判断比率'!B29)</f>
        <v>伊佐市介護保険事業特別会計</v>
      </c>
      <c r="X35" s="423"/>
      <c r="Y35" s="423"/>
      <c r="Z35" s="423"/>
      <c r="AA35" s="423"/>
      <c r="AB35" s="423"/>
      <c r="AC35" s="423"/>
      <c r="AD35" s="423"/>
      <c r="AE35" s="423"/>
      <c r="AF35" s="423"/>
      <c r="AG35" s="423"/>
      <c r="AH35" s="423"/>
      <c r="AI35" s="423"/>
      <c r="AJ35" s="423"/>
      <c r="AK35" s="423"/>
      <c r="AL35" s="207"/>
      <c r="AM35" s="424" t="str">
        <f t="shared" ref="AM35:AM43" si="0">IF(AO35="","",AM34+1)</f>
        <v/>
      </c>
      <c r="AN35" s="424"/>
      <c r="AO35" s="423"/>
      <c r="AP35" s="423"/>
      <c r="AQ35" s="423"/>
      <c r="AR35" s="423"/>
      <c r="AS35" s="423"/>
      <c r="AT35" s="423"/>
      <c r="AU35" s="423"/>
      <c r="AV35" s="423"/>
      <c r="AW35" s="423"/>
      <c r="AX35" s="423"/>
      <c r="AY35" s="423"/>
      <c r="AZ35" s="423"/>
      <c r="BA35" s="423"/>
      <c r="BB35" s="423"/>
      <c r="BC35" s="423"/>
      <c r="BD35" s="207"/>
      <c r="BE35" s="424">
        <f t="shared" ref="BE35:BE43" si="1">IF(BG35="","",BE34+1)</f>
        <v>8</v>
      </c>
      <c r="BF35" s="424"/>
      <c r="BG35" s="423" t="str">
        <f>IF('各会計、関係団体の財政状況及び健全化判断比率'!B34="","",'各会計、関係団体の財政状況及び健全化判断比率'!B34)</f>
        <v>伊佐市簡易水道事業特別会計</v>
      </c>
      <c r="BH35" s="423"/>
      <c r="BI35" s="423"/>
      <c r="BJ35" s="423"/>
      <c r="BK35" s="423"/>
      <c r="BL35" s="423"/>
      <c r="BM35" s="423"/>
      <c r="BN35" s="423"/>
      <c r="BO35" s="423"/>
      <c r="BP35" s="423"/>
      <c r="BQ35" s="423"/>
      <c r="BR35" s="423"/>
      <c r="BS35" s="423"/>
      <c r="BT35" s="423"/>
      <c r="BU35" s="423"/>
      <c r="BV35" s="207"/>
      <c r="BW35" s="424">
        <f t="shared" ref="BW35:BW43" si="2">IF(BY35="","",BW34+1)</f>
        <v>10</v>
      </c>
      <c r="BX35" s="424"/>
      <c r="BY35" s="423" t="str">
        <f>IF('各会計、関係団体の財政状況及び健全化判断比率'!B69="","",'各会計、関係団体の財政状況及び健全化判断比率'!B69)</f>
        <v>伊佐北姶良環境管理組合</v>
      </c>
      <c r="BZ35" s="423"/>
      <c r="CA35" s="423"/>
      <c r="CB35" s="423"/>
      <c r="CC35" s="423"/>
      <c r="CD35" s="423"/>
      <c r="CE35" s="423"/>
      <c r="CF35" s="423"/>
      <c r="CG35" s="423"/>
      <c r="CH35" s="423"/>
      <c r="CI35" s="423"/>
      <c r="CJ35" s="423"/>
      <c r="CK35" s="423"/>
      <c r="CL35" s="423"/>
      <c r="CM35" s="423"/>
      <c r="CN35" s="207"/>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04"/>
      <c r="DG35" s="425" t="str">
        <f>IF('各会計、関係団体の財政状況及び健全化判断比率'!BR8="","",'各会計、関係団体の財政状況及び健全化判断比率'!BR8)</f>
        <v/>
      </c>
      <c r="DH35" s="425"/>
      <c r="DI35" s="211"/>
      <c r="DJ35" s="179"/>
      <c r="DK35" s="179"/>
      <c r="DL35" s="179"/>
      <c r="DM35" s="179"/>
      <c r="DN35" s="179"/>
      <c r="DO35" s="179"/>
    </row>
    <row r="36" spans="1:119" ht="32.25" customHeight="1" x14ac:dyDescent="0.15">
      <c r="A36" s="180"/>
      <c r="B36" s="206"/>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07"/>
      <c r="U36" s="424">
        <f t="shared" ref="U36:U43" si="4">IF(W36="","",U35+1)</f>
        <v>4</v>
      </c>
      <c r="V36" s="424"/>
      <c r="W36" s="423" t="str">
        <f>IF('各会計、関係団体の財政状況及び健全化判断比率'!B30="","",'各会計、関係団体の財政状況及び健全化判断比率'!B30)</f>
        <v>伊佐市介護サービス事業特別会計</v>
      </c>
      <c r="X36" s="423"/>
      <c r="Y36" s="423"/>
      <c r="Z36" s="423"/>
      <c r="AA36" s="423"/>
      <c r="AB36" s="423"/>
      <c r="AC36" s="423"/>
      <c r="AD36" s="423"/>
      <c r="AE36" s="423"/>
      <c r="AF36" s="423"/>
      <c r="AG36" s="423"/>
      <c r="AH36" s="423"/>
      <c r="AI36" s="423"/>
      <c r="AJ36" s="423"/>
      <c r="AK36" s="423"/>
      <c r="AL36" s="207"/>
      <c r="AM36" s="424" t="str">
        <f t="shared" si="0"/>
        <v/>
      </c>
      <c r="AN36" s="424"/>
      <c r="AO36" s="423"/>
      <c r="AP36" s="423"/>
      <c r="AQ36" s="423"/>
      <c r="AR36" s="423"/>
      <c r="AS36" s="423"/>
      <c r="AT36" s="423"/>
      <c r="AU36" s="423"/>
      <c r="AV36" s="423"/>
      <c r="AW36" s="423"/>
      <c r="AX36" s="423"/>
      <c r="AY36" s="423"/>
      <c r="AZ36" s="423"/>
      <c r="BA36" s="423"/>
      <c r="BB36" s="423"/>
      <c r="BC36" s="423"/>
      <c r="BD36" s="207"/>
      <c r="BE36" s="424" t="str">
        <f t="shared" si="1"/>
        <v/>
      </c>
      <c r="BF36" s="424"/>
      <c r="BG36" s="423"/>
      <c r="BH36" s="423"/>
      <c r="BI36" s="423"/>
      <c r="BJ36" s="423"/>
      <c r="BK36" s="423"/>
      <c r="BL36" s="423"/>
      <c r="BM36" s="423"/>
      <c r="BN36" s="423"/>
      <c r="BO36" s="423"/>
      <c r="BP36" s="423"/>
      <c r="BQ36" s="423"/>
      <c r="BR36" s="423"/>
      <c r="BS36" s="423"/>
      <c r="BT36" s="423"/>
      <c r="BU36" s="423"/>
      <c r="BV36" s="207"/>
      <c r="BW36" s="424">
        <f t="shared" si="2"/>
        <v>11</v>
      </c>
      <c r="BX36" s="424"/>
      <c r="BY36" s="423" t="str">
        <f>IF('各会計、関係団体の財政状況及び健全化判断比率'!B70="","",'各会計、関係団体の財政状況及び健全化判断比率'!B70)</f>
        <v>伊佐北姶良火葬場管理組合</v>
      </c>
      <c r="BZ36" s="423"/>
      <c r="CA36" s="423"/>
      <c r="CB36" s="423"/>
      <c r="CC36" s="423"/>
      <c r="CD36" s="423"/>
      <c r="CE36" s="423"/>
      <c r="CF36" s="423"/>
      <c r="CG36" s="423"/>
      <c r="CH36" s="423"/>
      <c r="CI36" s="423"/>
      <c r="CJ36" s="423"/>
      <c r="CK36" s="423"/>
      <c r="CL36" s="423"/>
      <c r="CM36" s="423"/>
      <c r="CN36" s="207"/>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4"/>
      <c r="DG36" s="425" t="str">
        <f>IF('各会計、関係団体の財政状況及び健全化判断比率'!BR9="","",'各会計、関係団体の財政状況及び健全化判断比率'!BR9)</f>
        <v/>
      </c>
      <c r="DH36" s="425"/>
      <c r="DI36" s="211"/>
      <c r="DJ36" s="179"/>
      <c r="DK36" s="179"/>
      <c r="DL36" s="179"/>
      <c r="DM36" s="179"/>
      <c r="DN36" s="179"/>
      <c r="DO36" s="179"/>
    </row>
    <row r="37" spans="1:119" ht="32.25" customHeight="1" x14ac:dyDescent="0.15">
      <c r="A37" s="180"/>
      <c r="B37" s="206"/>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07"/>
      <c r="U37" s="424">
        <f t="shared" si="4"/>
        <v>5</v>
      </c>
      <c r="V37" s="424"/>
      <c r="W37" s="423" t="str">
        <f>IF('各会計、関係団体の財政状況及び健全化判断比率'!B31="","",'各会計、関係団体の財政状況及び健全化判断比率'!B31)</f>
        <v>伊佐市後期高齢者医療特別会計</v>
      </c>
      <c r="X37" s="423"/>
      <c r="Y37" s="423"/>
      <c r="Z37" s="423"/>
      <c r="AA37" s="423"/>
      <c r="AB37" s="423"/>
      <c r="AC37" s="423"/>
      <c r="AD37" s="423"/>
      <c r="AE37" s="423"/>
      <c r="AF37" s="423"/>
      <c r="AG37" s="423"/>
      <c r="AH37" s="423"/>
      <c r="AI37" s="423"/>
      <c r="AJ37" s="423"/>
      <c r="AK37" s="423"/>
      <c r="AL37" s="207"/>
      <c r="AM37" s="424" t="str">
        <f t="shared" si="0"/>
        <v/>
      </c>
      <c r="AN37" s="424"/>
      <c r="AO37" s="423"/>
      <c r="AP37" s="423"/>
      <c r="AQ37" s="423"/>
      <c r="AR37" s="423"/>
      <c r="AS37" s="423"/>
      <c r="AT37" s="423"/>
      <c r="AU37" s="423"/>
      <c r="AV37" s="423"/>
      <c r="AW37" s="423"/>
      <c r="AX37" s="423"/>
      <c r="AY37" s="423"/>
      <c r="AZ37" s="423"/>
      <c r="BA37" s="423"/>
      <c r="BB37" s="423"/>
      <c r="BC37" s="423"/>
      <c r="BD37" s="207"/>
      <c r="BE37" s="424" t="str">
        <f t="shared" si="1"/>
        <v/>
      </c>
      <c r="BF37" s="424"/>
      <c r="BG37" s="423"/>
      <c r="BH37" s="423"/>
      <c r="BI37" s="423"/>
      <c r="BJ37" s="423"/>
      <c r="BK37" s="423"/>
      <c r="BL37" s="423"/>
      <c r="BM37" s="423"/>
      <c r="BN37" s="423"/>
      <c r="BO37" s="423"/>
      <c r="BP37" s="423"/>
      <c r="BQ37" s="423"/>
      <c r="BR37" s="423"/>
      <c r="BS37" s="423"/>
      <c r="BT37" s="423"/>
      <c r="BU37" s="423"/>
      <c r="BV37" s="207"/>
      <c r="BW37" s="424">
        <f t="shared" si="2"/>
        <v>12</v>
      </c>
      <c r="BX37" s="424"/>
      <c r="BY37" s="423" t="str">
        <f>IF('各会計、関係団体の財政状況及び健全化判断比率'!B71="","",'各会計、関係団体の財政状況及び健全化判断比率'!B71)</f>
        <v>大口地方卸売市場管理組合</v>
      </c>
      <c r="BZ37" s="423"/>
      <c r="CA37" s="423"/>
      <c r="CB37" s="423"/>
      <c r="CC37" s="423"/>
      <c r="CD37" s="423"/>
      <c r="CE37" s="423"/>
      <c r="CF37" s="423"/>
      <c r="CG37" s="423"/>
      <c r="CH37" s="423"/>
      <c r="CI37" s="423"/>
      <c r="CJ37" s="423"/>
      <c r="CK37" s="423"/>
      <c r="CL37" s="423"/>
      <c r="CM37" s="423"/>
      <c r="CN37" s="207"/>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4"/>
      <c r="DG37" s="425" t="str">
        <f>IF('各会計、関係団体の財政状況及び健全化判断比率'!BR10="","",'各会計、関係団体の財政状況及び健全化判断比率'!BR10)</f>
        <v/>
      </c>
      <c r="DH37" s="425"/>
      <c r="DI37" s="211"/>
      <c r="DJ37" s="179"/>
      <c r="DK37" s="179"/>
      <c r="DL37" s="179"/>
      <c r="DM37" s="179"/>
      <c r="DN37" s="179"/>
      <c r="DO37" s="179"/>
    </row>
    <row r="38" spans="1:119" ht="32.25" customHeight="1" x14ac:dyDescent="0.15">
      <c r="A38" s="180"/>
      <c r="B38" s="206"/>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07"/>
      <c r="U38" s="424" t="str">
        <f t="shared" si="4"/>
        <v/>
      </c>
      <c r="V38" s="424"/>
      <c r="W38" s="423"/>
      <c r="X38" s="423"/>
      <c r="Y38" s="423"/>
      <c r="Z38" s="423"/>
      <c r="AA38" s="423"/>
      <c r="AB38" s="423"/>
      <c r="AC38" s="423"/>
      <c r="AD38" s="423"/>
      <c r="AE38" s="423"/>
      <c r="AF38" s="423"/>
      <c r="AG38" s="423"/>
      <c r="AH38" s="423"/>
      <c r="AI38" s="423"/>
      <c r="AJ38" s="423"/>
      <c r="AK38" s="423"/>
      <c r="AL38" s="207"/>
      <c r="AM38" s="424" t="str">
        <f t="shared" si="0"/>
        <v/>
      </c>
      <c r="AN38" s="424"/>
      <c r="AO38" s="423"/>
      <c r="AP38" s="423"/>
      <c r="AQ38" s="423"/>
      <c r="AR38" s="423"/>
      <c r="AS38" s="423"/>
      <c r="AT38" s="423"/>
      <c r="AU38" s="423"/>
      <c r="AV38" s="423"/>
      <c r="AW38" s="423"/>
      <c r="AX38" s="423"/>
      <c r="AY38" s="423"/>
      <c r="AZ38" s="423"/>
      <c r="BA38" s="423"/>
      <c r="BB38" s="423"/>
      <c r="BC38" s="423"/>
      <c r="BD38" s="207"/>
      <c r="BE38" s="424" t="str">
        <f t="shared" si="1"/>
        <v/>
      </c>
      <c r="BF38" s="424"/>
      <c r="BG38" s="423"/>
      <c r="BH38" s="423"/>
      <c r="BI38" s="423"/>
      <c r="BJ38" s="423"/>
      <c r="BK38" s="423"/>
      <c r="BL38" s="423"/>
      <c r="BM38" s="423"/>
      <c r="BN38" s="423"/>
      <c r="BO38" s="423"/>
      <c r="BP38" s="423"/>
      <c r="BQ38" s="423"/>
      <c r="BR38" s="423"/>
      <c r="BS38" s="423"/>
      <c r="BT38" s="423"/>
      <c r="BU38" s="423"/>
      <c r="BV38" s="207"/>
      <c r="BW38" s="424">
        <f t="shared" si="2"/>
        <v>13</v>
      </c>
      <c r="BX38" s="424"/>
      <c r="BY38" s="423" t="str">
        <f>IF('各会計、関係団体の財政状況及び健全化判断比率'!B72="","",'各会計、関係団体の財政状況及び健全化判断比率'!B72)</f>
        <v>姶良・伊佐地区介護保険組合</v>
      </c>
      <c r="BZ38" s="423"/>
      <c r="CA38" s="423"/>
      <c r="CB38" s="423"/>
      <c r="CC38" s="423"/>
      <c r="CD38" s="423"/>
      <c r="CE38" s="423"/>
      <c r="CF38" s="423"/>
      <c r="CG38" s="423"/>
      <c r="CH38" s="423"/>
      <c r="CI38" s="423"/>
      <c r="CJ38" s="423"/>
      <c r="CK38" s="423"/>
      <c r="CL38" s="423"/>
      <c r="CM38" s="423"/>
      <c r="CN38" s="207"/>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4"/>
      <c r="DG38" s="425" t="str">
        <f>IF('各会計、関係団体の財政状況及び健全化判断比率'!BR11="","",'各会計、関係団体の財政状況及び健全化判断比率'!BR11)</f>
        <v/>
      </c>
      <c r="DH38" s="425"/>
      <c r="DI38" s="211"/>
      <c r="DJ38" s="179"/>
      <c r="DK38" s="179"/>
      <c r="DL38" s="179"/>
      <c r="DM38" s="179"/>
      <c r="DN38" s="179"/>
      <c r="DO38" s="179"/>
    </row>
    <row r="39" spans="1:119" ht="32.25" customHeight="1" x14ac:dyDescent="0.15">
      <c r="A39" s="180"/>
      <c r="B39" s="206"/>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07"/>
      <c r="U39" s="424" t="str">
        <f t="shared" si="4"/>
        <v/>
      </c>
      <c r="V39" s="424"/>
      <c r="W39" s="423"/>
      <c r="X39" s="423"/>
      <c r="Y39" s="423"/>
      <c r="Z39" s="423"/>
      <c r="AA39" s="423"/>
      <c r="AB39" s="423"/>
      <c r="AC39" s="423"/>
      <c r="AD39" s="423"/>
      <c r="AE39" s="423"/>
      <c r="AF39" s="423"/>
      <c r="AG39" s="423"/>
      <c r="AH39" s="423"/>
      <c r="AI39" s="423"/>
      <c r="AJ39" s="423"/>
      <c r="AK39" s="423"/>
      <c r="AL39" s="207"/>
      <c r="AM39" s="424" t="str">
        <f t="shared" si="0"/>
        <v/>
      </c>
      <c r="AN39" s="424"/>
      <c r="AO39" s="423"/>
      <c r="AP39" s="423"/>
      <c r="AQ39" s="423"/>
      <c r="AR39" s="423"/>
      <c r="AS39" s="423"/>
      <c r="AT39" s="423"/>
      <c r="AU39" s="423"/>
      <c r="AV39" s="423"/>
      <c r="AW39" s="423"/>
      <c r="AX39" s="423"/>
      <c r="AY39" s="423"/>
      <c r="AZ39" s="423"/>
      <c r="BA39" s="423"/>
      <c r="BB39" s="423"/>
      <c r="BC39" s="423"/>
      <c r="BD39" s="207"/>
      <c r="BE39" s="424" t="str">
        <f t="shared" si="1"/>
        <v/>
      </c>
      <c r="BF39" s="424"/>
      <c r="BG39" s="423"/>
      <c r="BH39" s="423"/>
      <c r="BI39" s="423"/>
      <c r="BJ39" s="423"/>
      <c r="BK39" s="423"/>
      <c r="BL39" s="423"/>
      <c r="BM39" s="423"/>
      <c r="BN39" s="423"/>
      <c r="BO39" s="423"/>
      <c r="BP39" s="423"/>
      <c r="BQ39" s="423"/>
      <c r="BR39" s="423"/>
      <c r="BS39" s="423"/>
      <c r="BT39" s="423"/>
      <c r="BU39" s="423"/>
      <c r="BV39" s="207"/>
      <c r="BW39" s="424">
        <f t="shared" si="2"/>
        <v>14</v>
      </c>
      <c r="BX39" s="424"/>
      <c r="BY39" s="423" t="str">
        <f>IF('各会計、関係団体の財政状況及び健全化判断比率'!B73="","",'各会計、関係団体の財政状況及び健全化判断比率'!B73)</f>
        <v>鹿児島県市町村総合事務組合</v>
      </c>
      <c r="BZ39" s="423"/>
      <c r="CA39" s="423"/>
      <c r="CB39" s="423"/>
      <c r="CC39" s="423"/>
      <c r="CD39" s="423"/>
      <c r="CE39" s="423"/>
      <c r="CF39" s="423"/>
      <c r="CG39" s="423"/>
      <c r="CH39" s="423"/>
      <c r="CI39" s="423"/>
      <c r="CJ39" s="423"/>
      <c r="CK39" s="423"/>
      <c r="CL39" s="423"/>
      <c r="CM39" s="423"/>
      <c r="CN39" s="207"/>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4"/>
      <c r="DG39" s="425" t="str">
        <f>IF('各会計、関係団体の財政状況及び健全化判断比率'!BR12="","",'各会計、関係団体の財政状況及び健全化判断比率'!BR12)</f>
        <v/>
      </c>
      <c r="DH39" s="425"/>
      <c r="DI39" s="211"/>
      <c r="DJ39" s="179"/>
      <c r="DK39" s="179"/>
      <c r="DL39" s="179"/>
      <c r="DM39" s="179"/>
      <c r="DN39" s="179"/>
      <c r="DO39" s="179"/>
    </row>
    <row r="40" spans="1:119" ht="32.25" customHeight="1" x14ac:dyDescent="0.15">
      <c r="A40" s="180"/>
      <c r="B40" s="206"/>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07"/>
      <c r="U40" s="424" t="str">
        <f t="shared" si="4"/>
        <v/>
      </c>
      <c r="V40" s="424"/>
      <c r="W40" s="423"/>
      <c r="X40" s="423"/>
      <c r="Y40" s="423"/>
      <c r="Z40" s="423"/>
      <c r="AA40" s="423"/>
      <c r="AB40" s="423"/>
      <c r="AC40" s="423"/>
      <c r="AD40" s="423"/>
      <c r="AE40" s="423"/>
      <c r="AF40" s="423"/>
      <c r="AG40" s="423"/>
      <c r="AH40" s="423"/>
      <c r="AI40" s="423"/>
      <c r="AJ40" s="423"/>
      <c r="AK40" s="423"/>
      <c r="AL40" s="207"/>
      <c r="AM40" s="424" t="str">
        <f t="shared" si="0"/>
        <v/>
      </c>
      <c r="AN40" s="424"/>
      <c r="AO40" s="423"/>
      <c r="AP40" s="423"/>
      <c r="AQ40" s="423"/>
      <c r="AR40" s="423"/>
      <c r="AS40" s="423"/>
      <c r="AT40" s="423"/>
      <c r="AU40" s="423"/>
      <c r="AV40" s="423"/>
      <c r="AW40" s="423"/>
      <c r="AX40" s="423"/>
      <c r="AY40" s="423"/>
      <c r="AZ40" s="423"/>
      <c r="BA40" s="423"/>
      <c r="BB40" s="423"/>
      <c r="BC40" s="423"/>
      <c r="BD40" s="207"/>
      <c r="BE40" s="424" t="str">
        <f t="shared" si="1"/>
        <v/>
      </c>
      <c r="BF40" s="424"/>
      <c r="BG40" s="423"/>
      <c r="BH40" s="423"/>
      <c r="BI40" s="423"/>
      <c r="BJ40" s="423"/>
      <c r="BK40" s="423"/>
      <c r="BL40" s="423"/>
      <c r="BM40" s="423"/>
      <c r="BN40" s="423"/>
      <c r="BO40" s="423"/>
      <c r="BP40" s="423"/>
      <c r="BQ40" s="423"/>
      <c r="BR40" s="423"/>
      <c r="BS40" s="423"/>
      <c r="BT40" s="423"/>
      <c r="BU40" s="423"/>
      <c r="BV40" s="207"/>
      <c r="BW40" s="424">
        <f t="shared" si="2"/>
        <v>15</v>
      </c>
      <c r="BX40" s="424"/>
      <c r="BY40" s="423" t="str">
        <f>IF('各会計、関係団体の財政状況及び健全化判断比率'!B74="","",'各会計、関係団体の財政状況及び健全化判断比率'!B74)</f>
        <v>鹿児島県後期高齢者医療広域連合（一般会計）</v>
      </c>
      <c r="BZ40" s="423"/>
      <c r="CA40" s="423"/>
      <c r="CB40" s="423"/>
      <c r="CC40" s="423"/>
      <c r="CD40" s="423"/>
      <c r="CE40" s="423"/>
      <c r="CF40" s="423"/>
      <c r="CG40" s="423"/>
      <c r="CH40" s="423"/>
      <c r="CI40" s="423"/>
      <c r="CJ40" s="423"/>
      <c r="CK40" s="423"/>
      <c r="CL40" s="423"/>
      <c r="CM40" s="423"/>
      <c r="CN40" s="207"/>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4"/>
      <c r="DG40" s="425" t="str">
        <f>IF('各会計、関係団体の財政状況及び健全化判断比率'!BR13="","",'各会計、関係団体の財政状況及び健全化判断比率'!BR13)</f>
        <v/>
      </c>
      <c r="DH40" s="425"/>
      <c r="DI40" s="211"/>
      <c r="DJ40" s="179"/>
      <c r="DK40" s="179"/>
      <c r="DL40" s="179"/>
      <c r="DM40" s="179"/>
      <c r="DN40" s="179"/>
      <c r="DO40" s="179"/>
    </row>
    <row r="41" spans="1:119" ht="32.25" customHeight="1" x14ac:dyDescent="0.15">
      <c r="A41" s="180"/>
      <c r="B41" s="206"/>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07"/>
      <c r="U41" s="424" t="str">
        <f t="shared" si="4"/>
        <v/>
      </c>
      <c r="V41" s="424"/>
      <c r="W41" s="423"/>
      <c r="X41" s="423"/>
      <c r="Y41" s="423"/>
      <c r="Z41" s="423"/>
      <c r="AA41" s="423"/>
      <c r="AB41" s="423"/>
      <c r="AC41" s="423"/>
      <c r="AD41" s="423"/>
      <c r="AE41" s="423"/>
      <c r="AF41" s="423"/>
      <c r="AG41" s="423"/>
      <c r="AH41" s="423"/>
      <c r="AI41" s="423"/>
      <c r="AJ41" s="423"/>
      <c r="AK41" s="423"/>
      <c r="AL41" s="207"/>
      <c r="AM41" s="424" t="str">
        <f t="shared" si="0"/>
        <v/>
      </c>
      <c r="AN41" s="424"/>
      <c r="AO41" s="423"/>
      <c r="AP41" s="423"/>
      <c r="AQ41" s="423"/>
      <c r="AR41" s="423"/>
      <c r="AS41" s="423"/>
      <c r="AT41" s="423"/>
      <c r="AU41" s="423"/>
      <c r="AV41" s="423"/>
      <c r="AW41" s="423"/>
      <c r="AX41" s="423"/>
      <c r="AY41" s="423"/>
      <c r="AZ41" s="423"/>
      <c r="BA41" s="423"/>
      <c r="BB41" s="423"/>
      <c r="BC41" s="423"/>
      <c r="BD41" s="207"/>
      <c r="BE41" s="424" t="str">
        <f t="shared" si="1"/>
        <v/>
      </c>
      <c r="BF41" s="424"/>
      <c r="BG41" s="423"/>
      <c r="BH41" s="423"/>
      <c r="BI41" s="423"/>
      <c r="BJ41" s="423"/>
      <c r="BK41" s="423"/>
      <c r="BL41" s="423"/>
      <c r="BM41" s="423"/>
      <c r="BN41" s="423"/>
      <c r="BO41" s="423"/>
      <c r="BP41" s="423"/>
      <c r="BQ41" s="423"/>
      <c r="BR41" s="423"/>
      <c r="BS41" s="423"/>
      <c r="BT41" s="423"/>
      <c r="BU41" s="423"/>
      <c r="BV41" s="207"/>
      <c r="BW41" s="424">
        <f t="shared" si="2"/>
        <v>16</v>
      </c>
      <c r="BX41" s="424"/>
      <c r="BY41" s="423" t="str">
        <f>IF('各会計、関係団体の財政状況及び健全化判断比率'!B75="","",'各会計、関係団体の財政状況及び健全化判断比率'!B75)</f>
        <v>鹿児島県後期高齢者医療広域連合（後期高齢者医療特別会計）</v>
      </c>
      <c r="BZ41" s="423"/>
      <c r="CA41" s="423"/>
      <c r="CB41" s="423"/>
      <c r="CC41" s="423"/>
      <c r="CD41" s="423"/>
      <c r="CE41" s="423"/>
      <c r="CF41" s="423"/>
      <c r="CG41" s="423"/>
      <c r="CH41" s="423"/>
      <c r="CI41" s="423"/>
      <c r="CJ41" s="423"/>
      <c r="CK41" s="423"/>
      <c r="CL41" s="423"/>
      <c r="CM41" s="423"/>
      <c r="CN41" s="207"/>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4"/>
      <c r="DG41" s="425" t="str">
        <f>IF('各会計、関係団体の財政状況及び健全化判断比率'!BR14="","",'各会計、関係団体の財政状況及び健全化判断比率'!BR14)</f>
        <v/>
      </c>
      <c r="DH41" s="425"/>
      <c r="DI41" s="211"/>
      <c r="DJ41" s="179"/>
      <c r="DK41" s="179"/>
      <c r="DL41" s="179"/>
      <c r="DM41" s="179"/>
      <c r="DN41" s="179"/>
      <c r="DO41" s="179"/>
    </row>
    <row r="42" spans="1:119" ht="32.25" customHeight="1" x14ac:dyDescent="0.15">
      <c r="A42" s="179"/>
      <c r="B42" s="206"/>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07"/>
      <c r="U42" s="424" t="str">
        <f t="shared" si="4"/>
        <v/>
      </c>
      <c r="V42" s="424"/>
      <c r="W42" s="423"/>
      <c r="X42" s="423"/>
      <c r="Y42" s="423"/>
      <c r="Z42" s="423"/>
      <c r="AA42" s="423"/>
      <c r="AB42" s="423"/>
      <c r="AC42" s="423"/>
      <c r="AD42" s="423"/>
      <c r="AE42" s="423"/>
      <c r="AF42" s="423"/>
      <c r="AG42" s="423"/>
      <c r="AH42" s="423"/>
      <c r="AI42" s="423"/>
      <c r="AJ42" s="423"/>
      <c r="AK42" s="423"/>
      <c r="AL42" s="207"/>
      <c r="AM42" s="424" t="str">
        <f t="shared" si="0"/>
        <v/>
      </c>
      <c r="AN42" s="424"/>
      <c r="AO42" s="423"/>
      <c r="AP42" s="423"/>
      <c r="AQ42" s="423"/>
      <c r="AR42" s="423"/>
      <c r="AS42" s="423"/>
      <c r="AT42" s="423"/>
      <c r="AU42" s="423"/>
      <c r="AV42" s="423"/>
      <c r="AW42" s="423"/>
      <c r="AX42" s="423"/>
      <c r="AY42" s="423"/>
      <c r="AZ42" s="423"/>
      <c r="BA42" s="423"/>
      <c r="BB42" s="423"/>
      <c r="BC42" s="423"/>
      <c r="BD42" s="207"/>
      <c r="BE42" s="424" t="str">
        <f t="shared" si="1"/>
        <v/>
      </c>
      <c r="BF42" s="424"/>
      <c r="BG42" s="423"/>
      <c r="BH42" s="423"/>
      <c r="BI42" s="423"/>
      <c r="BJ42" s="423"/>
      <c r="BK42" s="423"/>
      <c r="BL42" s="423"/>
      <c r="BM42" s="423"/>
      <c r="BN42" s="423"/>
      <c r="BO42" s="423"/>
      <c r="BP42" s="423"/>
      <c r="BQ42" s="423"/>
      <c r="BR42" s="423"/>
      <c r="BS42" s="423"/>
      <c r="BT42" s="423"/>
      <c r="BU42" s="423"/>
      <c r="BV42" s="207"/>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07"/>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4"/>
      <c r="DG42" s="425" t="str">
        <f>IF('各会計、関係団体の財政状況及び健全化判断比率'!BR15="","",'各会計、関係団体の財政状況及び健全化判断比率'!BR15)</f>
        <v/>
      </c>
      <c r="DH42" s="425"/>
      <c r="DI42" s="211"/>
      <c r="DJ42" s="179"/>
      <c r="DK42" s="179"/>
      <c r="DL42" s="179"/>
      <c r="DM42" s="179"/>
      <c r="DN42" s="179"/>
      <c r="DO42" s="179"/>
    </row>
    <row r="43" spans="1:119" ht="32.25" customHeight="1" x14ac:dyDescent="0.15">
      <c r="A43" s="179"/>
      <c r="B43" s="206"/>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07"/>
      <c r="U43" s="424" t="str">
        <f t="shared" si="4"/>
        <v/>
      </c>
      <c r="V43" s="424"/>
      <c r="W43" s="423"/>
      <c r="X43" s="423"/>
      <c r="Y43" s="423"/>
      <c r="Z43" s="423"/>
      <c r="AA43" s="423"/>
      <c r="AB43" s="423"/>
      <c r="AC43" s="423"/>
      <c r="AD43" s="423"/>
      <c r="AE43" s="423"/>
      <c r="AF43" s="423"/>
      <c r="AG43" s="423"/>
      <c r="AH43" s="423"/>
      <c r="AI43" s="423"/>
      <c r="AJ43" s="423"/>
      <c r="AK43" s="423"/>
      <c r="AL43" s="207"/>
      <c r="AM43" s="424" t="str">
        <f t="shared" si="0"/>
        <v/>
      </c>
      <c r="AN43" s="424"/>
      <c r="AO43" s="423"/>
      <c r="AP43" s="423"/>
      <c r="AQ43" s="423"/>
      <c r="AR43" s="423"/>
      <c r="AS43" s="423"/>
      <c r="AT43" s="423"/>
      <c r="AU43" s="423"/>
      <c r="AV43" s="423"/>
      <c r="AW43" s="423"/>
      <c r="AX43" s="423"/>
      <c r="AY43" s="423"/>
      <c r="AZ43" s="423"/>
      <c r="BA43" s="423"/>
      <c r="BB43" s="423"/>
      <c r="BC43" s="423"/>
      <c r="BD43" s="207"/>
      <c r="BE43" s="424" t="str">
        <f t="shared" si="1"/>
        <v/>
      </c>
      <c r="BF43" s="424"/>
      <c r="BG43" s="423"/>
      <c r="BH43" s="423"/>
      <c r="BI43" s="423"/>
      <c r="BJ43" s="423"/>
      <c r="BK43" s="423"/>
      <c r="BL43" s="423"/>
      <c r="BM43" s="423"/>
      <c r="BN43" s="423"/>
      <c r="BO43" s="423"/>
      <c r="BP43" s="423"/>
      <c r="BQ43" s="423"/>
      <c r="BR43" s="423"/>
      <c r="BS43" s="423"/>
      <c r="BT43" s="423"/>
      <c r="BU43" s="423"/>
      <c r="BV43" s="207"/>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07"/>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4"/>
      <c r="DG43" s="425" t="str">
        <f>IF('各会計、関係団体の財政状況及び健全化判断比率'!BR16="","",'各会計、関係団体の財政状況及び健全化判断比率'!BR16)</f>
        <v/>
      </c>
      <c r="DH43" s="425"/>
      <c r="DI43" s="211"/>
      <c r="DJ43" s="179"/>
      <c r="DK43" s="179"/>
      <c r="DL43" s="179"/>
      <c r="DM43" s="179"/>
      <c r="DN43" s="179"/>
      <c r="DO43" s="179"/>
    </row>
    <row r="44" spans="1:119" ht="13.5" customHeight="1" thickBot="1" x14ac:dyDescent="0.2">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15">
      <c r="B46" s="179" t="s">
        <v>203</v>
      </c>
      <c r="C46" s="179"/>
      <c r="D46" s="179"/>
      <c r="E46" s="179" t="s">
        <v>204</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15">
      <c r="B47" s="179"/>
      <c r="C47" s="179"/>
      <c r="D47" s="179"/>
      <c r="E47" s="179" t="s">
        <v>205</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15">
      <c r="B48" s="179"/>
      <c r="C48" s="179"/>
      <c r="D48" s="179"/>
      <c r="E48" s="179" t="s">
        <v>206</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15">
      <c r="E49" s="215" t="s">
        <v>207</v>
      </c>
    </row>
    <row r="50" spans="5:5" x14ac:dyDescent="0.15">
      <c r="E50" s="181" t="s">
        <v>208</v>
      </c>
    </row>
    <row r="51" spans="5:5" x14ac:dyDescent="0.15">
      <c r="E51" s="181" t="s">
        <v>209</v>
      </c>
    </row>
    <row r="52" spans="5:5" x14ac:dyDescent="0.15">
      <c r="E52" s="181"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f8McNiykTifpVqI6k/lkbRTHMgQkQMfUjbUdqX8yu5ObTKr1lIi+dKgxrK640IY5apxY3J/j7Y9SxTWpelVNQ==" saltValue="/8OvEulNi91DOkyNC9u2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5" t="s">
        <v>552</v>
      </c>
      <c r="D34" s="1245"/>
      <c r="E34" s="1246"/>
      <c r="F34" s="32">
        <v>4.55</v>
      </c>
      <c r="G34" s="33">
        <v>4.3600000000000003</v>
      </c>
      <c r="H34" s="33">
        <v>5.15</v>
      </c>
      <c r="I34" s="33">
        <v>5.23</v>
      </c>
      <c r="J34" s="34">
        <v>5.88</v>
      </c>
      <c r="K34" s="22"/>
      <c r="L34" s="22"/>
      <c r="M34" s="22"/>
      <c r="N34" s="22"/>
      <c r="O34" s="22"/>
      <c r="P34" s="22"/>
    </row>
    <row r="35" spans="1:16" ht="39" customHeight="1" x14ac:dyDescent="0.15">
      <c r="A35" s="22"/>
      <c r="B35" s="35"/>
      <c r="C35" s="1239" t="s">
        <v>553</v>
      </c>
      <c r="D35" s="1240"/>
      <c r="E35" s="1241"/>
      <c r="F35" s="36">
        <v>3.27</v>
      </c>
      <c r="G35" s="37">
        <v>4.25</v>
      </c>
      <c r="H35" s="37">
        <v>3.22</v>
      </c>
      <c r="I35" s="37">
        <v>5.0199999999999996</v>
      </c>
      <c r="J35" s="38">
        <v>4.1399999999999997</v>
      </c>
      <c r="K35" s="22"/>
      <c r="L35" s="22"/>
      <c r="M35" s="22"/>
      <c r="N35" s="22"/>
      <c r="O35" s="22"/>
      <c r="P35" s="22"/>
    </row>
    <row r="36" spans="1:16" ht="39" customHeight="1" x14ac:dyDescent="0.15">
      <c r="A36" s="22"/>
      <c r="B36" s="35"/>
      <c r="C36" s="1239" t="s">
        <v>554</v>
      </c>
      <c r="D36" s="1240"/>
      <c r="E36" s="1241"/>
      <c r="F36" s="36">
        <v>0.64</v>
      </c>
      <c r="G36" s="37">
        <v>0.83</v>
      </c>
      <c r="H36" s="37">
        <v>0.76</v>
      </c>
      <c r="I36" s="37">
        <v>0.41</v>
      </c>
      <c r="J36" s="38">
        <v>0.6</v>
      </c>
      <c r="K36" s="22"/>
      <c r="L36" s="22"/>
      <c r="M36" s="22"/>
      <c r="N36" s="22"/>
      <c r="O36" s="22"/>
      <c r="P36" s="22"/>
    </row>
    <row r="37" spans="1:16" ht="39" customHeight="1" x14ac:dyDescent="0.15">
      <c r="A37" s="22"/>
      <c r="B37" s="35"/>
      <c r="C37" s="1239" t="s">
        <v>555</v>
      </c>
      <c r="D37" s="1240"/>
      <c r="E37" s="1241"/>
      <c r="F37" s="36" t="s">
        <v>556</v>
      </c>
      <c r="G37" s="37">
        <v>0.01</v>
      </c>
      <c r="H37" s="37">
        <v>0.01</v>
      </c>
      <c r="I37" s="37">
        <v>1.51</v>
      </c>
      <c r="J37" s="38">
        <v>0.11</v>
      </c>
      <c r="K37" s="22"/>
      <c r="L37" s="22"/>
      <c r="M37" s="22"/>
      <c r="N37" s="22"/>
      <c r="O37" s="22"/>
      <c r="P37" s="22"/>
    </row>
    <row r="38" spans="1:16" ht="39" customHeight="1" x14ac:dyDescent="0.15">
      <c r="A38" s="22"/>
      <c r="B38" s="35"/>
      <c r="C38" s="1239" t="s">
        <v>557</v>
      </c>
      <c r="D38" s="1240"/>
      <c r="E38" s="1241"/>
      <c r="F38" s="36">
        <v>0.1</v>
      </c>
      <c r="G38" s="37">
        <v>0.11</v>
      </c>
      <c r="H38" s="37">
        <v>0.04</v>
      </c>
      <c r="I38" s="37">
        <v>0.01</v>
      </c>
      <c r="J38" s="38">
        <v>0.02</v>
      </c>
      <c r="K38" s="22"/>
      <c r="L38" s="22"/>
      <c r="M38" s="22"/>
      <c r="N38" s="22"/>
      <c r="O38" s="22"/>
      <c r="P38" s="22"/>
    </row>
    <row r="39" spans="1:16" ht="39" customHeight="1" x14ac:dyDescent="0.15">
      <c r="A39" s="22"/>
      <c r="B39" s="35"/>
      <c r="C39" s="1239" t="s">
        <v>558</v>
      </c>
      <c r="D39" s="1240"/>
      <c r="E39" s="1241"/>
      <c r="F39" s="36">
        <v>0.01</v>
      </c>
      <c r="G39" s="37">
        <v>0</v>
      </c>
      <c r="H39" s="37">
        <v>0</v>
      </c>
      <c r="I39" s="37">
        <v>0.01</v>
      </c>
      <c r="J39" s="38">
        <v>0.01</v>
      </c>
      <c r="K39" s="22"/>
      <c r="L39" s="22"/>
      <c r="M39" s="22"/>
      <c r="N39" s="22"/>
      <c r="O39" s="22"/>
      <c r="P39" s="22"/>
    </row>
    <row r="40" spans="1:16" ht="39" customHeight="1" x14ac:dyDescent="0.15">
      <c r="A40" s="22"/>
      <c r="B40" s="35"/>
      <c r="C40" s="1239" t="s">
        <v>559</v>
      </c>
      <c r="D40" s="1240"/>
      <c r="E40" s="1241"/>
      <c r="F40" s="36">
        <v>0</v>
      </c>
      <c r="G40" s="37">
        <v>0</v>
      </c>
      <c r="H40" s="37">
        <v>0</v>
      </c>
      <c r="I40" s="37">
        <v>0</v>
      </c>
      <c r="J40" s="38">
        <v>0</v>
      </c>
      <c r="K40" s="22"/>
      <c r="L40" s="22"/>
      <c r="M40" s="22"/>
      <c r="N40" s="22"/>
      <c r="O40" s="22"/>
      <c r="P40" s="22"/>
    </row>
    <row r="41" spans="1:16" ht="39" customHeight="1" x14ac:dyDescent="0.15">
      <c r="A41" s="22"/>
      <c r="B41" s="35"/>
      <c r="C41" s="1239" t="s">
        <v>560</v>
      </c>
      <c r="D41" s="1240"/>
      <c r="E41" s="1241"/>
      <c r="F41" s="36">
        <v>0</v>
      </c>
      <c r="G41" s="37">
        <v>0</v>
      </c>
      <c r="H41" s="37">
        <v>0</v>
      </c>
      <c r="I41" s="37">
        <v>0</v>
      </c>
      <c r="J41" s="38">
        <v>0</v>
      </c>
      <c r="K41" s="22"/>
      <c r="L41" s="22"/>
      <c r="M41" s="22"/>
      <c r="N41" s="22"/>
      <c r="O41" s="22"/>
      <c r="P41" s="22"/>
    </row>
    <row r="42" spans="1:16" ht="39" customHeight="1" x14ac:dyDescent="0.15">
      <c r="A42" s="22"/>
      <c r="B42" s="39"/>
      <c r="C42" s="1239" t="s">
        <v>561</v>
      </c>
      <c r="D42" s="1240"/>
      <c r="E42" s="1241"/>
      <c r="F42" s="36" t="s">
        <v>503</v>
      </c>
      <c r="G42" s="37" t="s">
        <v>503</v>
      </c>
      <c r="H42" s="37" t="s">
        <v>503</v>
      </c>
      <c r="I42" s="37" t="s">
        <v>503</v>
      </c>
      <c r="J42" s="38" t="s">
        <v>503</v>
      </c>
      <c r="K42" s="22"/>
      <c r="L42" s="22"/>
      <c r="M42" s="22"/>
      <c r="N42" s="22"/>
      <c r="O42" s="22"/>
      <c r="P42" s="22"/>
    </row>
    <row r="43" spans="1:16" ht="39" customHeight="1" thickBot="1" x14ac:dyDescent="0.2">
      <c r="A43" s="22"/>
      <c r="B43" s="40"/>
      <c r="C43" s="1242" t="s">
        <v>562</v>
      </c>
      <c r="D43" s="1243"/>
      <c r="E43" s="1244"/>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gQ5mnGwmWJVu4CZAA+x7Aeg6dNvdHcADxsREINytsV/eeAAqq/XVKryebAPCYpwSWXYP6Q6tDiqoEAJDu+eCA==" saltValue="DMZEPzjdQWIg3ZLv04mB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1613</v>
      </c>
      <c r="L45" s="60">
        <v>1518</v>
      </c>
      <c r="M45" s="60">
        <v>1565</v>
      </c>
      <c r="N45" s="60">
        <v>1619</v>
      </c>
      <c r="O45" s="61">
        <v>1680</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503</v>
      </c>
      <c r="L46" s="64" t="s">
        <v>503</v>
      </c>
      <c r="M46" s="64" t="s">
        <v>503</v>
      </c>
      <c r="N46" s="64" t="s">
        <v>503</v>
      </c>
      <c r="O46" s="65" t="s">
        <v>503</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503</v>
      </c>
      <c r="L47" s="64" t="s">
        <v>503</v>
      </c>
      <c r="M47" s="64" t="s">
        <v>503</v>
      </c>
      <c r="N47" s="64" t="s">
        <v>503</v>
      </c>
      <c r="O47" s="65" t="s">
        <v>503</v>
      </c>
      <c r="P47" s="48"/>
      <c r="Q47" s="48"/>
      <c r="R47" s="48"/>
      <c r="S47" s="48"/>
      <c r="T47" s="48"/>
      <c r="U47" s="48"/>
    </row>
    <row r="48" spans="1:21" ht="30.75" customHeight="1" x14ac:dyDescent="0.15">
      <c r="A48" s="48"/>
      <c r="B48" s="1267"/>
      <c r="C48" s="1268"/>
      <c r="D48" s="62"/>
      <c r="E48" s="1249" t="s">
        <v>15</v>
      </c>
      <c r="F48" s="1249"/>
      <c r="G48" s="1249"/>
      <c r="H48" s="1249"/>
      <c r="I48" s="1249"/>
      <c r="J48" s="1250"/>
      <c r="K48" s="63">
        <v>137</v>
      </c>
      <c r="L48" s="64">
        <v>161</v>
      </c>
      <c r="M48" s="64">
        <v>140</v>
      </c>
      <c r="N48" s="64">
        <v>138</v>
      </c>
      <c r="O48" s="65">
        <v>139</v>
      </c>
      <c r="P48" s="48"/>
      <c r="Q48" s="48"/>
      <c r="R48" s="48"/>
      <c r="S48" s="48"/>
      <c r="T48" s="48"/>
      <c r="U48" s="48"/>
    </row>
    <row r="49" spans="1:21" ht="30.75" customHeight="1" x14ac:dyDescent="0.15">
      <c r="A49" s="48"/>
      <c r="B49" s="1267"/>
      <c r="C49" s="1268"/>
      <c r="D49" s="62"/>
      <c r="E49" s="1249" t="s">
        <v>16</v>
      </c>
      <c r="F49" s="1249"/>
      <c r="G49" s="1249"/>
      <c r="H49" s="1249"/>
      <c r="I49" s="1249"/>
      <c r="J49" s="1250"/>
      <c r="K49" s="63">
        <v>248</v>
      </c>
      <c r="L49" s="64">
        <v>260</v>
      </c>
      <c r="M49" s="64">
        <v>254</v>
      </c>
      <c r="N49" s="64">
        <v>116</v>
      </c>
      <c r="O49" s="65" t="s">
        <v>503</v>
      </c>
      <c r="P49" s="48"/>
      <c r="Q49" s="48"/>
      <c r="R49" s="48"/>
      <c r="S49" s="48"/>
      <c r="T49" s="48"/>
      <c r="U49" s="48"/>
    </row>
    <row r="50" spans="1:21" ht="30.75" customHeight="1" x14ac:dyDescent="0.15">
      <c r="A50" s="48"/>
      <c r="B50" s="1267"/>
      <c r="C50" s="1268"/>
      <c r="D50" s="62"/>
      <c r="E50" s="1249" t="s">
        <v>17</v>
      </c>
      <c r="F50" s="1249"/>
      <c r="G50" s="1249"/>
      <c r="H50" s="1249"/>
      <c r="I50" s="1249"/>
      <c r="J50" s="1250"/>
      <c r="K50" s="63">
        <v>202</v>
      </c>
      <c r="L50" s="64">
        <v>174</v>
      </c>
      <c r="M50" s="64">
        <v>144</v>
      </c>
      <c r="N50" s="64">
        <v>117</v>
      </c>
      <c r="O50" s="65">
        <v>95</v>
      </c>
      <c r="P50" s="48"/>
      <c r="Q50" s="48"/>
      <c r="R50" s="48"/>
      <c r="S50" s="48"/>
      <c r="T50" s="48"/>
      <c r="U50" s="48"/>
    </row>
    <row r="51" spans="1:21" ht="30.75" customHeight="1" x14ac:dyDescent="0.15">
      <c r="A51" s="48"/>
      <c r="B51" s="1269"/>
      <c r="C51" s="1270"/>
      <c r="D51" s="66"/>
      <c r="E51" s="1249" t="s">
        <v>18</v>
      </c>
      <c r="F51" s="1249"/>
      <c r="G51" s="1249"/>
      <c r="H51" s="1249"/>
      <c r="I51" s="1249"/>
      <c r="J51" s="1250"/>
      <c r="K51" s="63">
        <v>0</v>
      </c>
      <c r="L51" s="64">
        <v>0</v>
      </c>
      <c r="M51" s="64">
        <v>0</v>
      </c>
      <c r="N51" s="64">
        <v>0</v>
      </c>
      <c r="O51" s="65">
        <v>0</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1409</v>
      </c>
      <c r="L52" s="64">
        <v>1371</v>
      </c>
      <c r="M52" s="64">
        <v>1355</v>
      </c>
      <c r="N52" s="64">
        <v>1292</v>
      </c>
      <c r="O52" s="65">
        <v>1248</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791</v>
      </c>
      <c r="L53" s="69">
        <v>742</v>
      </c>
      <c r="M53" s="69">
        <v>748</v>
      </c>
      <c r="N53" s="69">
        <v>698</v>
      </c>
      <c r="O53" s="70">
        <v>666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55" t="s">
        <v>25</v>
      </c>
      <c r="C57" s="1256"/>
      <c r="D57" s="1259" t="s">
        <v>26</v>
      </c>
      <c r="E57" s="1260"/>
      <c r="F57" s="1260"/>
      <c r="G57" s="1260"/>
      <c r="H57" s="1260"/>
      <c r="I57" s="1260"/>
      <c r="J57" s="1261"/>
      <c r="K57" s="379" t="s">
        <v>586</v>
      </c>
      <c r="L57" s="380" t="s">
        <v>587</v>
      </c>
      <c r="M57" s="380" t="s">
        <v>588</v>
      </c>
      <c r="N57" s="380" t="s">
        <v>588</v>
      </c>
      <c r="O57" s="381" t="s">
        <v>588</v>
      </c>
    </row>
    <row r="58" spans="1:21" ht="31.5" customHeight="1" thickBot="1" x14ac:dyDescent="0.2">
      <c r="B58" s="1257"/>
      <c r="C58" s="1258"/>
      <c r="D58" s="1262" t="s">
        <v>27</v>
      </c>
      <c r="E58" s="1263"/>
      <c r="F58" s="1263"/>
      <c r="G58" s="1263"/>
      <c r="H58" s="1263"/>
      <c r="I58" s="1263"/>
      <c r="J58" s="1264"/>
      <c r="K58" s="382" t="s">
        <v>588</v>
      </c>
      <c r="L58" s="383" t="s">
        <v>588</v>
      </c>
      <c r="M58" s="383" t="s">
        <v>588</v>
      </c>
      <c r="N58" s="383" t="s">
        <v>588</v>
      </c>
      <c r="O58" s="384" t="s">
        <v>588</v>
      </c>
    </row>
    <row r="59" spans="1:21" ht="24" customHeight="1" x14ac:dyDescent="0.15">
      <c r="B59" s="82"/>
      <c r="C59" s="82"/>
      <c r="D59" s="83" t="s">
        <v>28</v>
      </c>
      <c r="E59" s="84"/>
      <c r="F59" s="84"/>
      <c r="G59" s="84"/>
      <c r="H59" s="84"/>
      <c r="I59" s="84"/>
      <c r="J59" s="84"/>
      <c r="K59" s="84"/>
      <c r="L59" s="84"/>
      <c r="M59" s="84"/>
      <c r="N59" s="84"/>
      <c r="O59" s="84"/>
    </row>
    <row r="60" spans="1:21" ht="24" customHeight="1" x14ac:dyDescent="0.15">
      <c r="B60" s="85"/>
      <c r="C60" s="85"/>
      <c r="D60" s="83" t="s">
        <v>29</v>
      </c>
      <c r="E60" s="84"/>
      <c r="F60" s="84"/>
      <c r="G60" s="84"/>
      <c r="H60" s="84"/>
      <c r="I60" s="84"/>
      <c r="J60" s="84"/>
      <c r="K60" s="84"/>
      <c r="L60" s="84"/>
      <c r="M60" s="84"/>
      <c r="N60" s="84"/>
      <c r="O60" s="84"/>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UFe0HK2uwyqNKy/t+vS0HesoVzngjEFNyLT4+5PzUi9FSOC/IoI752CxlJbUFSujWtUykng9tb+D0bCmVCpCA==" saltValue="Ue18tpzxFfxl+nn1Beyv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6" customWidth="1"/>
    <col min="2" max="3" width="12.625" style="86" customWidth="1"/>
    <col min="4" max="4" width="11.625" style="86" customWidth="1"/>
    <col min="5" max="8" width="10.375" style="86" customWidth="1"/>
    <col min="9" max="13" width="16.375" style="86" customWidth="1"/>
    <col min="14" max="19" width="12.625" style="86" customWidth="1"/>
    <col min="20" max="16384" width="0" style="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7" t="s">
        <v>9</v>
      </c>
    </row>
    <row r="40" spans="2:13" ht="27.75" customHeight="1" thickBot="1" x14ac:dyDescent="0.2">
      <c r="B40" s="88" t="s">
        <v>10</v>
      </c>
      <c r="C40" s="89"/>
      <c r="D40" s="89"/>
      <c r="E40" s="90"/>
      <c r="F40" s="90"/>
      <c r="G40" s="90"/>
      <c r="H40" s="91" t="s">
        <v>2</v>
      </c>
      <c r="I40" s="92" t="s">
        <v>545</v>
      </c>
      <c r="J40" s="93" t="s">
        <v>546</v>
      </c>
      <c r="K40" s="93" t="s">
        <v>547</v>
      </c>
      <c r="L40" s="93" t="s">
        <v>548</v>
      </c>
      <c r="M40" s="94" t="s">
        <v>549</v>
      </c>
    </row>
    <row r="41" spans="2:13" ht="27.75" customHeight="1" x14ac:dyDescent="0.15">
      <c r="B41" s="1285" t="s">
        <v>30</v>
      </c>
      <c r="C41" s="1286"/>
      <c r="D41" s="95"/>
      <c r="E41" s="1287" t="s">
        <v>31</v>
      </c>
      <c r="F41" s="1287"/>
      <c r="G41" s="1287"/>
      <c r="H41" s="1288"/>
      <c r="I41" s="96">
        <v>13763</v>
      </c>
      <c r="J41" s="97">
        <v>14786</v>
      </c>
      <c r="K41" s="97">
        <v>15207</v>
      </c>
      <c r="L41" s="97">
        <v>16635</v>
      </c>
      <c r="M41" s="98">
        <v>16199</v>
      </c>
    </row>
    <row r="42" spans="2:13" ht="27.75" customHeight="1" x14ac:dyDescent="0.15">
      <c r="B42" s="1275"/>
      <c r="C42" s="1276"/>
      <c r="D42" s="99"/>
      <c r="E42" s="1279" t="s">
        <v>32</v>
      </c>
      <c r="F42" s="1279"/>
      <c r="G42" s="1279"/>
      <c r="H42" s="1280"/>
      <c r="I42" s="100">
        <v>16</v>
      </c>
      <c r="J42" s="101">
        <v>13</v>
      </c>
      <c r="K42" s="101">
        <v>11</v>
      </c>
      <c r="L42" s="101">
        <v>8</v>
      </c>
      <c r="M42" s="102">
        <v>6</v>
      </c>
    </row>
    <row r="43" spans="2:13" ht="27.75" customHeight="1" x14ac:dyDescent="0.15">
      <c r="B43" s="1275"/>
      <c r="C43" s="1276"/>
      <c r="D43" s="99"/>
      <c r="E43" s="1279" t="s">
        <v>33</v>
      </c>
      <c r="F43" s="1279"/>
      <c r="G43" s="1279"/>
      <c r="H43" s="1280"/>
      <c r="I43" s="100">
        <v>1299</v>
      </c>
      <c r="J43" s="101">
        <v>1181</v>
      </c>
      <c r="K43" s="101">
        <v>1118</v>
      </c>
      <c r="L43" s="101">
        <v>1169</v>
      </c>
      <c r="M43" s="102">
        <v>1154</v>
      </c>
    </row>
    <row r="44" spans="2:13" ht="27.75" customHeight="1" x14ac:dyDescent="0.15">
      <c r="B44" s="1275"/>
      <c r="C44" s="1276"/>
      <c r="D44" s="99"/>
      <c r="E44" s="1279" t="s">
        <v>34</v>
      </c>
      <c r="F44" s="1279"/>
      <c r="G44" s="1279"/>
      <c r="H44" s="1280"/>
      <c r="I44" s="100">
        <v>640</v>
      </c>
      <c r="J44" s="101">
        <v>389</v>
      </c>
      <c r="K44" s="101">
        <v>137</v>
      </c>
      <c r="L44" s="101" t="s">
        <v>503</v>
      </c>
      <c r="M44" s="102">
        <v>19</v>
      </c>
    </row>
    <row r="45" spans="2:13" ht="27.75" customHeight="1" x14ac:dyDescent="0.15">
      <c r="B45" s="1275"/>
      <c r="C45" s="1276"/>
      <c r="D45" s="99"/>
      <c r="E45" s="1279" t="s">
        <v>35</v>
      </c>
      <c r="F45" s="1279"/>
      <c r="G45" s="1279"/>
      <c r="H45" s="1280"/>
      <c r="I45" s="100">
        <v>2093</v>
      </c>
      <c r="J45" s="101">
        <v>1897</v>
      </c>
      <c r="K45" s="101">
        <v>1749</v>
      </c>
      <c r="L45" s="101">
        <v>1642</v>
      </c>
      <c r="M45" s="102">
        <v>1557</v>
      </c>
    </row>
    <row r="46" spans="2:13" ht="27.75" customHeight="1" x14ac:dyDescent="0.15">
      <c r="B46" s="1275"/>
      <c r="C46" s="1276"/>
      <c r="D46" s="103"/>
      <c r="E46" s="1279" t="s">
        <v>36</v>
      </c>
      <c r="F46" s="1279"/>
      <c r="G46" s="1279"/>
      <c r="H46" s="1280"/>
      <c r="I46" s="100" t="s">
        <v>503</v>
      </c>
      <c r="J46" s="101" t="s">
        <v>503</v>
      </c>
      <c r="K46" s="101" t="s">
        <v>503</v>
      </c>
      <c r="L46" s="101" t="s">
        <v>503</v>
      </c>
      <c r="M46" s="102" t="s">
        <v>503</v>
      </c>
    </row>
    <row r="47" spans="2:13" ht="27.75" customHeight="1" x14ac:dyDescent="0.15">
      <c r="B47" s="1275"/>
      <c r="C47" s="1276"/>
      <c r="D47" s="104"/>
      <c r="E47" s="1289" t="s">
        <v>37</v>
      </c>
      <c r="F47" s="1290"/>
      <c r="G47" s="1290"/>
      <c r="H47" s="1291"/>
      <c r="I47" s="100" t="s">
        <v>503</v>
      </c>
      <c r="J47" s="101" t="s">
        <v>503</v>
      </c>
      <c r="K47" s="101" t="s">
        <v>503</v>
      </c>
      <c r="L47" s="101" t="s">
        <v>503</v>
      </c>
      <c r="M47" s="102" t="s">
        <v>503</v>
      </c>
    </row>
    <row r="48" spans="2:13" ht="27.75" customHeight="1" x14ac:dyDescent="0.15">
      <c r="B48" s="1275"/>
      <c r="C48" s="1276"/>
      <c r="D48" s="99"/>
      <c r="E48" s="1279" t="s">
        <v>38</v>
      </c>
      <c r="F48" s="1279"/>
      <c r="G48" s="1279"/>
      <c r="H48" s="1280"/>
      <c r="I48" s="100" t="s">
        <v>503</v>
      </c>
      <c r="J48" s="101" t="s">
        <v>503</v>
      </c>
      <c r="K48" s="101" t="s">
        <v>503</v>
      </c>
      <c r="L48" s="101" t="s">
        <v>503</v>
      </c>
      <c r="M48" s="102" t="s">
        <v>503</v>
      </c>
    </row>
    <row r="49" spans="2:13" ht="27.75" customHeight="1" x14ac:dyDescent="0.15">
      <c r="B49" s="1277"/>
      <c r="C49" s="1278"/>
      <c r="D49" s="99"/>
      <c r="E49" s="1279" t="s">
        <v>39</v>
      </c>
      <c r="F49" s="1279"/>
      <c r="G49" s="1279"/>
      <c r="H49" s="1280"/>
      <c r="I49" s="100" t="s">
        <v>503</v>
      </c>
      <c r="J49" s="101" t="s">
        <v>503</v>
      </c>
      <c r="K49" s="101" t="s">
        <v>503</v>
      </c>
      <c r="L49" s="101" t="s">
        <v>503</v>
      </c>
      <c r="M49" s="102" t="s">
        <v>503</v>
      </c>
    </row>
    <row r="50" spans="2:13" ht="27.75" customHeight="1" x14ac:dyDescent="0.15">
      <c r="B50" s="1273" t="s">
        <v>40</v>
      </c>
      <c r="C50" s="1274"/>
      <c r="D50" s="105"/>
      <c r="E50" s="1279" t="s">
        <v>41</v>
      </c>
      <c r="F50" s="1279"/>
      <c r="G50" s="1279"/>
      <c r="H50" s="1280"/>
      <c r="I50" s="100">
        <v>8042</v>
      </c>
      <c r="J50" s="101">
        <v>8367</v>
      </c>
      <c r="K50" s="101">
        <v>8592</v>
      </c>
      <c r="L50" s="101">
        <v>9238</v>
      </c>
      <c r="M50" s="102">
        <v>9252</v>
      </c>
    </row>
    <row r="51" spans="2:13" ht="27.75" customHeight="1" x14ac:dyDescent="0.15">
      <c r="B51" s="1275"/>
      <c r="C51" s="1276"/>
      <c r="D51" s="99"/>
      <c r="E51" s="1279" t="s">
        <v>42</v>
      </c>
      <c r="F51" s="1279"/>
      <c r="G51" s="1279"/>
      <c r="H51" s="1280"/>
      <c r="I51" s="100">
        <v>507</v>
      </c>
      <c r="J51" s="101">
        <v>489</v>
      </c>
      <c r="K51" s="101">
        <v>497</v>
      </c>
      <c r="L51" s="101">
        <v>400</v>
      </c>
      <c r="M51" s="102">
        <v>259</v>
      </c>
    </row>
    <row r="52" spans="2:13" ht="27.75" customHeight="1" x14ac:dyDescent="0.15">
      <c r="B52" s="1277"/>
      <c r="C52" s="1278"/>
      <c r="D52" s="99"/>
      <c r="E52" s="1279" t="s">
        <v>43</v>
      </c>
      <c r="F52" s="1279"/>
      <c r="G52" s="1279"/>
      <c r="H52" s="1280"/>
      <c r="I52" s="100">
        <v>11585</v>
      </c>
      <c r="J52" s="101">
        <v>11939</v>
      </c>
      <c r="K52" s="101">
        <v>12165</v>
      </c>
      <c r="L52" s="101">
        <v>12131</v>
      </c>
      <c r="M52" s="102">
        <v>12925</v>
      </c>
    </row>
    <row r="53" spans="2:13" ht="27.75" customHeight="1" thickBot="1" x14ac:dyDescent="0.2">
      <c r="B53" s="1281" t="s">
        <v>44</v>
      </c>
      <c r="C53" s="1282"/>
      <c r="D53" s="106"/>
      <c r="E53" s="1283" t="s">
        <v>45</v>
      </c>
      <c r="F53" s="1283"/>
      <c r="G53" s="1283"/>
      <c r="H53" s="1284"/>
      <c r="I53" s="107">
        <v>-2324</v>
      </c>
      <c r="J53" s="108">
        <v>-2530</v>
      </c>
      <c r="K53" s="108">
        <v>-3032</v>
      </c>
      <c r="L53" s="108">
        <v>-2314</v>
      </c>
      <c r="M53" s="109">
        <v>-3501</v>
      </c>
    </row>
    <row r="54" spans="2:13" ht="27.75" customHeight="1" x14ac:dyDescent="0.15">
      <c r="B54" s="110" t="s">
        <v>46</v>
      </c>
      <c r="C54" s="111"/>
      <c r="D54" s="111"/>
      <c r="E54" s="112"/>
      <c r="F54" s="112"/>
      <c r="G54" s="112"/>
      <c r="H54" s="112"/>
      <c r="I54" s="113"/>
      <c r="J54" s="113"/>
      <c r="K54" s="113"/>
      <c r="L54" s="113"/>
      <c r="M54" s="11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7EgjcyCnWh53JeNtNyoPOPdrvi7uaB3bzTwy+2cVr9NbMf7V7YgVeJ3090sZfuJj53QXbqX7DOhjPENNJOfBw==" saltValue="3i9SBrumgo3FKcq2ZAC0Q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4" t="s">
        <v>47</v>
      </c>
    </row>
    <row r="54" spans="2:8" ht="29.25" customHeight="1" thickBot="1" x14ac:dyDescent="0.25">
      <c r="B54" s="115" t="s">
        <v>1</v>
      </c>
      <c r="C54" s="116"/>
      <c r="D54" s="116"/>
      <c r="E54" s="117" t="s">
        <v>2</v>
      </c>
      <c r="F54" s="118" t="s">
        <v>547</v>
      </c>
      <c r="G54" s="118" t="s">
        <v>548</v>
      </c>
      <c r="H54" s="119" t="s">
        <v>549</v>
      </c>
    </row>
    <row r="55" spans="2:8" ht="52.5" customHeight="1" x14ac:dyDescent="0.15">
      <c r="B55" s="120"/>
      <c r="C55" s="1300" t="s">
        <v>48</v>
      </c>
      <c r="D55" s="1300"/>
      <c r="E55" s="1301"/>
      <c r="F55" s="121">
        <v>5869</v>
      </c>
      <c r="G55" s="121">
        <v>5868</v>
      </c>
      <c r="H55" s="122">
        <v>5480</v>
      </c>
    </row>
    <row r="56" spans="2:8" ht="52.5" customHeight="1" x14ac:dyDescent="0.15">
      <c r="B56" s="123"/>
      <c r="C56" s="1302" t="s">
        <v>49</v>
      </c>
      <c r="D56" s="1302"/>
      <c r="E56" s="1303"/>
      <c r="F56" s="124">
        <v>644</v>
      </c>
      <c r="G56" s="124">
        <v>744</v>
      </c>
      <c r="H56" s="125">
        <v>944</v>
      </c>
    </row>
    <row r="57" spans="2:8" ht="53.25" customHeight="1" x14ac:dyDescent="0.15">
      <c r="B57" s="123"/>
      <c r="C57" s="1304" t="s">
        <v>50</v>
      </c>
      <c r="D57" s="1304"/>
      <c r="E57" s="1305"/>
      <c r="F57" s="126">
        <v>1509</v>
      </c>
      <c r="G57" s="126">
        <v>1669</v>
      </c>
      <c r="H57" s="127">
        <v>1790</v>
      </c>
    </row>
    <row r="58" spans="2:8" ht="45.75" customHeight="1" x14ac:dyDescent="0.15">
      <c r="B58" s="128"/>
      <c r="C58" s="1292" t="s">
        <v>581</v>
      </c>
      <c r="D58" s="1293"/>
      <c r="E58" s="1294"/>
      <c r="F58" s="129">
        <v>1130</v>
      </c>
      <c r="G58" s="129">
        <v>1280</v>
      </c>
      <c r="H58" s="130">
        <v>1430</v>
      </c>
    </row>
    <row r="59" spans="2:8" ht="45.75" customHeight="1" x14ac:dyDescent="0.15">
      <c r="B59" s="128"/>
      <c r="C59" s="1292" t="s">
        <v>582</v>
      </c>
      <c r="D59" s="1293"/>
      <c r="E59" s="1294"/>
      <c r="F59" s="129">
        <v>151</v>
      </c>
      <c r="G59" s="129">
        <v>145</v>
      </c>
      <c r="H59" s="130">
        <v>141</v>
      </c>
    </row>
    <row r="60" spans="2:8" ht="45.75" customHeight="1" x14ac:dyDescent="0.15">
      <c r="B60" s="128"/>
      <c r="C60" s="1292" t="s">
        <v>583</v>
      </c>
      <c r="D60" s="1293"/>
      <c r="E60" s="1294"/>
      <c r="F60" s="129">
        <v>69</v>
      </c>
      <c r="G60" s="129">
        <v>119</v>
      </c>
      <c r="H60" s="130">
        <v>98</v>
      </c>
    </row>
    <row r="61" spans="2:8" ht="45.75" customHeight="1" x14ac:dyDescent="0.15">
      <c r="B61" s="128"/>
      <c r="C61" s="1292" t="s">
        <v>584</v>
      </c>
      <c r="D61" s="1293"/>
      <c r="E61" s="1294"/>
      <c r="F61" s="129">
        <v>39</v>
      </c>
      <c r="G61" s="129">
        <v>44</v>
      </c>
      <c r="H61" s="130">
        <v>50</v>
      </c>
    </row>
    <row r="62" spans="2:8" ht="45.75" customHeight="1" thickBot="1" x14ac:dyDescent="0.2">
      <c r="B62" s="131"/>
      <c r="C62" s="1295" t="s">
        <v>585</v>
      </c>
      <c r="D62" s="1296"/>
      <c r="E62" s="1297"/>
      <c r="F62" s="132">
        <v>33</v>
      </c>
      <c r="G62" s="132">
        <v>30</v>
      </c>
      <c r="H62" s="133">
        <v>26</v>
      </c>
    </row>
    <row r="63" spans="2:8" ht="52.5" customHeight="1" thickBot="1" x14ac:dyDescent="0.2">
      <c r="B63" s="134"/>
      <c r="C63" s="1298" t="s">
        <v>51</v>
      </c>
      <c r="D63" s="1298"/>
      <c r="E63" s="1299"/>
      <c r="F63" s="135">
        <v>8021</v>
      </c>
      <c r="G63" s="135">
        <v>8281</v>
      </c>
      <c r="H63" s="136">
        <v>8214</v>
      </c>
    </row>
    <row r="64" spans="2:8" ht="15" customHeight="1" x14ac:dyDescent="0.15"/>
    <row r="65" ht="0" hidden="1" customHeight="1" x14ac:dyDescent="0.15"/>
    <row r="66" ht="0" hidden="1" customHeight="1" x14ac:dyDescent="0.15"/>
  </sheetData>
  <sheetProtection algorithmName="SHA-512" hashValue="l8djxITNvpiIgW367UaR1Ijnd3nYz/FuieUQ9zuIOQig7sUjVs5Ui1vGRzJXZE/FBDRPKMxtSf1ELBMN6IpWSg==" saltValue="QhMs+iJz2Ck8T4FAj7Vv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417" customWidth="1"/>
    <col min="2" max="107" width="2.375" style="417" customWidth="1"/>
    <col min="108" max="108" width="6.125" style="391" customWidth="1"/>
    <col min="109" max="109" width="5.875" style="390" customWidth="1"/>
    <col min="110" max="110" width="19.125" style="417" hidden="1"/>
    <col min="111" max="115" width="12.625" style="417" hidden="1"/>
    <col min="116" max="349" width="8.625" style="417" hidden="1"/>
    <col min="350" max="355" width="14.875" style="417" hidden="1"/>
    <col min="356" max="357" width="15.875" style="417" hidden="1"/>
    <col min="358" max="363" width="16.125" style="417" hidden="1"/>
    <col min="364" max="364" width="6.125" style="417" hidden="1"/>
    <col min="365" max="365" width="3" style="417" hidden="1"/>
    <col min="366" max="605" width="8.625" style="417" hidden="1"/>
    <col min="606" max="611" width="14.875" style="417" hidden="1"/>
    <col min="612" max="613" width="15.875" style="417" hidden="1"/>
    <col min="614" max="619" width="16.125" style="417" hidden="1"/>
    <col min="620" max="620" width="6.125" style="417" hidden="1"/>
    <col min="621" max="621" width="3" style="417" hidden="1"/>
    <col min="622" max="861" width="8.625" style="417" hidden="1"/>
    <col min="862" max="867" width="14.875" style="417" hidden="1"/>
    <col min="868" max="869" width="15.875" style="417" hidden="1"/>
    <col min="870" max="875" width="16.125" style="417" hidden="1"/>
    <col min="876" max="876" width="6.125" style="417" hidden="1"/>
    <col min="877" max="877" width="3" style="417" hidden="1"/>
    <col min="878" max="1117" width="8.625" style="417" hidden="1"/>
    <col min="1118" max="1123" width="14.875" style="417" hidden="1"/>
    <col min="1124" max="1125" width="15.875" style="417" hidden="1"/>
    <col min="1126" max="1131" width="16.125" style="417" hidden="1"/>
    <col min="1132" max="1132" width="6.125" style="417" hidden="1"/>
    <col min="1133" max="1133" width="3" style="417" hidden="1"/>
    <col min="1134" max="1373" width="8.625" style="417" hidden="1"/>
    <col min="1374" max="1379" width="14.875" style="417" hidden="1"/>
    <col min="1380" max="1381" width="15.875" style="417" hidden="1"/>
    <col min="1382" max="1387" width="16.125" style="417" hidden="1"/>
    <col min="1388" max="1388" width="6.125" style="417" hidden="1"/>
    <col min="1389" max="1389" width="3" style="417" hidden="1"/>
    <col min="1390" max="1629" width="8.625" style="417" hidden="1"/>
    <col min="1630" max="1635" width="14.875" style="417" hidden="1"/>
    <col min="1636" max="1637" width="15.875" style="417" hidden="1"/>
    <col min="1638" max="1643" width="16.125" style="417" hidden="1"/>
    <col min="1644" max="1644" width="6.125" style="417" hidden="1"/>
    <col min="1645" max="1645" width="3" style="417" hidden="1"/>
    <col min="1646" max="1885" width="8.625" style="417" hidden="1"/>
    <col min="1886" max="1891" width="14.875" style="417" hidden="1"/>
    <col min="1892" max="1893" width="15.875" style="417" hidden="1"/>
    <col min="1894" max="1899" width="16.125" style="417" hidden="1"/>
    <col min="1900" max="1900" width="6.125" style="417" hidden="1"/>
    <col min="1901" max="1901" width="3" style="417" hidden="1"/>
    <col min="1902" max="2141" width="8.625" style="417" hidden="1"/>
    <col min="2142" max="2147" width="14.875" style="417" hidden="1"/>
    <col min="2148" max="2149" width="15.875" style="417" hidden="1"/>
    <col min="2150" max="2155" width="16.125" style="417" hidden="1"/>
    <col min="2156" max="2156" width="6.125" style="417" hidden="1"/>
    <col min="2157" max="2157" width="3" style="417" hidden="1"/>
    <col min="2158" max="2397" width="8.625" style="417" hidden="1"/>
    <col min="2398" max="2403" width="14.875" style="417" hidden="1"/>
    <col min="2404" max="2405" width="15.875" style="417" hidden="1"/>
    <col min="2406" max="2411" width="16.125" style="417" hidden="1"/>
    <col min="2412" max="2412" width="6.125" style="417" hidden="1"/>
    <col min="2413" max="2413" width="3" style="417" hidden="1"/>
    <col min="2414" max="2653" width="8.625" style="417" hidden="1"/>
    <col min="2654" max="2659" width="14.875" style="417" hidden="1"/>
    <col min="2660" max="2661" width="15.875" style="417" hidden="1"/>
    <col min="2662" max="2667" width="16.125" style="417" hidden="1"/>
    <col min="2668" max="2668" width="6.125" style="417" hidden="1"/>
    <col min="2669" max="2669" width="3" style="417" hidden="1"/>
    <col min="2670" max="2909" width="8.625" style="417" hidden="1"/>
    <col min="2910" max="2915" width="14.875" style="417" hidden="1"/>
    <col min="2916" max="2917" width="15.875" style="417" hidden="1"/>
    <col min="2918" max="2923" width="16.125" style="417" hidden="1"/>
    <col min="2924" max="2924" width="6.125" style="417" hidden="1"/>
    <col min="2925" max="2925" width="3" style="417" hidden="1"/>
    <col min="2926" max="3165" width="8.625" style="417" hidden="1"/>
    <col min="3166" max="3171" width="14.875" style="417" hidden="1"/>
    <col min="3172" max="3173" width="15.875" style="417" hidden="1"/>
    <col min="3174" max="3179" width="16.125" style="417" hidden="1"/>
    <col min="3180" max="3180" width="6.125" style="417" hidden="1"/>
    <col min="3181" max="3181" width="3" style="417" hidden="1"/>
    <col min="3182" max="3421" width="8.625" style="417" hidden="1"/>
    <col min="3422" max="3427" width="14.875" style="417" hidden="1"/>
    <col min="3428" max="3429" width="15.875" style="417" hidden="1"/>
    <col min="3430" max="3435" width="16.125" style="417" hidden="1"/>
    <col min="3436" max="3436" width="6.125" style="417" hidden="1"/>
    <col min="3437" max="3437" width="3" style="417" hidden="1"/>
    <col min="3438" max="3677" width="8.625" style="417" hidden="1"/>
    <col min="3678" max="3683" width="14.875" style="417" hidden="1"/>
    <col min="3684" max="3685" width="15.875" style="417" hidden="1"/>
    <col min="3686" max="3691" width="16.125" style="417" hidden="1"/>
    <col min="3692" max="3692" width="6.125" style="417" hidden="1"/>
    <col min="3693" max="3693" width="3" style="417" hidden="1"/>
    <col min="3694" max="3933" width="8.625" style="417" hidden="1"/>
    <col min="3934" max="3939" width="14.875" style="417" hidden="1"/>
    <col min="3940" max="3941" width="15.875" style="417" hidden="1"/>
    <col min="3942" max="3947" width="16.125" style="417" hidden="1"/>
    <col min="3948" max="3948" width="6.125" style="417" hidden="1"/>
    <col min="3949" max="3949" width="3" style="417" hidden="1"/>
    <col min="3950" max="4189" width="8.625" style="417" hidden="1"/>
    <col min="4190" max="4195" width="14.875" style="417" hidden="1"/>
    <col min="4196" max="4197" width="15.875" style="417" hidden="1"/>
    <col min="4198" max="4203" width="16.125" style="417" hidden="1"/>
    <col min="4204" max="4204" width="6.125" style="417" hidden="1"/>
    <col min="4205" max="4205" width="3" style="417" hidden="1"/>
    <col min="4206" max="4445" width="8.625" style="417" hidden="1"/>
    <col min="4446" max="4451" width="14.875" style="417" hidden="1"/>
    <col min="4452" max="4453" width="15.875" style="417" hidden="1"/>
    <col min="4454" max="4459" width="16.125" style="417" hidden="1"/>
    <col min="4460" max="4460" width="6.125" style="417" hidden="1"/>
    <col min="4461" max="4461" width="3" style="417" hidden="1"/>
    <col min="4462" max="4701" width="8.625" style="417" hidden="1"/>
    <col min="4702" max="4707" width="14.875" style="417" hidden="1"/>
    <col min="4708" max="4709" width="15.875" style="417" hidden="1"/>
    <col min="4710" max="4715" width="16.125" style="417" hidden="1"/>
    <col min="4716" max="4716" width="6.125" style="417" hidden="1"/>
    <col min="4717" max="4717" width="3" style="417" hidden="1"/>
    <col min="4718" max="4957" width="8.625" style="417" hidden="1"/>
    <col min="4958" max="4963" width="14.875" style="417" hidden="1"/>
    <col min="4964" max="4965" width="15.875" style="417" hidden="1"/>
    <col min="4966" max="4971" width="16.125" style="417" hidden="1"/>
    <col min="4972" max="4972" width="6.125" style="417" hidden="1"/>
    <col min="4973" max="4973" width="3" style="417" hidden="1"/>
    <col min="4974" max="5213" width="8.625" style="417" hidden="1"/>
    <col min="5214" max="5219" width="14.875" style="417" hidden="1"/>
    <col min="5220" max="5221" width="15.875" style="417" hidden="1"/>
    <col min="5222" max="5227" width="16.125" style="417" hidden="1"/>
    <col min="5228" max="5228" width="6.125" style="417" hidden="1"/>
    <col min="5229" max="5229" width="3" style="417" hidden="1"/>
    <col min="5230" max="5469" width="8.625" style="417" hidden="1"/>
    <col min="5470" max="5475" width="14.875" style="417" hidden="1"/>
    <col min="5476" max="5477" width="15.875" style="417" hidden="1"/>
    <col min="5478" max="5483" width="16.125" style="417" hidden="1"/>
    <col min="5484" max="5484" width="6.125" style="417" hidden="1"/>
    <col min="5485" max="5485" width="3" style="417" hidden="1"/>
    <col min="5486" max="5725" width="8.625" style="417" hidden="1"/>
    <col min="5726" max="5731" width="14.875" style="417" hidden="1"/>
    <col min="5732" max="5733" width="15.875" style="417" hidden="1"/>
    <col min="5734" max="5739" width="16.125" style="417" hidden="1"/>
    <col min="5740" max="5740" width="6.125" style="417" hidden="1"/>
    <col min="5741" max="5741" width="3" style="417" hidden="1"/>
    <col min="5742" max="5981" width="8.625" style="417" hidden="1"/>
    <col min="5982" max="5987" width="14.875" style="417" hidden="1"/>
    <col min="5988" max="5989" width="15.875" style="417" hidden="1"/>
    <col min="5990" max="5995" width="16.125" style="417" hidden="1"/>
    <col min="5996" max="5996" width="6.125" style="417" hidden="1"/>
    <col min="5997" max="5997" width="3" style="417" hidden="1"/>
    <col min="5998" max="6237" width="8.625" style="417" hidden="1"/>
    <col min="6238" max="6243" width="14.875" style="417" hidden="1"/>
    <col min="6244" max="6245" width="15.875" style="417" hidden="1"/>
    <col min="6246" max="6251" width="16.125" style="417" hidden="1"/>
    <col min="6252" max="6252" width="6.125" style="417" hidden="1"/>
    <col min="6253" max="6253" width="3" style="417" hidden="1"/>
    <col min="6254" max="6493" width="8.625" style="417" hidden="1"/>
    <col min="6494" max="6499" width="14.875" style="417" hidden="1"/>
    <col min="6500" max="6501" width="15.875" style="417" hidden="1"/>
    <col min="6502" max="6507" width="16.125" style="417" hidden="1"/>
    <col min="6508" max="6508" width="6.125" style="417" hidden="1"/>
    <col min="6509" max="6509" width="3" style="417" hidden="1"/>
    <col min="6510" max="6749" width="8.625" style="417" hidden="1"/>
    <col min="6750" max="6755" width="14.875" style="417" hidden="1"/>
    <col min="6756" max="6757" width="15.875" style="417" hidden="1"/>
    <col min="6758" max="6763" width="16.125" style="417" hidden="1"/>
    <col min="6764" max="6764" width="6.125" style="417" hidden="1"/>
    <col min="6765" max="6765" width="3" style="417" hidden="1"/>
    <col min="6766" max="7005" width="8.625" style="417" hidden="1"/>
    <col min="7006" max="7011" width="14.875" style="417" hidden="1"/>
    <col min="7012" max="7013" width="15.875" style="417" hidden="1"/>
    <col min="7014" max="7019" width="16.125" style="417" hidden="1"/>
    <col min="7020" max="7020" width="6.125" style="417" hidden="1"/>
    <col min="7021" max="7021" width="3" style="417" hidden="1"/>
    <col min="7022" max="7261" width="8.625" style="417" hidden="1"/>
    <col min="7262" max="7267" width="14.875" style="417" hidden="1"/>
    <col min="7268" max="7269" width="15.875" style="417" hidden="1"/>
    <col min="7270" max="7275" width="16.125" style="417" hidden="1"/>
    <col min="7276" max="7276" width="6.125" style="417" hidden="1"/>
    <col min="7277" max="7277" width="3" style="417" hidden="1"/>
    <col min="7278" max="7517" width="8.625" style="417" hidden="1"/>
    <col min="7518" max="7523" width="14.875" style="417" hidden="1"/>
    <col min="7524" max="7525" width="15.875" style="417" hidden="1"/>
    <col min="7526" max="7531" width="16.125" style="417" hidden="1"/>
    <col min="7532" max="7532" width="6.125" style="417" hidden="1"/>
    <col min="7533" max="7533" width="3" style="417" hidden="1"/>
    <col min="7534" max="7773" width="8.625" style="417" hidden="1"/>
    <col min="7774" max="7779" width="14.875" style="417" hidden="1"/>
    <col min="7780" max="7781" width="15.875" style="417" hidden="1"/>
    <col min="7782" max="7787" width="16.125" style="417" hidden="1"/>
    <col min="7788" max="7788" width="6.125" style="417" hidden="1"/>
    <col min="7789" max="7789" width="3" style="417" hidden="1"/>
    <col min="7790" max="8029" width="8.625" style="417" hidden="1"/>
    <col min="8030" max="8035" width="14.875" style="417" hidden="1"/>
    <col min="8036" max="8037" width="15.875" style="417" hidden="1"/>
    <col min="8038" max="8043" width="16.125" style="417" hidden="1"/>
    <col min="8044" max="8044" width="6.125" style="417" hidden="1"/>
    <col min="8045" max="8045" width="3" style="417" hidden="1"/>
    <col min="8046" max="8285" width="8.625" style="417" hidden="1"/>
    <col min="8286" max="8291" width="14.875" style="417" hidden="1"/>
    <col min="8292" max="8293" width="15.875" style="417" hidden="1"/>
    <col min="8294" max="8299" width="16.125" style="417" hidden="1"/>
    <col min="8300" max="8300" width="6.125" style="417" hidden="1"/>
    <col min="8301" max="8301" width="3" style="417" hidden="1"/>
    <col min="8302" max="8541" width="8.625" style="417" hidden="1"/>
    <col min="8542" max="8547" width="14.875" style="417" hidden="1"/>
    <col min="8548" max="8549" width="15.875" style="417" hidden="1"/>
    <col min="8550" max="8555" width="16.125" style="417" hidden="1"/>
    <col min="8556" max="8556" width="6.125" style="417" hidden="1"/>
    <col min="8557" max="8557" width="3" style="417" hidden="1"/>
    <col min="8558" max="8797" width="8.625" style="417" hidden="1"/>
    <col min="8798" max="8803" width="14.875" style="417" hidden="1"/>
    <col min="8804" max="8805" width="15.875" style="417" hidden="1"/>
    <col min="8806" max="8811" width="16.125" style="417" hidden="1"/>
    <col min="8812" max="8812" width="6.125" style="417" hidden="1"/>
    <col min="8813" max="8813" width="3" style="417" hidden="1"/>
    <col min="8814" max="9053" width="8.625" style="417" hidden="1"/>
    <col min="9054" max="9059" width="14.875" style="417" hidden="1"/>
    <col min="9060" max="9061" width="15.875" style="417" hidden="1"/>
    <col min="9062" max="9067" width="16.125" style="417" hidden="1"/>
    <col min="9068" max="9068" width="6.125" style="417" hidden="1"/>
    <col min="9069" max="9069" width="3" style="417" hidden="1"/>
    <col min="9070" max="9309" width="8.625" style="417" hidden="1"/>
    <col min="9310" max="9315" width="14.875" style="417" hidden="1"/>
    <col min="9316" max="9317" width="15.875" style="417" hidden="1"/>
    <col min="9318" max="9323" width="16.125" style="417" hidden="1"/>
    <col min="9324" max="9324" width="6.125" style="417" hidden="1"/>
    <col min="9325" max="9325" width="3" style="417" hidden="1"/>
    <col min="9326" max="9565" width="8.625" style="417" hidden="1"/>
    <col min="9566" max="9571" width="14.875" style="417" hidden="1"/>
    <col min="9572" max="9573" width="15.875" style="417" hidden="1"/>
    <col min="9574" max="9579" width="16.125" style="417" hidden="1"/>
    <col min="9580" max="9580" width="6.125" style="417" hidden="1"/>
    <col min="9581" max="9581" width="3" style="417" hidden="1"/>
    <col min="9582" max="9821" width="8.625" style="417" hidden="1"/>
    <col min="9822" max="9827" width="14.875" style="417" hidden="1"/>
    <col min="9828" max="9829" width="15.875" style="417" hidden="1"/>
    <col min="9830" max="9835" width="16.125" style="417" hidden="1"/>
    <col min="9836" max="9836" width="6.125" style="417" hidden="1"/>
    <col min="9837" max="9837" width="3" style="417" hidden="1"/>
    <col min="9838" max="10077" width="8.625" style="417" hidden="1"/>
    <col min="10078" max="10083" width="14.875" style="417" hidden="1"/>
    <col min="10084" max="10085" width="15.875" style="417" hidden="1"/>
    <col min="10086" max="10091" width="16.125" style="417" hidden="1"/>
    <col min="10092" max="10092" width="6.125" style="417" hidden="1"/>
    <col min="10093" max="10093" width="3" style="417" hidden="1"/>
    <col min="10094" max="10333" width="8.625" style="417" hidden="1"/>
    <col min="10334" max="10339" width="14.875" style="417" hidden="1"/>
    <col min="10340" max="10341" width="15.875" style="417" hidden="1"/>
    <col min="10342" max="10347" width="16.125" style="417" hidden="1"/>
    <col min="10348" max="10348" width="6.125" style="417" hidden="1"/>
    <col min="10349" max="10349" width="3" style="417" hidden="1"/>
    <col min="10350" max="10589" width="8.625" style="417" hidden="1"/>
    <col min="10590" max="10595" width="14.875" style="417" hidden="1"/>
    <col min="10596" max="10597" width="15.875" style="417" hidden="1"/>
    <col min="10598" max="10603" width="16.125" style="417" hidden="1"/>
    <col min="10604" max="10604" width="6.125" style="417" hidden="1"/>
    <col min="10605" max="10605" width="3" style="417" hidden="1"/>
    <col min="10606" max="10845" width="8.625" style="417" hidden="1"/>
    <col min="10846" max="10851" width="14.875" style="417" hidden="1"/>
    <col min="10852" max="10853" width="15.875" style="417" hidden="1"/>
    <col min="10854" max="10859" width="16.125" style="417" hidden="1"/>
    <col min="10860" max="10860" width="6.125" style="417" hidden="1"/>
    <col min="10861" max="10861" width="3" style="417" hidden="1"/>
    <col min="10862" max="11101" width="8.625" style="417" hidden="1"/>
    <col min="11102" max="11107" width="14.875" style="417" hidden="1"/>
    <col min="11108" max="11109" width="15.875" style="417" hidden="1"/>
    <col min="11110" max="11115" width="16.125" style="417" hidden="1"/>
    <col min="11116" max="11116" width="6.125" style="417" hidden="1"/>
    <col min="11117" max="11117" width="3" style="417" hidden="1"/>
    <col min="11118" max="11357" width="8.625" style="417" hidden="1"/>
    <col min="11358" max="11363" width="14.875" style="417" hidden="1"/>
    <col min="11364" max="11365" width="15.875" style="417" hidden="1"/>
    <col min="11366" max="11371" width="16.125" style="417" hidden="1"/>
    <col min="11372" max="11372" width="6.125" style="417" hidden="1"/>
    <col min="11373" max="11373" width="3" style="417" hidden="1"/>
    <col min="11374" max="11613" width="8.625" style="417" hidden="1"/>
    <col min="11614" max="11619" width="14.875" style="417" hidden="1"/>
    <col min="11620" max="11621" width="15.875" style="417" hidden="1"/>
    <col min="11622" max="11627" width="16.125" style="417" hidden="1"/>
    <col min="11628" max="11628" width="6.125" style="417" hidden="1"/>
    <col min="11629" max="11629" width="3" style="417" hidden="1"/>
    <col min="11630" max="11869" width="8.625" style="417" hidden="1"/>
    <col min="11870" max="11875" width="14.875" style="417" hidden="1"/>
    <col min="11876" max="11877" width="15.875" style="417" hidden="1"/>
    <col min="11878" max="11883" width="16.125" style="417" hidden="1"/>
    <col min="11884" max="11884" width="6.125" style="417" hidden="1"/>
    <col min="11885" max="11885" width="3" style="417" hidden="1"/>
    <col min="11886" max="12125" width="8.625" style="417" hidden="1"/>
    <col min="12126" max="12131" width="14.875" style="417" hidden="1"/>
    <col min="12132" max="12133" width="15.875" style="417" hidden="1"/>
    <col min="12134" max="12139" width="16.125" style="417" hidden="1"/>
    <col min="12140" max="12140" width="6.125" style="417" hidden="1"/>
    <col min="12141" max="12141" width="3" style="417" hidden="1"/>
    <col min="12142" max="12381" width="8.625" style="417" hidden="1"/>
    <col min="12382" max="12387" width="14.875" style="417" hidden="1"/>
    <col min="12388" max="12389" width="15.875" style="417" hidden="1"/>
    <col min="12390" max="12395" width="16.125" style="417" hidden="1"/>
    <col min="12396" max="12396" width="6.125" style="417" hidden="1"/>
    <col min="12397" max="12397" width="3" style="417" hidden="1"/>
    <col min="12398" max="12637" width="8.625" style="417" hidden="1"/>
    <col min="12638" max="12643" width="14.875" style="417" hidden="1"/>
    <col min="12644" max="12645" width="15.875" style="417" hidden="1"/>
    <col min="12646" max="12651" width="16.125" style="417" hidden="1"/>
    <col min="12652" max="12652" width="6.125" style="417" hidden="1"/>
    <col min="12653" max="12653" width="3" style="417" hidden="1"/>
    <col min="12654" max="12893" width="8.625" style="417" hidden="1"/>
    <col min="12894" max="12899" width="14.875" style="417" hidden="1"/>
    <col min="12900" max="12901" width="15.875" style="417" hidden="1"/>
    <col min="12902" max="12907" width="16.125" style="417" hidden="1"/>
    <col min="12908" max="12908" width="6.125" style="417" hidden="1"/>
    <col min="12909" max="12909" width="3" style="417" hidden="1"/>
    <col min="12910" max="13149" width="8.625" style="417" hidden="1"/>
    <col min="13150" max="13155" width="14.875" style="417" hidden="1"/>
    <col min="13156" max="13157" width="15.875" style="417" hidden="1"/>
    <col min="13158" max="13163" width="16.125" style="417" hidden="1"/>
    <col min="13164" max="13164" width="6.125" style="417" hidden="1"/>
    <col min="13165" max="13165" width="3" style="417" hidden="1"/>
    <col min="13166" max="13405" width="8.625" style="417" hidden="1"/>
    <col min="13406" max="13411" width="14.875" style="417" hidden="1"/>
    <col min="13412" max="13413" width="15.875" style="417" hidden="1"/>
    <col min="13414" max="13419" width="16.125" style="417" hidden="1"/>
    <col min="13420" max="13420" width="6.125" style="417" hidden="1"/>
    <col min="13421" max="13421" width="3" style="417" hidden="1"/>
    <col min="13422" max="13661" width="8.625" style="417" hidden="1"/>
    <col min="13662" max="13667" width="14.875" style="417" hidden="1"/>
    <col min="13668" max="13669" width="15.875" style="417" hidden="1"/>
    <col min="13670" max="13675" width="16.125" style="417" hidden="1"/>
    <col min="13676" max="13676" width="6.125" style="417" hidden="1"/>
    <col min="13677" max="13677" width="3" style="417" hidden="1"/>
    <col min="13678" max="13917" width="8.625" style="417" hidden="1"/>
    <col min="13918" max="13923" width="14.875" style="417" hidden="1"/>
    <col min="13924" max="13925" width="15.875" style="417" hidden="1"/>
    <col min="13926" max="13931" width="16.125" style="417" hidden="1"/>
    <col min="13932" max="13932" width="6.125" style="417" hidden="1"/>
    <col min="13933" max="13933" width="3" style="417" hidden="1"/>
    <col min="13934" max="14173" width="8.625" style="417" hidden="1"/>
    <col min="14174" max="14179" width="14.875" style="417" hidden="1"/>
    <col min="14180" max="14181" width="15.875" style="417" hidden="1"/>
    <col min="14182" max="14187" width="16.125" style="417" hidden="1"/>
    <col min="14188" max="14188" width="6.125" style="417" hidden="1"/>
    <col min="14189" max="14189" width="3" style="417" hidden="1"/>
    <col min="14190" max="14429" width="8.625" style="417" hidden="1"/>
    <col min="14430" max="14435" width="14.875" style="417" hidden="1"/>
    <col min="14436" max="14437" width="15.875" style="417" hidden="1"/>
    <col min="14438" max="14443" width="16.125" style="417" hidden="1"/>
    <col min="14444" max="14444" width="6.125" style="417" hidden="1"/>
    <col min="14445" max="14445" width="3" style="417" hidden="1"/>
    <col min="14446" max="14685" width="8.625" style="417" hidden="1"/>
    <col min="14686" max="14691" width="14.875" style="417" hidden="1"/>
    <col min="14692" max="14693" width="15.875" style="417" hidden="1"/>
    <col min="14694" max="14699" width="16.125" style="417" hidden="1"/>
    <col min="14700" max="14700" width="6.125" style="417" hidden="1"/>
    <col min="14701" max="14701" width="3" style="417" hidden="1"/>
    <col min="14702" max="14941" width="8.625" style="417" hidden="1"/>
    <col min="14942" max="14947" width="14.875" style="417" hidden="1"/>
    <col min="14948" max="14949" width="15.875" style="417" hidden="1"/>
    <col min="14950" max="14955" width="16.125" style="417" hidden="1"/>
    <col min="14956" max="14956" width="6.125" style="417" hidden="1"/>
    <col min="14957" max="14957" width="3" style="417" hidden="1"/>
    <col min="14958" max="15197" width="8.625" style="417" hidden="1"/>
    <col min="15198" max="15203" width="14.875" style="417" hidden="1"/>
    <col min="15204" max="15205" width="15.875" style="417" hidden="1"/>
    <col min="15206" max="15211" width="16.125" style="417" hidden="1"/>
    <col min="15212" max="15212" width="6.125" style="417" hidden="1"/>
    <col min="15213" max="15213" width="3" style="417" hidden="1"/>
    <col min="15214" max="15453" width="8.625" style="417" hidden="1"/>
    <col min="15454" max="15459" width="14.875" style="417" hidden="1"/>
    <col min="15460" max="15461" width="15.875" style="417" hidden="1"/>
    <col min="15462" max="15467" width="16.125" style="417" hidden="1"/>
    <col min="15468" max="15468" width="6.125" style="417" hidden="1"/>
    <col min="15469" max="15469" width="3" style="417" hidden="1"/>
    <col min="15470" max="15709" width="8.625" style="417" hidden="1"/>
    <col min="15710" max="15715" width="14.875" style="417" hidden="1"/>
    <col min="15716" max="15717" width="15.875" style="417" hidden="1"/>
    <col min="15718" max="15723" width="16.125" style="417" hidden="1"/>
    <col min="15724" max="15724" width="6.125" style="417" hidden="1"/>
    <col min="15725" max="15725" width="3" style="417" hidden="1"/>
    <col min="15726" max="15965" width="8.625" style="417" hidden="1"/>
    <col min="15966" max="15971" width="14.875" style="417" hidden="1"/>
    <col min="15972" max="15973" width="15.875" style="417" hidden="1"/>
    <col min="15974" max="15979" width="16.125" style="417" hidden="1"/>
    <col min="15980" max="15980" width="6.125" style="417" hidden="1"/>
    <col min="15981" max="15981" width="3" style="417" hidden="1"/>
    <col min="15982" max="16221" width="8.625" style="417" hidden="1"/>
    <col min="16222" max="16227" width="14.875" style="417" hidden="1"/>
    <col min="16228" max="16229" width="15.875" style="417" hidden="1"/>
    <col min="16230" max="16235" width="16.125" style="417" hidden="1"/>
    <col min="16236" max="16236" width="6.125" style="417" hidden="1"/>
    <col min="16237" max="16237" width="3" style="417" hidden="1"/>
    <col min="16238" max="16384" width="8.625" style="417" hidden="1"/>
  </cols>
  <sheetData>
    <row r="1" spans="1:143" ht="42.75" customHeight="1" x14ac:dyDescent="0.15">
      <c r="A1" s="415"/>
      <c r="B1" s="416"/>
      <c r="DD1" s="417"/>
      <c r="DE1" s="417"/>
    </row>
    <row r="2" spans="1:143" ht="25.5" customHeight="1" x14ac:dyDescent="0.15">
      <c r="A2" s="418"/>
      <c r="C2" s="418"/>
      <c r="O2" s="418"/>
      <c r="P2" s="418"/>
      <c r="Q2" s="418"/>
      <c r="R2" s="418"/>
      <c r="S2" s="418"/>
      <c r="T2" s="418"/>
      <c r="U2" s="418"/>
      <c r="V2" s="418"/>
      <c r="W2" s="418"/>
      <c r="X2" s="418"/>
      <c r="Y2" s="418"/>
      <c r="Z2" s="418"/>
      <c r="AA2" s="418"/>
      <c r="AB2" s="418"/>
      <c r="AC2" s="418"/>
      <c r="AD2" s="418"/>
      <c r="AE2" s="418"/>
      <c r="AF2" s="418"/>
      <c r="AG2" s="418"/>
      <c r="AH2" s="418"/>
      <c r="AI2" s="418"/>
      <c r="AU2" s="418"/>
      <c r="BG2" s="418"/>
      <c r="BS2" s="418"/>
      <c r="CE2" s="418"/>
      <c r="CQ2" s="418"/>
      <c r="DD2" s="417"/>
      <c r="DE2" s="417"/>
    </row>
    <row r="3" spans="1:143" ht="25.5" customHeight="1" x14ac:dyDescent="0.15">
      <c r="A3" s="418"/>
      <c r="C3" s="418"/>
      <c r="O3" s="418"/>
      <c r="P3" s="418"/>
      <c r="Q3" s="418"/>
      <c r="R3" s="418"/>
      <c r="S3" s="418"/>
      <c r="T3" s="418"/>
      <c r="U3" s="418"/>
      <c r="V3" s="418"/>
      <c r="W3" s="418"/>
      <c r="X3" s="418"/>
      <c r="Y3" s="418"/>
      <c r="Z3" s="418"/>
      <c r="AA3" s="418"/>
      <c r="AB3" s="418"/>
      <c r="AC3" s="418"/>
      <c r="AD3" s="418"/>
      <c r="AE3" s="418"/>
      <c r="AF3" s="418"/>
      <c r="AG3" s="418"/>
      <c r="AH3" s="418"/>
      <c r="AI3" s="418"/>
      <c r="AU3" s="418"/>
      <c r="BG3" s="418"/>
      <c r="BS3" s="418"/>
      <c r="CE3" s="418"/>
      <c r="CQ3" s="418"/>
      <c r="DD3" s="417"/>
      <c r="DE3" s="417"/>
    </row>
    <row r="4" spans="1:143" s="284" customFormat="1" x14ac:dyDescent="0.15">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285"/>
      <c r="DG4" s="285"/>
      <c r="DH4" s="285"/>
      <c r="DI4" s="285"/>
      <c r="DJ4" s="285"/>
      <c r="DK4" s="285"/>
      <c r="DL4" s="285"/>
      <c r="DM4" s="285"/>
      <c r="DN4" s="285"/>
      <c r="DO4" s="285"/>
      <c r="DP4" s="285"/>
      <c r="DQ4" s="285"/>
      <c r="DR4" s="285"/>
      <c r="DS4" s="285"/>
      <c r="DT4" s="285"/>
      <c r="DU4" s="285"/>
      <c r="DV4" s="285"/>
      <c r="DW4" s="285"/>
    </row>
    <row r="5" spans="1:143" s="284" customFormat="1" x14ac:dyDescent="0.15">
      <c r="A5" s="418"/>
      <c r="B5" s="418"/>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AS5" s="418"/>
      <c r="AT5" s="418"/>
      <c r="AU5" s="418"/>
      <c r="AV5" s="418"/>
      <c r="AW5" s="418"/>
      <c r="AX5" s="418"/>
      <c r="AY5" s="418"/>
      <c r="AZ5" s="418"/>
      <c r="BA5" s="418"/>
      <c r="BB5" s="418"/>
      <c r="BC5" s="418"/>
      <c r="BD5" s="418"/>
      <c r="BE5" s="418"/>
      <c r="BF5" s="418"/>
      <c r="BG5" s="418"/>
      <c r="BH5" s="418"/>
      <c r="BI5" s="418"/>
      <c r="BJ5" s="418"/>
      <c r="BK5" s="418"/>
      <c r="BL5" s="418"/>
      <c r="BM5" s="418"/>
      <c r="BN5" s="418"/>
      <c r="BO5" s="418"/>
      <c r="BP5" s="418"/>
      <c r="BQ5" s="418"/>
      <c r="BR5" s="418"/>
      <c r="BS5" s="418"/>
      <c r="BT5" s="418"/>
      <c r="BU5" s="418"/>
      <c r="BV5" s="418"/>
      <c r="BW5" s="418"/>
      <c r="BX5" s="418"/>
      <c r="BY5" s="418"/>
      <c r="BZ5" s="418"/>
      <c r="CA5" s="418"/>
      <c r="CB5" s="418"/>
      <c r="CC5" s="418"/>
      <c r="CD5" s="418"/>
      <c r="CE5" s="418"/>
      <c r="CF5" s="418"/>
      <c r="CG5" s="418"/>
      <c r="CH5" s="418"/>
      <c r="CI5" s="418"/>
      <c r="CJ5" s="418"/>
      <c r="CK5" s="418"/>
      <c r="CL5" s="418"/>
      <c r="CM5" s="418"/>
      <c r="CN5" s="418"/>
      <c r="CO5" s="418"/>
      <c r="CP5" s="418"/>
      <c r="CQ5" s="418"/>
      <c r="CR5" s="418"/>
      <c r="CS5" s="418"/>
      <c r="CT5" s="418"/>
      <c r="CU5" s="418"/>
      <c r="CV5" s="418"/>
      <c r="CW5" s="418"/>
      <c r="CX5" s="418"/>
      <c r="CY5" s="418"/>
      <c r="CZ5" s="418"/>
      <c r="DA5" s="418"/>
      <c r="DB5" s="418"/>
      <c r="DC5" s="418"/>
      <c r="DD5" s="418"/>
      <c r="DE5" s="418"/>
      <c r="DF5" s="285"/>
      <c r="DG5" s="285"/>
      <c r="DH5" s="285"/>
      <c r="DI5" s="285"/>
      <c r="DJ5" s="285"/>
      <c r="DK5" s="285"/>
      <c r="DL5" s="285"/>
      <c r="DM5" s="285"/>
      <c r="DN5" s="285"/>
      <c r="DO5" s="285"/>
      <c r="DP5" s="285"/>
      <c r="DQ5" s="285"/>
      <c r="DR5" s="285"/>
      <c r="DS5" s="285"/>
      <c r="DT5" s="285"/>
      <c r="DU5" s="285"/>
      <c r="DV5" s="285"/>
      <c r="DW5" s="285"/>
    </row>
    <row r="6" spans="1:143" s="284" customFormat="1" x14ac:dyDescent="0.15">
      <c r="A6" s="418"/>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8"/>
      <c r="AN6" s="418"/>
      <c r="AO6" s="418"/>
      <c r="AP6" s="418"/>
      <c r="AQ6" s="418"/>
      <c r="AR6" s="418"/>
      <c r="AS6" s="418"/>
      <c r="AT6" s="418"/>
      <c r="AU6" s="418"/>
      <c r="AV6" s="418"/>
      <c r="AW6" s="418"/>
      <c r="AX6" s="418"/>
      <c r="AY6" s="418"/>
      <c r="AZ6" s="418"/>
      <c r="BA6" s="418"/>
      <c r="BB6" s="418"/>
      <c r="BC6" s="418"/>
      <c r="BD6" s="418"/>
      <c r="BE6" s="418"/>
      <c r="BF6" s="418"/>
      <c r="BG6" s="418"/>
      <c r="BH6" s="418"/>
      <c r="BI6" s="418"/>
      <c r="BJ6" s="418"/>
      <c r="BK6" s="418"/>
      <c r="BL6" s="418"/>
      <c r="BM6" s="418"/>
      <c r="BN6" s="418"/>
      <c r="BO6" s="418"/>
      <c r="BP6" s="418"/>
      <c r="BQ6" s="418"/>
      <c r="BR6" s="418"/>
      <c r="BS6" s="418"/>
      <c r="BT6" s="418"/>
      <c r="BU6" s="418"/>
      <c r="BV6" s="418"/>
      <c r="BW6" s="418"/>
      <c r="BX6" s="418"/>
      <c r="BY6" s="418"/>
      <c r="BZ6" s="418"/>
      <c r="CA6" s="418"/>
      <c r="CB6" s="418"/>
      <c r="CC6" s="418"/>
      <c r="CD6" s="418"/>
      <c r="CE6" s="418"/>
      <c r="CF6" s="418"/>
      <c r="CG6" s="418"/>
      <c r="CH6" s="418"/>
      <c r="CI6" s="418"/>
      <c r="CJ6" s="418"/>
      <c r="CK6" s="418"/>
      <c r="CL6" s="418"/>
      <c r="CM6" s="418"/>
      <c r="CN6" s="418"/>
      <c r="CO6" s="418"/>
      <c r="CP6" s="418"/>
      <c r="CQ6" s="418"/>
      <c r="CR6" s="418"/>
      <c r="CS6" s="418"/>
      <c r="CT6" s="418"/>
      <c r="CU6" s="418"/>
      <c r="CV6" s="418"/>
      <c r="CW6" s="418"/>
      <c r="CX6" s="418"/>
      <c r="CY6" s="418"/>
      <c r="CZ6" s="418"/>
      <c r="DA6" s="418"/>
      <c r="DB6" s="418"/>
      <c r="DC6" s="418"/>
      <c r="DD6" s="418"/>
      <c r="DE6" s="418"/>
      <c r="DF6" s="285"/>
      <c r="DG6" s="285"/>
      <c r="DH6" s="285"/>
      <c r="DI6" s="285"/>
      <c r="DJ6" s="285"/>
      <c r="DK6" s="285"/>
      <c r="DL6" s="285"/>
      <c r="DM6" s="285"/>
      <c r="DN6" s="285"/>
      <c r="DO6" s="285"/>
      <c r="DP6" s="285"/>
      <c r="DQ6" s="285"/>
      <c r="DR6" s="285"/>
      <c r="DS6" s="285"/>
      <c r="DT6" s="285"/>
      <c r="DU6" s="285"/>
      <c r="DV6" s="285"/>
      <c r="DW6" s="285"/>
    </row>
    <row r="7" spans="1:143" s="284" customFormat="1" x14ac:dyDescent="0.15">
      <c r="A7" s="418"/>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c r="BO7" s="418"/>
      <c r="BP7" s="418"/>
      <c r="BQ7" s="418"/>
      <c r="BR7" s="418"/>
      <c r="BS7" s="418"/>
      <c r="BT7" s="418"/>
      <c r="BU7" s="418"/>
      <c r="BV7" s="418"/>
      <c r="BW7" s="418"/>
      <c r="BX7" s="418"/>
      <c r="BY7" s="418"/>
      <c r="BZ7" s="418"/>
      <c r="CA7" s="418"/>
      <c r="CB7" s="418"/>
      <c r="CC7" s="418"/>
      <c r="CD7" s="418"/>
      <c r="CE7" s="418"/>
      <c r="CF7" s="418"/>
      <c r="CG7" s="418"/>
      <c r="CH7" s="418"/>
      <c r="CI7" s="418"/>
      <c r="CJ7" s="418"/>
      <c r="CK7" s="418"/>
      <c r="CL7" s="418"/>
      <c r="CM7" s="418"/>
      <c r="CN7" s="418"/>
      <c r="CO7" s="418"/>
      <c r="CP7" s="418"/>
      <c r="CQ7" s="418"/>
      <c r="CR7" s="418"/>
      <c r="CS7" s="418"/>
      <c r="CT7" s="418"/>
      <c r="CU7" s="418"/>
      <c r="CV7" s="418"/>
      <c r="CW7" s="418"/>
      <c r="CX7" s="418"/>
      <c r="CY7" s="418"/>
      <c r="CZ7" s="418"/>
      <c r="DA7" s="418"/>
      <c r="DB7" s="418"/>
      <c r="DC7" s="418"/>
      <c r="DD7" s="418"/>
      <c r="DE7" s="418"/>
      <c r="DF7" s="285"/>
      <c r="DG7" s="285"/>
      <c r="DH7" s="285"/>
      <c r="DI7" s="285"/>
      <c r="DJ7" s="285"/>
      <c r="DK7" s="285"/>
      <c r="DL7" s="285"/>
      <c r="DM7" s="285"/>
      <c r="DN7" s="285"/>
      <c r="DO7" s="285"/>
      <c r="DP7" s="285"/>
      <c r="DQ7" s="285"/>
      <c r="DR7" s="285"/>
      <c r="DS7" s="285"/>
      <c r="DT7" s="285"/>
      <c r="DU7" s="285"/>
      <c r="DV7" s="285"/>
      <c r="DW7" s="285"/>
    </row>
    <row r="8" spans="1:143" s="284" customFormat="1" x14ac:dyDescent="0.15">
      <c r="A8" s="418"/>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18"/>
      <c r="BW8" s="418"/>
      <c r="BX8" s="418"/>
      <c r="BY8" s="418"/>
      <c r="BZ8" s="418"/>
      <c r="CA8" s="418"/>
      <c r="CB8" s="418"/>
      <c r="CC8" s="418"/>
      <c r="CD8" s="418"/>
      <c r="CE8" s="418"/>
      <c r="CF8" s="418"/>
      <c r="CG8" s="418"/>
      <c r="CH8" s="418"/>
      <c r="CI8" s="418"/>
      <c r="CJ8" s="418"/>
      <c r="CK8" s="418"/>
      <c r="CL8" s="418"/>
      <c r="CM8" s="418"/>
      <c r="CN8" s="418"/>
      <c r="CO8" s="418"/>
      <c r="CP8" s="418"/>
      <c r="CQ8" s="418"/>
      <c r="CR8" s="418"/>
      <c r="CS8" s="418"/>
      <c r="CT8" s="418"/>
      <c r="CU8" s="418"/>
      <c r="CV8" s="418"/>
      <c r="CW8" s="418"/>
      <c r="CX8" s="418"/>
      <c r="CY8" s="418"/>
      <c r="CZ8" s="418"/>
      <c r="DA8" s="418"/>
      <c r="DB8" s="418"/>
      <c r="DC8" s="418"/>
      <c r="DD8" s="418"/>
      <c r="DE8" s="418"/>
      <c r="DF8" s="285"/>
      <c r="DG8" s="285"/>
      <c r="DH8" s="285"/>
      <c r="DI8" s="285"/>
      <c r="DJ8" s="285"/>
      <c r="DK8" s="285"/>
      <c r="DL8" s="285"/>
      <c r="DM8" s="285"/>
      <c r="DN8" s="285"/>
      <c r="DO8" s="285"/>
      <c r="DP8" s="285"/>
      <c r="DQ8" s="285"/>
      <c r="DR8" s="285"/>
      <c r="DS8" s="285"/>
      <c r="DT8" s="285"/>
      <c r="DU8" s="285"/>
      <c r="DV8" s="285"/>
      <c r="DW8" s="285"/>
    </row>
    <row r="9" spans="1:143" s="284" customFormat="1" x14ac:dyDescent="0.15">
      <c r="A9" s="418"/>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18"/>
      <c r="CB9" s="418"/>
      <c r="CC9" s="418"/>
      <c r="CD9" s="418"/>
      <c r="CE9" s="418"/>
      <c r="CF9" s="418"/>
      <c r="CG9" s="418"/>
      <c r="CH9" s="418"/>
      <c r="CI9" s="418"/>
      <c r="CJ9" s="418"/>
      <c r="CK9" s="418"/>
      <c r="CL9" s="418"/>
      <c r="CM9" s="418"/>
      <c r="CN9" s="418"/>
      <c r="CO9" s="418"/>
      <c r="CP9" s="418"/>
      <c r="CQ9" s="418"/>
      <c r="CR9" s="418"/>
      <c r="CS9" s="418"/>
      <c r="CT9" s="418"/>
      <c r="CU9" s="418"/>
      <c r="CV9" s="418"/>
      <c r="CW9" s="418"/>
      <c r="CX9" s="418"/>
      <c r="CY9" s="418"/>
      <c r="CZ9" s="418"/>
      <c r="DA9" s="418"/>
      <c r="DB9" s="418"/>
      <c r="DC9" s="418"/>
      <c r="DD9" s="418"/>
      <c r="DE9" s="418"/>
      <c r="DF9" s="285"/>
      <c r="DG9" s="285"/>
      <c r="DH9" s="285"/>
      <c r="DI9" s="285"/>
      <c r="DJ9" s="285"/>
      <c r="DK9" s="285"/>
      <c r="DL9" s="285"/>
      <c r="DM9" s="285"/>
      <c r="DN9" s="285"/>
      <c r="DO9" s="285"/>
      <c r="DP9" s="285"/>
      <c r="DQ9" s="285"/>
      <c r="DR9" s="285"/>
      <c r="DS9" s="285"/>
      <c r="DT9" s="285"/>
      <c r="DU9" s="285"/>
      <c r="DV9" s="285"/>
      <c r="DW9" s="285"/>
    </row>
    <row r="10" spans="1:143" s="284" customFormat="1" x14ac:dyDescent="0.15">
      <c r="A10" s="418"/>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c r="BQ10" s="418"/>
      <c r="BR10" s="418"/>
      <c r="BS10" s="418"/>
      <c r="BT10" s="418"/>
      <c r="BU10" s="418"/>
      <c r="BV10" s="418"/>
      <c r="BW10" s="418"/>
      <c r="BX10" s="418"/>
      <c r="BY10" s="418"/>
      <c r="BZ10" s="418"/>
      <c r="CA10" s="418"/>
      <c r="CB10" s="418"/>
      <c r="CC10" s="418"/>
      <c r="CD10" s="418"/>
      <c r="CE10" s="418"/>
      <c r="CF10" s="418"/>
      <c r="CG10" s="418"/>
      <c r="CH10" s="418"/>
      <c r="CI10" s="418"/>
      <c r="CJ10" s="418"/>
      <c r="CK10" s="418"/>
      <c r="CL10" s="418"/>
      <c r="CM10" s="418"/>
      <c r="CN10" s="418"/>
      <c r="CO10" s="418"/>
      <c r="CP10" s="418"/>
      <c r="CQ10" s="418"/>
      <c r="CR10" s="418"/>
      <c r="CS10" s="418"/>
      <c r="CT10" s="418"/>
      <c r="CU10" s="418"/>
      <c r="CV10" s="418"/>
      <c r="CW10" s="418"/>
      <c r="CX10" s="418"/>
      <c r="CY10" s="418"/>
      <c r="CZ10" s="418"/>
      <c r="DA10" s="418"/>
      <c r="DB10" s="418"/>
      <c r="DC10" s="418"/>
      <c r="DD10" s="418"/>
      <c r="DE10" s="418"/>
      <c r="DF10" s="285"/>
      <c r="DG10" s="285"/>
      <c r="DH10" s="285"/>
      <c r="DI10" s="285"/>
      <c r="DJ10" s="285"/>
      <c r="DK10" s="285"/>
      <c r="DL10" s="285"/>
      <c r="DM10" s="285"/>
      <c r="DN10" s="285"/>
      <c r="DO10" s="285"/>
      <c r="DP10" s="285"/>
      <c r="DQ10" s="285"/>
      <c r="DR10" s="285"/>
      <c r="DS10" s="285"/>
      <c r="DT10" s="285"/>
      <c r="DU10" s="285"/>
      <c r="DV10" s="285"/>
      <c r="DW10" s="285"/>
      <c r="EM10" s="284" t="s">
        <v>589</v>
      </c>
    </row>
    <row r="11" spans="1:143" s="284" customFormat="1" x14ac:dyDescent="0.15">
      <c r="A11" s="418"/>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8"/>
      <c r="CM11" s="418"/>
      <c r="CN11" s="418"/>
      <c r="CO11" s="418"/>
      <c r="CP11" s="418"/>
      <c r="CQ11" s="418"/>
      <c r="CR11" s="418"/>
      <c r="CS11" s="418"/>
      <c r="CT11" s="418"/>
      <c r="CU11" s="418"/>
      <c r="CV11" s="418"/>
      <c r="CW11" s="418"/>
      <c r="CX11" s="418"/>
      <c r="CY11" s="418"/>
      <c r="CZ11" s="418"/>
      <c r="DA11" s="418"/>
      <c r="DB11" s="418"/>
      <c r="DC11" s="418"/>
      <c r="DD11" s="418"/>
      <c r="DE11" s="418"/>
      <c r="DF11" s="285"/>
      <c r="DG11" s="285"/>
      <c r="DH11" s="285"/>
      <c r="DI11" s="285"/>
      <c r="DJ11" s="285"/>
      <c r="DK11" s="285"/>
      <c r="DL11" s="285"/>
      <c r="DM11" s="285"/>
      <c r="DN11" s="285"/>
      <c r="DO11" s="285"/>
      <c r="DP11" s="285"/>
      <c r="DQ11" s="285"/>
      <c r="DR11" s="285"/>
      <c r="DS11" s="285"/>
      <c r="DT11" s="285"/>
      <c r="DU11" s="285"/>
      <c r="DV11" s="285"/>
      <c r="DW11" s="285"/>
    </row>
    <row r="12" spans="1:143" s="284" customFormat="1" x14ac:dyDescent="0.15">
      <c r="A12" s="418"/>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c r="BU12" s="418"/>
      <c r="BV12" s="418"/>
      <c r="BW12" s="418"/>
      <c r="BX12" s="418"/>
      <c r="BY12" s="418"/>
      <c r="BZ12" s="418"/>
      <c r="CA12" s="418"/>
      <c r="CB12" s="418"/>
      <c r="CC12" s="418"/>
      <c r="CD12" s="418"/>
      <c r="CE12" s="418"/>
      <c r="CF12" s="418"/>
      <c r="CG12" s="418"/>
      <c r="CH12" s="418"/>
      <c r="CI12" s="418"/>
      <c r="CJ12" s="418"/>
      <c r="CK12" s="418"/>
      <c r="CL12" s="418"/>
      <c r="CM12" s="418"/>
      <c r="CN12" s="418"/>
      <c r="CO12" s="418"/>
      <c r="CP12" s="418"/>
      <c r="CQ12" s="418"/>
      <c r="CR12" s="418"/>
      <c r="CS12" s="418"/>
      <c r="CT12" s="418"/>
      <c r="CU12" s="418"/>
      <c r="CV12" s="418"/>
      <c r="CW12" s="418"/>
      <c r="CX12" s="418"/>
      <c r="CY12" s="418"/>
      <c r="CZ12" s="418"/>
      <c r="DA12" s="418"/>
      <c r="DB12" s="418"/>
      <c r="DC12" s="418"/>
      <c r="DD12" s="418"/>
      <c r="DE12" s="418"/>
      <c r="DF12" s="285"/>
      <c r="DG12" s="285"/>
      <c r="DH12" s="285"/>
      <c r="DI12" s="285"/>
      <c r="DJ12" s="285"/>
      <c r="DK12" s="285"/>
      <c r="DL12" s="285"/>
      <c r="DM12" s="285"/>
      <c r="DN12" s="285"/>
      <c r="DO12" s="285"/>
      <c r="DP12" s="285"/>
      <c r="DQ12" s="285"/>
      <c r="DR12" s="285"/>
      <c r="DS12" s="285"/>
      <c r="DT12" s="285"/>
      <c r="DU12" s="285"/>
      <c r="DV12" s="285"/>
      <c r="DW12" s="285"/>
      <c r="EM12" s="284" t="s">
        <v>589</v>
      </c>
    </row>
    <row r="13" spans="1:143" s="284" customFormat="1" x14ac:dyDescent="0.15">
      <c r="A13" s="418"/>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c r="BU13" s="418"/>
      <c r="BV13" s="418"/>
      <c r="BW13" s="418"/>
      <c r="BX13" s="418"/>
      <c r="BY13" s="418"/>
      <c r="BZ13" s="418"/>
      <c r="CA13" s="418"/>
      <c r="CB13" s="418"/>
      <c r="CC13" s="418"/>
      <c r="CD13" s="418"/>
      <c r="CE13" s="418"/>
      <c r="CF13" s="418"/>
      <c r="CG13" s="418"/>
      <c r="CH13" s="418"/>
      <c r="CI13" s="418"/>
      <c r="CJ13" s="418"/>
      <c r="CK13" s="418"/>
      <c r="CL13" s="418"/>
      <c r="CM13" s="418"/>
      <c r="CN13" s="418"/>
      <c r="CO13" s="418"/>
      <c r="CP13" s="418"/>
      <c r="CQ13" s="418"/>
      <c r="CR13" s="418"/>
      <c r="CS13" s="418"/>
      <c r="CT13" s="418"/>
      <c r="CU13" s="418"/>
      <c r="CV13" s="418"/>
      <c r="CW13" s="418"/>
      <c r="CX13" s="418"/>
      <c r="CY13" s="418"/>
      <c r="CZ13" s="418"/>
      <c r="DA13" s="418"/>
      <c r="DB13" s="418"/>
      <c r="DC13" s="418"/>
      <c r="DD13" s="418"/>
      <c r="DE13" s="418"/>
      <c r="DF13" s="285"/>
      <c r="DG13" s="285"/>
      <c r="DH13" s="285"/>
      <c r="DI13" s="285"/>
      <c r="DJ13" s="285"/>
      <c r="DK13" s="285"/>
      <c r="DL13" s="285"/>
      <c r="DM13" s="285"/>
      <c r="DN13" s="285"/>
      <c r="DO13" s="285"/>
      <c r="DP13" s="285"/>
      <c r="DQ13" s="285"/>
      <c r="DR13" s="285"/>
      <c r="DS13" s="285"/>
      <c r="DT13" s="285"/>
      <c r="DU13" s="285"/>
      <c r="DV13" s="285"/>
      <c r="DW13" s="285"/>
    </row>
    <row r="14" spans="1:143" s="284" customFormat="1" x14ac:dyDescent="0.15">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c r="BQ14" s="418"/>
      <c r="BR14" s="418"/>
      <c r="BS14" s="418"/>
      <c r="BT14" s="418"/>
      <c r="BU14" s="418"/>
      <c r="BV14" s="418"/>
      <c r="BW14" s="418"/>
      <c r="BX14" s="418"/>
      <c r="BY14" s="418"/>
      <c r="BZ14" s="418"/>
      <c r="CA14" s="418"/>
      <c r="CB14" s="418"/>
      <c r="CC14" s="418"/>
      <c r="CD14" s="418"/>
      <c r="CE14" s="418"/>
      <c r="CF14" s="418"/>
      <c r="CG14" s="418"/>
      <c r="CH14" s="418"/>
      <c r="CI14" s="418"/>
      <c r="CJ14" s="418"/>
      <c r="CK14" s="418"/>
      <c r="CL14" s="418"/>
      <c r="CM14" s="418"/>
      <c r="CN14" s="418"/>
      <c r="CO14" s="418"/>
      <c r="CP14" s="418"/>
      <c r="CQ14" s="418"/>
      <c r="CR14" s="418"/>
      <c r="CS14" s="418"/>
      <c r="CT14" s="418"/>
      <c r="CU14" s="418"/>
      <c r="CV14" s="418"/>
      <c r="CW14" s="418"/>
      <c r="CX14" s="418"/>
      <c r="CY14" s="418"/>
      <c r="CZ14" s="418"/>
      <c r="DA14" s="418"/>
      <c r="DB14" s="418"/>
      <c r="DC14" s="418"/>
      <c r="DD14" s="418"/>
      <c r="DE14" s="418"/>
      <c r="DF14" s="285"/>
      <c r="DG14" s="285"/>
      <c r="DH14" s="285"/>
      <c r="DI14" s="285"/>
      <c r="DJ14" s="285"/>
      <c r="DK14" s="285"/>
      <c r="DL14" s="285"/>
      <c r="DM14" s="285"/>
      <c r="DN14" s="285"/>
      <c r="DO14" s="285"/>
      <c r="DP14" s="285"/>
      <c r="DQ14" s="285"/>
      <c r="DR14" s="285"/>
      <c r="DS14" s="285"/>
      <c r="DT14" s="285"/>
      <c r="DU14" s="285"/>
      <c r="DV14" s="285"/>
      <c r="DW14" s="285"/>
    </row>
    <row r="15" spans="1:143" s="284" customFormat="1" x14ac:dyDescent="0.15">
      <c r="A15" s="417"/>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c r="BQ15" s="418"/>
      <c r="BR15" s="418"/>
      <c r="BS15" s="418"/>
      <c r="BT15" s="418"/>
      <c r="BU15" s="418"/>
      <c r="BV15" s="418"/>
      <c r="BW15" s="418"/>
      <c r="BX15" s="418"/>
      <c r="BY15" s="418"/>
      <c r="BZ15" s="418"/>
      <c r="CA15" s="418"/>
      <c r="CB15" s="418"/>
      <c r="CC15" s="418"/>
      <c r="CD15" s="418"/>
      <c r="CE15" s="418"/>
      <c r="CF15" s="418"/>
      <c r="CG15" s="418"/>
      <c r="CH15" s="418"/>
      <c r="CI15" s="418"/>
      <c r="CJ15" s="418"/>
      <c r="CK15" s="418"/>
      <c r="CL15" s="418"/>
      <c r="CM15" s="418"/>
      <c r="CN15" s="418"/>
      <c r="CO15" s="418"/>
      <c r="CP15" s="418"/>
      <c r="CQ15" s="418"/>
      <c r="CR15" s="418"/>
      <c r="CS15" s="418"/>
      <c r="CT15" s="418"/>
      <c r="CU15" s="418"/>
      <c r="CV15" s="418"/>
      <c r="CW15" s="418"/>
      <c r="CX15" s="418"/>
      <c r="CY15" s="418"/>
      <c r="CZ15" s="418"/>
      <c r="DA15" s="418"/>
      <c r="DB15" s="418"/>
      <c r="DC15" s="418"/>
      <c r="DD15" s="418"/>
      <c r="DE15" s="418"/>
      <c r="DF15" s="285"/>
      <c r="DG15" s="285"/>
      <c r="DH15" s="285"/>
      <c r="DI15" s="285"/>
      <c r="DJ15" s="285"/>
      <c r="DK15" s="285"/>
      <c r="DL15" s="285"/>
      <c r="DM15" s="285"/>
      <c r="DN15" s="285"/>
      <c r="DO15" s="285"/>
      <c r="DP15" s="285"/>
      <c r="DQ15" s="285"/>
      <c r="DR15" s="285"/>
      <c r="DS15" s="285"/>
      <c r="DT15" s="285"/>
      <c r="DU15" s="285"/>
      <c r="DV15" s="285"/>
      <c r="DW15" s="285"/>
    </row>
    <row r="16" spans="1:143" s="284" customFormat="1" x14ac:dyDescent="0.15">
      <c r="A16" s="417"/>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c r="CA16" s="418"/>
      <c r="CB16" s="418"/>
      <c r="CC16" s="418"/>
      <c r="CD16" s="418"/>
      <c r="CE16" s="418"/>
      <c r="CF16" s="418"/>
      <c r="CG16" s="418"/>
      <c r="CH16" s="418"/>
      <c r="CI16" s="418"/>
      <c r="CJ16" s="418"/>
      <c r="CK16" s="418"/>
      <c r="CL16" s="418"/>
      <c r="CM16" s="418"/>
      <c r="CN16" s="418"/>
      <c r="CO16" s="418"/>
      <c r="CP16" s="418"/>
      <c r="CQ16" s="418"/>
      <c r="CR16" s="418"/>
      <c r="CS16" s="418"/>
      <c r="CT16" s="418"/>
      <c r="CU16" s="418"/>
      <c r="CV16" s="418"/>
      <c r="CW16" s="418"/>
      <c r="CX16" s="418"/>
      <c r="CY16" s="418"/>
      <c r="CZ16" s="418"/>
      <c r="DA16" s="418"/>
      <c r="DB16" s="418"/>
      <c r="DC16" s="418"/>
      <c r="DD16" s="418"/>
      <c r="DE16" s="418"/>
      <c r="DF16" s="285"/>
      <c r="DG16" s="285"/>
      <c r="DH16" s="285"/>
      <c r="DI16" s="285"/>
      <c r="DJ16" s="285"/>
      <c r="DK16" s="285"/>
      <c r="DL16" s="285"/>
      <c r="DM16" s="285"/>
      <c r="DN16" s="285"/>
      <c r="DO16" s="285"/>
      <c r="DP16" s="285"/>
      <c r="DQ16" s="285"/>
      <c r="DR16" s="285"/>
      <c r="DS16" s="285"/>
      <c r="DT16" s="285"/>
      <c r="DU16" s="285"/>
      <c r="DV16" s="285"/>
      <c r="DW16" s="285"/>
    </row>
    <row r="17" spans="1:351" s="284" customFormat="1" x14ac:dyDescent="0.15">
      <c r="A17" s="417"/>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F17" s="285"/>
      <c r="DG17" s="285"/>
      <c r="DH17" s="285"/>
      <c r="DI17" s="285"/>
      <c r="DJ17" s="285"/>
      <c r="DK17" s="285"/>
      <c r="DL17" s="285"/>
      <c r="DM17" s="285"/>
      <c r="DN17" s="285"/>
      <c r="DO17" s="285"/>
      <c r="DP17" s="285"/>
      <c r="DQ17" s="285"/>
      <c r="DR17" s="285"/>
      <c r="DS17" s="285"/>
      <c r="DT17" s="285"/>
      <c r="DU17" s="285"/>
      <c r="DV17" s="285"/>
      <c r="DW17" s="285"/>
    </row>
    <row r="18" spans="1:351" s="284" customFormat="1" x14ac:dyDescent="0.15">
      <c r="A18" s="417"/>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285"/>
      <c r="DG18" s="285"/>
      <c r="DH18" s="285"/>
      <c r="DI18" s="285"/>
      <c r="DJ18" s="285"/>
      <c r="DK18" s="285"/>
      <c r="DL18" s="285"/>
      <c r="DM18" s="285"/>
      <c r="DN18" s="285"/>
      <c r="DO18" s="285"/>
      <c r="DP18" s="285"/>
      <c r="DQ18" s="285"/>
      <c r="DR18" s="285"/>
      <c r="DS18" s="285"/>
      <c r="DT18" s="285"/>
      <c r="DU18" s="285"/>
      <c r="DV18" s="285"/>
      <c r="DW18" s="285"/>
    </row>
    <row r="19" spans="1:351" x14ac:dyDescent="0.15">
      <c r="DD19" s="417"/>
      <c r="DE19" s="417"/>
    </row>
    <row r="20" spans="1:351" x14ac:dyDescent="0.15">
      <c r="DD20" s="417"/>
      <c r="DE20" s="417"/>
    </row>
    <row r="21" spans="1:351" ht="17.25" x14ac:dyDescent="0.15">
      <c r="B21" s="385"/>
      <c r="C21" s="386"/>
      <c r="D21" s="386"/>
      <c r="E21" s="386"/>
      <c r="F21" s="386"/>
      <c r="G21" s="386"/>
      <c r="H21" s="386"/>
      <c r="I21" s="386"/>
      <c r="J21" s="386"/>
      <c r="K21" s="386"/>
      <c r="L21" s="386"/>
      <c r="M21" s="386"/>
      <c r="N21" s="387"/>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386"/>
      <c r="CF21" s="386"/>
      <c r="CG21" s="386"/>
      <c r="CH21" s="386"/>
      <c r="CI21" s="386"/>
      <c r="CJ21" s="386"/>
      <c r="CK21" s="386"/>
      <c r="CL21" s="386"/>
      <c r="CM21" s="386"/>
      <c r="CN21" s="386"/>
      <c r="CO21" s="386"/>
      <c r="CP21" s="387"/>
      <c r="CQ21" s="386"/>
      <c r="CR21" s="386"/>
      <c r="CS21" s="386"/>
      <c r="CT21" s="386"/>
      <c r="CU21" s="386"/>
      <c r="CV21" s="386"/>
      <c r="CW21" s="386"/>
      <c r="CX21" s="386"/>
      <c r="CY21" s="386"/>
      <c r="CZ21" s="386"/>
      <c r="DA21" s="386"/>
      <c r="DB21" s="387"/>
      <c r="DC21" s="386"/>
      <c r="DD21" s="388"/>
      <c r="DE21" s="417"/>
      <c r="MM21" s="389"/>
    </row>
    <row r="22" spans="1:351" ht="17.25" x14ac:dyDescent="0.15">
      <c r="B22" s="390"/>
      <c r="MM22" s="389"/>
    </row>
    <row r="23" spans="1:351" x14ac:dyDescent="0.15">
      <c r="B23" s="390"/>
    </row>
    <row r="24" spans="1:351" x14ac:dyDescent="0.15">
      <c r="B24" s="390"/>
    </row>
    <row r="25" spans="1:351" x14ac:dyDescent="0.15">
      <c r="B25" s="390"/>
    </row>
    <row r="26" spans="1:351" x14ac:dyDescent="0.15">
      <c r="B26" s="390"/>
    </row>
    <row r="27" spans="1:351" x14ac:dyDescent="0.15">
      <c r="B27" s="390"/>
    </row>
    <row r="28" spans="1:351" x14ac:dyDescent="0.15">
      <c r="B28" s="390"/>
    </row>
    <row r="29" spans="1:351" x14ac:dyDescent="0.15">
      <c r="B29" s="390"/>
    </row>
    <row r="30" spans="1:351" x14ac:dyDescent="0.15">
      <c r="B30" s="390"/>
    </row>
    <row r="31" spans="1:351" x14ac:dyDescent="0.15">
      <c r="B31" s="390"/>
    </row>
    <row r="32" spans="1:351" x14ac:dyDescent="0.15">
      <c r="B32" s="390"/>
    </row>
    <row r="33" spans="2:109" x14ac:dyDescent="0.15">
      <c r="B33" s="390"/>
    </row>
    <row r="34" spans="2:109" x14ac:dyDescent="0.15">
      <c r="B34" s="390"/>
    </row>
    <row r="35" spans="2:109" x14ac:dyDescent="0.15">
      <c r="B35" s="390"/>
    </row>
    <row r="36" spans="2:109" x14ac:dyDescent="0.15">
      <c r="B36" s="390"/>
    </row>
    <row r="37" spans="2:109" x14ac:dyDescent="0.15">
      <c r="B37" s="390"/>
    </row>
    <row r="38" spans="2:109" x14ac:dyDescent="0.15">
      <c r="B38" s="390"/>
    </row>
    <row r="39" spans="2:109" x14ac:dyDescent="0.15">
      <c r="B39" s="392"/>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4"/>
    </row>
    <row r="40" spans="2:109" x14ac:dyDescent="0.15">
      <c r="B40" s="395"/>
      <c r="DD40" s="395"/>
      <c r="DE40" s="417"/>
    </row>
    <row r="41" spans="2:109" ht="17.25" x14ac:dyDescent="0.15">
      <c r="B41" s="396" t="s">
        <v>590</v>
      </c>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8"/>
    </row>
    <row r="42" spans="2:109" x14ac:dyDescent="0.15">
      <c r="B42" s="390"/>
      <c r="G42" s="397"/>
      <c r="I42" s="398"/>
      <c r="J42" s="398"/>
      <c r="K42" s="398"/>
      <c r="AM42" s="397"/>
      <c r="AN42" s="397" t="s">
        <v>591</v>
      </c>
      <c r="AP42" s="398"/>
      <c r="AQ42" s="398"/>
      <c r="AR42" s="398"/>
      <c r="AY42" s="397"/>
      <c r="BA42" s="398"/>
      <c r="BB42" s="398"/>
      <c r="BC42" s="398"/>
      <c r="BK42" s="397"/>
      <c r="BM42" s="398"/>
      <c r="BN42" s="398"/>
      <c r="BO42" s="398"/>
      <c r="BW42" s="397"/>
      <c r="BY42" s="398"/>
      <c r="BZ42" s="398"/>
      <c r="CA42" s="398"/>
      <c r="CI42" s="397"/>
      <c r="CK42" s="398"/>
      <c r="CL42" s="398"/>
      <c r="CM42" s="398"/>
      <c r="CU42" s="397"/>
      <c r="CW42" s="398"/>
      <c r="CX42" s="398"/>
      <c r="CY42" s="398"/>
    </row>
    <row r="43" spans="2:109" ht="13.5" customHeight="1" x14ac:dyDescent="0.15">
      <c r="B43" s="390"/>
      <c r="AN43" s="1308" t="s">
        <v>603</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0"/>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0"/>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0"/>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0"/>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0"/>
      <c r="H48" s="399"/>
      <c r="I48" s="399"/>
      <c r="J48" s="399"/>
      <c r="AN48" s="399"/>
      <c r="AO48" s="399"/>
      <c r="AP48" s="399"/>
      <c r="AZ48" s="399"/>
      <c r="BA48" s="399"/>
      <c r="BB48" s="399"/>
      <c r="BL48" s="399"/>
      <c r="BM48" s="399"/>
      <c r="BN48" s="399"/>
      <c r="BX48" s="399"/>
      <c r="BY48" s="399"/>
      <c r="BZ48" s="399"/>
      <c r="CJ48" s="399"/>
      <c r="CK48" s="399"/>
      <c r="CL48" s="399"/>
      <c r="CV48" s="399"/>
      <c r="CW48" s="399"/>
      <c r="CX48" s="399"/>
    </row>
    <row r="49" spans="1:109" x14ac:dyDescent="0.15">
      <c r="B49" s="390"/>
      <c r="AN49" s="417" t="s">
        <v>592</v>
      </c>
    </row>
    <row r="50" spans="1:109" x14ac:dyDescent="0.15">
      <c r="B50" s="390"/>
      <c r="G50" s="1317"/>
      <c r="H50" s="1317"/>
      <c r="I50" s="1317"/>
      <c r="J50" s="1317"/>
      <c r="K50" s="400"/>
      <c r="L50" s="400"/>
      <c r="M50" s="401"/>
      <c r="N50" s="401"/>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545</v>
      </c>
      <c r="BQ50" s="1321"/>
      <c r="BR50" s="1321"/>
      <c r="BS50" s="1321"/>
      <c r="BT50" s="1321"/>
      <c r="BU50" s="1321"/>
      <c r="BV50" s="1321"/>
      <c r="BW50" s="1321"/>
      <c r="BX50" s="1321" t="s">
        <v>546</v>
      </c>
      <c r="BY50" s="1321"/>
      <c r="BZ50" s="1321"/>
      <c r="CA50" s="1321"/>
      <c r="CB50" s="1321"/>
      <c r="CC50" s="1321"/>
      <c r="CD50" s="1321"/>
      <c r="CE50" s="1321"/>
      <c r="CF50" s="1321" t="s">
        <v>547</v>
      </c>
      <c r="CG50" s="1321"/>
      <c r="CH50" s="1321"/>
      <c r="CI50" s="1321"/>
      <c r="CJ50" s="1321"/>
      <c r="CK50" s="1321"/>
      <c r="CL50" s="1321"/>
      <c r="CM50" s="1321"/>
      <c r="CN50" s="1321" t="s">
        <v>548</v>
      </c>
      <c r="CO50" s="1321"/>
      <c r="CP50" s="1321"/>
      <c r="CQ50" s="1321"/>
      <c r="CR50" s="1321"/>
      <c r="CS50" s="1321"/>
      <c r="CT50" s="1321"/>
      <c r="CU50" s="1321"/>
      <c r="CV50" s="1321" t="s">
        <v>549</v>
      </c>
      <c r="CW50" s="1321"/>
      <c r="CX50" s="1321"/>
      <c r="CY50" s="1321"/>
      <c r="CZ50" s="1321"/>
      <c r="DA50" s="1321"/>
      <c r="DB50" s="1321"/>
      <c r="DC50" s="1321"/>
    </row>
    <row r="51" spans="1:109" ht="13.5" customHeight="1" x14ac:dyDescent="0.15">
      <c r="B51" s="390"/>
      <c r="G51" s="1322"/>
      <c r="H51" s="1322"/>
      <c r="I51" s="1325"/>
      <c r="J51" s="1325"/>
      <c r="K51" s="1323"/>
      <c r="L51" s="1323"/>
      <c r="M51" s="1323"/>
      <c r="N51" s="1323"/>
      <c r="AM51" s="399"/>
      <c r="AN51" s="1324" t="s">
        <v>593</v>
      </c>
      <c r="AO51" s="1324"/>
      <c r="AP51" s="1324"/>
      <c r="AQ51" s="1324"/>
      <c r="AR51" s="1324"/>
      <c r="AS51" s="1324"/>
      <c r="AT51" s="1324"/>
      <c r="AU51" s="1324"/>
      <c r="AV51" s="1324"/>
      <c r="AW51" s="1324"/>
      <c r="AX51" s="1324"/>
      <c r="AY51" s="1324"/>
      <c r="AZ51" s="1324"/>
      <c r="BA51" s="1324"/>
      <c r="BB51" s="1324" t="s">
        <v>597</v>
      </c>
      <c r="BC51" s="1324"/>
      <c r="BD51" s="1324"/>
      <c r="BE51" s="1324"/>
      <c r="BF51" s="1324"/>
      <c r="BG51" s="1324"/>
      <c r="BH51" s="1324"/>
      <c r="BI51" s="1324"/>
      <c r="BJ51" s="1324"/>
      <c r="BK51" s="1324"/>
      <c r="BL51" s="1324"/>
      <c r="BM51" s="1324"/>
      <c r="BN51" s="1324"/>
      <c r="BO51" s="1324"/>
      <c r="BP51" s="1307"/>
      <c r="BQ51" s="1306"/>
      <c r="BR51" s="1306"/>
      <c r="BS51" s="1306"/>
      <c r="BT51" s="1306"/>
      <c r="BU51" s="1306"/>
      <c r="BV51" s="1306"/>
      <c r="BW51" s="1306"/>
      <c r="BX51" s="1306"/>
      <c r="BY51" s="1306"/>
      <c r="BZ51" s="1306"/>
      <c r="CA51" s="1306"/>
      <c r="CB51" s="1306"/>
      <c r="CC51" s="1306"/>
      <c r="CD51" s="1306"/>
      <c r="CE51" s="1306"/>
      <c r="CF51" s="1307"/>
      <c r="CG51" s="1306"/>
      <c r="CH51" s="1306"/>
      <c r="CI51" s="1306"/>
      <c r="CJ51" s="1306"/>
      <c r="CK51" s="1306"/>
      <c r="CL51" s="1306"/>
      <c r="CM51" s="1306"/>
      <c r="CN51" s="1306"/>
      <c r="CO51" s="1306"/>
      <c r="CP51" s="1306"/>
      <c r="CQ51" s="1306"/>
      <c r="CR51" s="1306"/>
      <c r="CS51" s="1306"/>
      <c r="CT51" s="1306"/>
      <c r="CU51" s="1306"/>
      <c r="CV51" s="1306"/>
      <c r="CW51" s="1306"/>
      <c r="CX51" s="1306"/>
      <c r="CY51" s="1306"/>
      <c r="CZ51" s="1306"/>
      <c r="DA51" s="1306"/>
      <c r="DB51" s="1306"/>
      <c r="DC51" s="1306"/>
    </row>
    <row r="52" spans="1:109" x14ac:dyDescent="0.15">
      <c r="B52" s="390"/>
      <c r="G52" s="1322"/>
      <c r="H52" s="1322"/>
      <c r="I52" s="1325"/>
      <c r="J52" s="1325"/>
      <c r="K52" s="1323"/>
      <c r="L52" s="1323"/>
      <c r="M52" s="1323"/>
      <c r="N52" s="1323"/>
      <c r="AM52" s="399"/>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398"/>
      <c r="B53" s="390"/>
      <c r="G53" s="1322"/>
      <c r="H53" s="1322"/>
      <c r="I53" s="1317"/>
      <c r="J53" s="1317"/>
      <c r="K53" s="1323"/>
      <c r="L53" s="1323"/>
      <c r="M53" s="1323"/>
      <c r="N53" s="1323"/>
      <c r="AM53" s="399"/>
      <c r="AN53" s="1324"/>
      <c r="AO53" s="1324"/>
      <c r="AP53" s="1324"/>
      <c r="AQ53" s="1324"/>
      <c r="AR53" s="1324"/>
      <c r="AS53" s="1324"/>
      <c r="AT53" s="1324"/>
      <c r="AU53" s="1324"/>
      <c r="AV53" s="1324"/>
      <c r="AW53" s="1324"/>
      <c r="AX53" s="1324"/>
      <c r="AY53" s="1324"/>
      <c r="AZ53" s="1324"/>
      <c r="BA53" s="1324"/>
      <c r="BB53" s="1324" t="s">
        <v>598</v>
      </c>
      <c r="BC53" s="1324"/>
      <c r="BD53" s="1324"/>
      <c r="BE53" s="1324"/>
      <c r="BF53" s="1324"/>
      <c r="BG53" s="1324"/>
      <c r="BH53" s="1324"/>
      <c r="BI53" s="1324"/>
      <c r="BJ53" s="1324"/>
      <c r="BK53" s="1324"/>
      <c r="BL53" s="1324"/>
      <c r="BM53" s="1324"/>
      <c r="BN53" s="1324"/>
      <c r="BO53" s="1324"/>
      <c r="BP53" s="1307"/>
      <c r="BQ53" s="1306"/>
      <c r="BR53" s="1306"/>
      <c r="BS53" s="1306"/>
      <c r="BT53" s="1306"/>
      <c r="BU53" s="1306"/>
      <c r="BV53" s="1306"/>
      <c r="BW53" s="1306"/>
      <c r="BX53" s="1306">
        <v>57.4</v>
      </c>
      <c r="BY53" s="1306"/>
      <c r="BZ53" s="1306"/>
      <c r="CA53" s="1306"/>
      <c r="CB53" s="1306"/>
      <c r="CC53" s="1306"/>
      <c r="CD53" s="1306"/>
      <c r="CE53" s="1306"/>
      <c r="CF53" s="1307"/>
      <c r="CG53" s="1306"/>
      <c r="CH53" s="1306"/>
      <c r="CI53" s="1306"/>
      <c r="CJ53" s="1306"/>
      <c r="CK53" s="1306"/>
      <c r="CL53" s="1306"/>
      <c r="CM53" s="1306"/>
      <c r="CN53" s="1306">
        <v>65.400000000000006</v>
      </c>
      <c r="CO53" s="1306"/>
      <c r="CP53" s="1306"/>
      <c r="CQ53" s="1306"/>
      <c r="CR53" s="1306"/>
      <c r="CS53" s="1306"/>
      <c r="CT53" s="1306"/>
      <c r="CU53" s="1306"/>
      <c r="CV53" s="1306">
        <v>67.099999999999994</v>
      </c>
      <c r="CW53" s="1306"/>
      <c r="CX53" s="1306"/>
      <c r="CY53" s="1306"/>
      <c r="CZ53" s="1306"/>
      <c r="DA53" s="1306"/>
      <c r="DB53" s="1306"/>
      <c r="DC53" s="1306"/>
    </row>
    <row r="54" spans="1:109" x14ac:dyDescent="0.15">
      <c r="A54" s="398"/>
      <c r="B54" s="390"/>
      <c r="G54" s="1322"/>
      <c r="H54" s="1322"/>
      <c r="I54" s="1317"/>
      <c r="J54" s="1317"/>
      <c r="K54" s="1323"/>
      <c r="L54" s="1323"/>
      <c r="M54" s="1323"/>
      <c r="N54" s="1323"/>
      <c r="AM54" s="399"/>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398"/>
      <c r="B55" s="390"/>
      <c r="G55" s="1317"/>
      <c r="H55" s="1317"/>
      <c r="I55" s="1317"/>
      <c r="J55" s="1317"/>
      <c r="K55" s="1323"/>
      <c r="L55" s="1323"/>
      <c r="M55" s="1323"/>
      <c r="N55" s="1323"/>
      <c r="AN55" s="1321" t="s">
        <v>599</v>
      </c>
      <c r="AO55" s="1321"/>
      <c r="AP55" s="1321"/>
      <c r="AQ55" s="1321"/>
      <c r="AR55" s="1321"/>
      <c r="AS55" s="1321"/>
      <c r="AT55" s="1321"/>
      <c r="AU55" s="1321"/>
      <c r="AV55" s="1321"/>
      <c r="AW55" s="1321"/>
      <c r="AX55" s="1321"/>
      <c r="AY55" s="1321"/>
      <c r="AZ55" s="1321"/>
      <c r="BA55" s="1321"/>
      <c r="BB55" s="1324" t="s">
        <v>597</v>
      </c>
      <c r="BC55" s="1324"/>
      <c r="BD55" s="1324"/>
      <c r="BE55" s="1324"/>
      <c r="BF55" s="1324"/>
      <c r="BG55" s="1324"/>
      <c r="BH55" s="1324"/>
      <c r="BI55" s="1324"/>
      <c r="BJ55" s="1324"/>
      <c r="BK55" s="1324"/>
      <c r="BL55" s="1324"/>
      <c r="BM55" s="1324"/>
      <c r="BN55" s="1324"/>
      <c r="BO55" s="1324"/>
      <c r="BP55" s="1307"/>
      <c r="BQ55" s="1306"/>
      <c r="BR55" s="1306"/>
      <c r="BS55" s="1306"/>
      <c r="BT55" s="1306"/>
      <c r="BU55" s="1306"/>
      <c r="BV55" s="1306"/>
      <c r="BW55" s="1306"/>
      <c r="BX55" s="1306">
        <v>58.5</v>
      </c>
      <c r="BY55" s="1306"/>
      <c r="BZ55" s="1306"/>
      <c r="CA55" s="1306"/>
      <c r="CB55" s="1306"/>
      <c r="CC55" s="1306"/>
      <c r="CD55" s="1306"/>
      <c r="CE55" s="1306"/>
      <c r="CF55" s="1307"/>
      <c r="CG55" s="1306"/>
      <c r="CH55" s="1306"/>
      <c r="CI55" s="1306"/>
      <c r="CJ55" s="1306"/>
      <c r="CK55" s="1306"/>
      <c r="CL55" s="1306"/>
      <c r="CM55" s="1306"/>
      <c r="CN55" s="1306">
        <v>53.2</v>
      </c>
      <c r="CO55" s="1306"/>
      <c r="CP55" s="1306"/>
      <c r="CQ55" s="1306"/>
      <c r="CR55" s="1306"/>
      <c r="CS55" s="1306"/>
      <c r="CT55" s="1306"/>
      <c r="CU55" s="1306"/>
      <c r="CV55" s="1306">
        <v>47.9</v>
      </c>
      <c r="CW55" s="1306"/>
      <c r="CX55" s="1306"/>
      <c r="CY55" s="1306"/>
      <c r="CZ55" s="1306"/>
      <c r="DA55" s="1306"/>
      <c r="DB55" s="1306"/>
      <c r="DC55" s="1306"/>
    </row>
    <row r="56" spans="1:109" x14ac:dyDescent="0.15">
      <c r="A56" s="398"/>
      <c r="B56" s="390"/>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398" customFormat="1" x14ac:dyDescent="0.15">
      <c r="B57" s="402"/>
      <c r="G57" s="1317"/>
      <c r="H57" s="1317"/>
      <c r="I57" s="1326"/>
      <c r="J57" s="1326"/>
      <c r="K57" s="1323"/>
      <c r="L57" s="1323"/>
      <c r="M57" s="1323"/>
      <c r="N57" s="1323"/>
      <c r="AM57" s="417"/>
      <c r="AN57" s="1321"/>
      <c r="AO57" s="1321"/>
      <c r="AP57" s="1321"/>
      <c r="AQ57" s="1321"/>
      <c r="AR57" s="1321"/>
      <c r="AS57" s="1321"/>
      <c r="AT57" s="1321"/>
      <c r="AU57" s="1321"/>
      <c r="AV57" s="1321"/>
      <c r="AW57" s="1321"/>
      <c r="AX57" s="1321"/>
      <c r="AY57" s="1321"/>
      <c r="AZ57" s="1321"/>
      <c r="BA57" s="1321"/>
      <c r="BB57" s="1324" t="s">
        <v>594</v>
      </c>
      <c r="BC57" s="1324"/>
      <c r="BD57" s="1324"/>
      <c r="BE57" s="1324"/>
      <c r="BF57" s="1324"/>
      <c r="BG57" s="1324"/>
      <c r="BH57" s="1324"/>
      <c r="BI57" s="1324"/>
      <c r="BJ57" s="1324"/>
      <c r="BK57" s="1324"/>
      <c r="BL57" s="1324"/>
      <c r="BM57" s="1324"/>
      <c r="BN57" s="1324"/>
      <c r="BO57" s="1324"/>
      <c r="BP57" s="1307"/>
      <c r="BQ57" s="1306"/>
      <c r="BR57" s="1306"/>
      <c r="BS57" s="1306"/>
      <c r="BT57" s="1306"/>
      <c r="BU57" s="1306"/>
      <c r="BV57" s="1306"/>
      <c r="BW57" s="1306"/>
      <c r="BX57" s="1306">
        <v>52.9</v>
      </c>
      <c r="BY57" s="1306"/>
      <c r="BZ57" s="1306"/>
      <c r="CA57" s="1306"/>
      <c r="CB57" s="1306"/>
      <c r="CC57" s="1306"/>
      <c r="CD57" s="1306"/>
      <c r="CE57" s="1306"/>
      <c r="CF57" s="1307"/>
      <c r="CG57" s="1306"/>
      <c r="CH57" s="1306"/>
      <c r="CI57" s="1306"/>
      <c r="CJ57" s="1306"/>
      <c r="CK57" s="1306"/>
      <c r="CL57" s="1306"/>
      <c r="CM57" s="1306"/>
      <c r="CN57" s="1306">
        <v>59.6</v>
      </c>
      <c r="CO57" s="1306"/>
      <c r="CP57" s="1306"/>
      <c r="CQ57" s="1306"/>
      <c r="CR57" s="1306"/>
      <c r="CS57" s="1306"/>
      <c r="CT57" s="1306"/>
      <c r="CU57" s="1306"/>
      <c r="CV57" s="1306">
        <v>60.5</v>
      </c>
      <c r="CW57" s="1306"/>
      <c r="CX57" s="1306"/>
      <c r="CY57" s="1306"/>
      <c r="CZ57" s="1306"/>
      <c r="DA57" s="1306"/>
      <c r="DB57" s="1306"/>
      <c r="DC57" s="1306"/>
      <c r="DD57" s="403"/>
      <c r="DE57" s="402"/>
    </row>
    <row r="58" spans="1:109" s="398" customFormat="1" x14ac:dyDescent="0.15">
      <c r="A58" s="417"/>
      <c r="B58" s="402"/>
      <c r="G58" s="1317"/>
      <c r="H58" s="1317"/>
      <c r="I58" s="1326"/>
      <c r="J58" s="1326"/>
      <c r="K58" s="1323"/>
      <c r="L58" s="1323"/>
      <c r="M58" s="1323"/>
      <c r="N58" s="1323"/>
      <c r="AM58" s="417"/>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3"/>
      <c r="DE58" s="402"/>
    </row>
    <row r="59" spans="1:109" s="398" customFormat="1" x14ac:dyDescent="0.15">
      <c r="A59" s="417"/>
      <c r="B59" s="402"/>
      <c r="K59" s="404"/>
      <c r="L59" s="404"/>
      <c r="M59" s="404"/>
      <c r="N59" s="404"/>
      <c r="AQ59" s="404"/>
      <c r="AR59" s="404"/>
      <c r="AS59" s="404"/>
      <c r="AT59" s="404"/>
      <c r="BC59" s="404"/>
      <c r="BD59" s="404"/>
      <c r="BE59" s="404"/>
      <c r="BF59" s="404"/>
      <c r="BO59" s="404"/>
      <c r="BP59" s="404"/>
      <c r="BQ59" s="404"/>
      <c r="BR59" s="404"/>
      <c r="CA59" s="404"/>
      <c r="CB59" s="404"/>
      <c r="CC59" s="404"/>
      <c r="CD59" s="404"/>
      <c r="CM59" s="404"/>
      <c r="CN59" s="404"/>
      <c r="CO59" s="404"/>
      <c r="CP59" s="404"/>
      <c r="CY59" s="404"/>
      <c r="CZ59" s="404"/>
      <c r="DA59" s="404"/>
      <c r="DB59" s="404"/>
      <c r="DC59" s="404"/>
      <c r="DD59" s="403"/>
      <c r="DE59" s="402"/>
    </row>
    <row r="60" spans="1:109" s="398" customFormat="1" x14ac:dyDescent="0.15">
      <c r="A60" s="417"/>
      <c r="B60" s="402"/>
      <c r="K60" s="404"/>
      <c r="L60" s="404"/>
      <c r="M60" s="404"/>
      <c r="N60" s="404"/>
      <c r="AQ60" s="404"/>
      <c r="AR60" s="404"/>
      <c r="AS60" s="404"/>
      <c r="AT60" s="404"/>
      <c r="BC60" s="404"/>
      <c r="BD60" s="404"/>
      <c r="BE60" s="404"/>
      <c r="BF60" s="404"/>
      <c r="BO60" s="404"/>
      <c r="BP60" s="404"/>
      <c r="BQ60" s="404"/>
      <c r="BR60" s="404"/>
      <c r="CA60" s="404"/>
      <c r="CB60" s="404"/>
      <c r="CC60" s="404"/>
      <c r="CD60" s="404"/>
      <c r="CM60" s="404"/>
      <c r="CN60" s="404"/>
      <c r="CO60" s="404"/>
      <c r="CP60" s="404"/>
      <c r="CY60" s="404"/>
      <c r="CZ60" s="404"/>
      <c r="DA60" s="404"/>
      <c r="DB60" s="404"/>
      <c r="DC60" s="404"/>
      <c r="DD60" s="403"/>
      <c r="DE60" s="402"/>
    </row>
    <row r="61" spans="1:109" s="398" customFormat="1" x14ac:dyDescent="0.15">
      <c r="A61" s="417"/>
      <c r="B61" s="405"/>
      <c r="C61" s="406"/>
      <c r="D61" s="406"/>
      <c r="E61" s="406"/>
      <c r="F61" s="406"/>
      <c r="G61" s="406"/>
      <c r="H61" s="406"/>
      <c r="I61" s="406"/>
      <c r="J61" s="406"/>
      <c r="K61" s="406"/>
      <c r="L61" s="406"/>
      <c r="M61" s="407"/>
      <c r="N61" s="407"/>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7"/>
      <c r="AT61" s="407"/>
      <c r="AU61" s="406"/>
      <c r="AV61" s="406"/>
      <c r="AW61" s="406"/>
      <c r="AX61" s="406"/>
      <c r="AY61" s="406"/>
      <c r="AZ61" s="406"/>
      <c r="BA61" s="406"/>
      <c r="BB61" s="406"/>
      <c r="BC61" s="406"/>
      <c r="BD61" s="406"/>
      <c r="BE61" s="407"/>
      <c r="BF61" s="407"/>
      <c r="BG61" s="406"/>
      <c r="BH61" s="406"/>
      <c r="BI61" s="406"/>
      <c r="BJ61" s="406"/>
      <c r="BK61" s="406"/>
      <c r="BL61" s="406"/>
      <c r="BM61" s="406"/>
      <c r="BN61" s="406"/>
      <c r="BO61" s="406"/>
      <c r="BP61" s="406"/>
      <c r="BQ61" s="407"/>
      <c r="BR61" s="407"/>
      <c r="BS61" s="406"/>
      <c r="BT61" s="406"/>
      <c r="BU61" s="406"/>
      <c r="BV61" s="406"/>
      <c r="BW61" s="406"/>
      <c r="BX61" s="406"/>
      <c r="BY61" s="406"/>
      <c r="BZ61" s="406"/>
      <c r="CA61" s="406"/>
      <c r="CB61" s="406"/>
      <c r="CC61" s="407"/>
      <c r="CD61" s="407"/>
      <c r="CE61" s="406"/>
      <c r="CF61" s="406"/>
      <c r="CG61" s="406"/>
      <c r="CH61" s="406"/>
      <c r="CI61" s="406"/>
      <c r="CJ61" s="406"/>
      <c r="CK61" s="406"/>
      <c r="CL61" s="406"/>
      <c r="CM61" s="406"/>
      <c r="CN61" s="406"/>
      <c r="CO61" s="407"/>
      <c r="CP61" s="407"/>
      <c r="CQ61" s="406"/>
      <c r="CR61" s="406"/>
      <c r="CS61" s="406"/>
      <c r="CT61" s="406"/>
      <c r="CU61" s="406"/>
      <c r="CV61" s="406"/>
      <c r="CW61" s="406"/>
      <c r="CX61" s="406"/>
      <c r="CY61" s="406"/>
      <c r="CZ61" s="406"/>
      <c r="DA61" s="407"/>
      <c r="DB61" s="407"/>
      <c r="DC61" s="407"/>
      <c r="DD61" s="408"/>
      <c r="DE61" s="402"/>
    </row>
    <row r="62" spans="1:109" x14ac:dyDescent="0.15">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395"/>
      <c r="AL62" s="395"/>
      <c r="AM62" s="395"/>
      <c r="AN62" s="395"/>
      <c r="AO62" s="395"/>
      <c r="AP62" s="395"/>
      <c r="AQ62" s="395"/>
      <c r="AR62" s="395"/>
      <c r="AS62" s="395"/>
      <c r="AT62" s="395"/>
      <c r="AU62" s="395"/>
      <c r="AV62" s="395"/>
      <c r="AW62" s="395"/>
      <c r="AX62" s="395"/>
      <c r="AY62" s="395"/>
      <c r="AZ62" s="395"/>
      <c r="BA62" s="395"/>
      <c r="BB62" s="395"/>
      <c r="BC62" s="395"/>
      <c r="BD62" s="395"/>
      <c r="BE62" s="395"/>
      <c r="BF62" s="395"/>
      <c r="BG62" s="395"/>
      <c r="BH62" s="395"/>
      <c r="BI62" s="395"/>
      <c r="BJ62" s="395"/>
      <c r="BK62" s="395"/>
      <c r="BL62" s="395"/>
      <c r="BM62" s="395"/>
      <c r="BN62" s="395"/>
      <c r="BO62" s="395"/>
      <c r="BP62" s="395"/>
      <c r="BQ62" s="395"/>
      <c r="BR62" s="395"/>
      <c r="BS62" s="395"/>
      <c r="BT62" s="395"/>
      <c r="BU62" s="395"/>
      <c r="BV62" s="395"/>
      <c r="BW62" s="395"/>
      <c r="BX62" s="395"/>
      <c r="BY62" s="395"/>
      <c r="BZ62" s="395"/>
      <c r="CA62" s="395"/>
      <c r="CB62" s="395"/>
      <c r="CC62" s="395"/>
      <c r="CD62" s="395"/>
      <c r="CE62" s="395"/>
      <c r="CF62" s="395"/>
      <c r="CG62" s="395"/>
      <c r="CH62" s="395"/>
      <c r="CI62" s="395"/>
      <c r="CJ62" s="395"/>
      <c r="CK62" s="395"/>
      <c r="CL62" s="395"/>
      <c r="CM62" s="395"/>
      <c r="CN62" s="395"/>
      <c r="CO62" s="395"/>
      <c r="CP62" s="395"/>
      <c r="CQ62" s="395"/>
      <c r="CR62" s="395"/>
      <c r="CS62" s="395"/>
      <c r="CT62" s="395"/>
      <c r="CU62" s="395"/>
      <c r="CV62" s="395"/>
      <c r="CW62" s="395"/>
      <c r="CX62" s="395"/>
      <c r="CY62" s="395"/>
      <c r="CZ62" s="395"/>
      <c r="DA62" s="395"/>
      <c r="DB62" s="395"/>
      <c r="DC62" s="395"/>
      <c r="DD62" s="395"/>
      <c r="DE62" s="417"/>
    </row>
    <row r="63" spans="1:109" ht="17.25" x14ac:dyDescent="0.15">
      <c r="B63" s="409" t="s">
        <v>596</v>
      </c>
    </row>
    <row r="64" spans="1:109" x14ac:dyDescent="0.15">
      <c r="B64" s="390"/>
      <c r="G64" s="397"/>
      <c r="I64" s="410"/>
      <c r="J64" s="410"/>
      <c r="K64" s="410"/>
      <c r="L64" s="410"/>
      <c r="M64" s="410"/>
      <c r="N64" s="411"/>
      <c r="AM64" s="397"/>
      <c r="AN64" s="397" t="s">
        <v>591</v>
      </c>
      <c r="AP64" s="398"/>
      <c r="AQ64" s="398"/>
      <c r="AR64" s="398"/>
      <c r="AY64" s="397"/>
      <c r="BA64" s="398"/>
      <c r="BB64" s="398"/>
      <c r="BC64" s="398"/>
      <c r="BK64" s="397"/>
      <c r="BM64" s="398"/>
      <c r="BN64" s="398"/>
      <c r="BO64" s="398"/>
      <c r="BW64" s="397"/>
      <c r="BY64" s="398"/>
      <c r="BZ64" s="398"/>
      <c r="CA64" s="398"/>
      <c r="CI64" s="397"/>
      <c r="CK64" s="398"/>
      <c r="CL64" s="398"/>
      <c r="CM64" s="398"/>
      <c r="CU64" s="397"/>
      <c r="CW64" s="398"/>
      <c r="CX64" s="398"/>
      <c r="CY64" s="398"/>
    </row>
    <row r="65" spans="2:107" x14ac:dyDescent="0.15">
      <c r="B65" s="390"/>
      <c r="AN65" s="1308" t="s">
        <v>602</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0"/>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0"/>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0"/>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0"/>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0"/>
      <c r="H70" s="419"/>
      <c r="I70" s="419"/>
      <c r="J70" s="420"/>
      <c r="K70" s="420"/>
      <c r="L70" s="421"/>
      <c r="M70" s="420"/>
      <c r="N70" s="421"/>
      <c r="AN70" s="399"/>
      <c r="AO70" s="399"/>
      <c r="AP70" s="399"/>
      <c r="AZ70" s="399"/>
      <c r="BA70" s="399"/>
      <c r="BB70" s="399"/>
      <c r="BL70" s="399"/>
      <c r="BM70" s="399"/>
      <c r="BN70" s="399"/>
      <c r="BX70" s="399"/>
      <c r="BY70" s="399"/>
      <c r="BZ70" s="399"/>
      <c r="CJ70" s="399"/>
      <c r="CK70" s="399"/>
      <c r="CL70" s="399"/>
      <c r="CV70" s="399"/>
      <c r="CW70" s="399"/>
      <c r="CX70" s="399"/>
    </row>
    <row r="71" spans="2:107" x14ac:dyDescent="0.15">
      <c r="B71" s="390"/>
      <c r="G71" s="412"/>
      <c r="I71" s="422"/>
      <c r="J71" s="420"/>
      <c r="K71" s="420"/>
      <c r="L71" s="421"/>
      <c r="M71" s="420"/>
      <c r="N71" s="421"/>
      <c r="AM71" s="412"/>
      <c r="AN71" s="417" t="s">
        <v>592</v>
      </c>
    </row>
    <row r="72" spans="2:107" x14ac:dyDescent="0.15">
      <c r="B72" s="390"/>
      <c r="G72" s="1317"/>
      <c r="H72" s="1317"/>
      <c r="I72" s="1317"/>
      <c r="J72" s="1317"/>
      <c r="K72" s="400"/>
      <c r="L72" s="400"/>
      <c r="M72" s="401"/>
      <c r="N72" s="401"/>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545</v>
      </c>
      <c r="BQ72" s="1321"/>
      <c r="BR72" s="1321"/>
      <c r="BS72" s="1321"/>
      <c r="BT72" s="1321"/>
      <c r="BU72" s="1321"/>
      <c r="BV72" s="1321"/>
      <c r="BW72" s="1321"/>
      <c r="BX72" s="1321" t="s">
        <v>546</v>
      </c>
      <c r="BY72" s="1321"/>
      <c r="BZ72" s="1321"/>
      <c r="CA72" s="1321"/>
      <c r="CB72" s="1321"/>
      <c r="CC72" s="1321"/>
      <c r="CD72" s="1321"/>
      <c r="CE72" s="1321"/>
      <c r="CF72" s="1321" t="s">
        <v>547</v>
      </c>
      <c r="CG72" s="1321"/>
      <c r="CH72" s="1321"/>
      <c r="CI72" s="1321"/>
      <c r="CJ72" s="1321"/>
      <c r="CK72" s="1321"/>
      <c r="CL72" s="1321"/>
      <c r="CM72" s="1321"/>
      <c r="CN72" s="1321" t="s">
        <v>548</v>
      </c>
      <c r="CO72" s="1321"/>
      <c r="CP72" s="1321"/>
      <c r="CQ72" s="1321"/>
      <c r="CR72" s="1321"/>
      <c r="CS72" s="1321"/>
      <c r="CT72" s="1321"/>
      <c r="CU72" s="1321"/>
      <c r="CV72" s="1321" t="s">
        <v>549</v>
      </c>
      <c r="CW72" s="1321"/>
      <c r="CX72" s="1321"/>
      <c r="CY72" s="1321"/>
      <c r="CZ72" s="1321"/>
      <c r="DA72" s="1321"/>
      <c r="DB72" s="1321"/>
      <c r="DC72" s="1321"/>
    </row>
    <row r="73" spans="2:107" x14ac:dyDescent="0.15">
      <c r="B73" s="390"/>
      <c r="G73" s="1322"/>
      <c r="H73" s="1322"/>
      <c r="I73" s="1322"/>
      <c r="J73" s="1322"/>
      <c r="K73" s="1327"/>
      <c r="L73" s="1327"/>
      <c r="M73" s="1327"/>
      <c r="N73" s="1327"/>
      <c r="AM73" s="399"/>
      <c r="AN73" s="1324" t="s">
        <v>593</v>
      </c>
      <c r="AO73" s="1324"/>
      <c r="AP73" s="1324"/>
      <c r="AQ73" s="1324"/>
      <c r="AR73" s="1324"/>
      <c r="AS73" s="1324"/>
      <c r="AT73" s="1324"/>
      <c r="AU73" s="1324"/>
      <c r="AV73" s="1324"/>
      <c r="AW73" s="1324"/>
      <c r="AX73" s="1324"/>
      <c r="AY73" s="1324"/>
      <c r="AZ73" s="1324"/>
      <c r="BA73" s="1324"/>
      <c r="BB73" s="1324" t="s">
        <v>597</v>
      </c>
      <c r="BC73" s="1324"/>
      <c r="BD73" s="1324"/>
      <c r="BE73" s="1324"/>
      <c r="BF73" s="1324"/>
      <c r="BG73" s="1324"/>
      <c r="BH73" s="1324"/>
      <c r="BI73" s="1324"/>
      <c r="BJ73" s="1324"/>
      <c r="BK73" s="1324"/>
      <c r="BL73" s="1324"/>
      <c r="BM73" s="1324"/>
      <c r="BN73" s="1324"/>
      <c r="BO73" s="1324"/>
      <c r="BP73" s="1306"/>
      <c r="BQ73" s="1306"/>
      <c r="BR73" s="1306"/>
      <c r="BS73" s="1306"/>
      <c r="BT73" s="1306"/>
      <c r="BU73" s="1306"/>
      <c r="BV73" s="1306"/>
      <c r="BW73" s="1306"/>
      <c r="BX73" s="1306"/>
      <c r="BY73" s="1306"/>
      <c r="BZ73" s="1306"/>
      <c r="CA73" s="1306"/>
      <c r="CB73" s="1306"/>
      <c r="CC73" s="1306"/>
      <c r="CD73" s="1306"/>
      <c r="CE73" s="1306"/>
      <c r="CF73" s="1306"/>
      <c r="CG73" s="1306"/>
      <c r="CH73" s="1306"/>
      <c r="CI73" s="1306"/>
      <c r="CJ73" s="1306"/>
      <c r="CK73" s="1306"/>
      <c r="CL73" s="1306"/>
      <c r="CM73" s="1306"/>
      <c r="CN73" s="1306"/>
      <c r="CO73" s="1306"/>
      <c r="CP73" s="1306"/>
      <c r="CQ73" s="1306"/>
      <c r="CR73" s="1306"/>
      <c r="CS73" s="1306"/>
      <c r="CT73" s="1306"/>
      <c r="CU73" s="1306"/>
      <c r="CV73" s="1306"/>
      <c r="CW73" s="1306"/>
      <c r="CX73" s="1306"/>
      <c r="CY73" s="1306"/>
      <c r="CZ73" s="1306"/>
      <c r="DA73" s="1306"/>
      <c r="DB73" s="1306"/>
      <c r="DC73" s="1306"/>
    </row>
    <row r="74" spans="2:107" x14ac:dyDescent="0.15">
      <c r="B74" s="390"/>
      <c r="G74" s="1322"/>
      <c r="H74" s="1322"/>
      <c r="I74" s="1322"/>
      <c r="J74" s="1322"/>
      <c r="K74" s="1327"/>
      <c r="L74" s="1327"/>
      <c r="M74" s="1327"/>
      <c r="N74" s="1327"/>
      <c r="AM74" s="399"/>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0"/>
      <c r="G75" s="1322"/>
      <c r="H75" s="1322"/>
      <c r="I75" s="1317"/>
      <c r="J75" s="1317"/>
      <c r="K75" s="1323"/>
      <c r="L75" s="1323"/>
      <c r="M75" s="1323"/>
      <c r="N75" s="1323"/>
      <c r="AM75" s="399"/>
      <c r="AN75" s="1324"/>
      <c r="AO75" s="1324"/>
      <c r="AP75" s="1324"/>
      <c r="AQ75" s="1324"/>
      <c r="AR75" s="1324"/>
      <c r="AS75" s="1324"/>
      <c r="AT75" s="1324"/>
      <c r="AU75" s="1324"/>
      <c r="AV75" s="1324"/>
      <c r="AW75" s="1324"/>
      <c r="AX75" s="1324"/>
      <c r="AY75" s="1324"/>
      <c r="AZ75" s="1324"/>
      <c r="BA75" s="1324"/>
      <c r="BB75" s="1324" t="s">
        <v>600</v>
      </c>
      <c r="BC75" s="1324"/>
      <c r="BD75" s="1324"/>
      <c r="BE75" s="1324"/>
      <c r="BF75" s="1324"/>
      <c r="BG75" s="1324"/>
      <c r="BH75" s="1324"/>
      <c r="BI75" s="1324"/>
      <c r="BJ75" s="1324"/>
      <c r="BK75" s="1324"/>
      <c r="BL75" s="1324"/>
      <c r="BM75" s="1324"/>
      <c r="BN75" s="1324"/>
      <c r="BO75" s="1324"/>
      <c r="BP75" s="1306">
        <v>10.9</v>
      </c>
      <c r="BQ75" s="1306"/>
      <c r="BR75" s="1306"/>
      <c r="BS75" s="1306"/>
      <c r="BT75" s="1306"/>
      <c r="BU75" s="1306"/>
      <c r="BV75" s="1306"/>
      <c r="BW75" s="1306"/>
      <c r="BX75" s="1306">
        <v>9.6999999999999993</v>
      </c>
      <c r="BY75" s="1306"/>
      <c r="BZ75" s="1306"/>
      <c r="CA75" s="1306"/>
      <c r="CB75" s="1306"/>
      <c r="CC75" s="1306"/>
      <c r="CD75" s="1306"/>
      <c r="CE75" s="1306"/>
      <c r="CF75" s="1306">
        <v>9.1</v>
      </c>
      <c r="CG75" s="1306"/>
      <c r="CH75" s="1306"/>
      <c r="CI75" s="1306"/>
      <c r="CJ75" s="1306"/>
      <c r="CK75" s="1306"/>
      <c r="CL75" s="1306"/>
      <c r="CM75" s="1306"/>
      <c r="CN75" s="1306">
        <v>8.8000000000000007</v>
      </c>
      <c r="CO75" s="1306"/>
      <c r="CP75" s="1306"/>
      <c r="CQ75" s="1306"/>
      <c r="CR75" s="1306"/>
      <c r="CS75" s="1306"/>
      <c r="CT75" s="1306"/>
      <c r="CU75" s="1306"/>
      <c r="CV75" s="1306">
        <v>8.6</v>
      </c>
      <c r="CW75" s="1306"/>
      <c r="CX75" s="1306"/>
      <c r="CY75" s="1306"/>
      <c r="CZ75" s="1306"/>
      <c r="DA75" s="1306"/>
      <c r="DB75" s="1306"/>
      <c r="DC75" s="1306"/>
    </row>
    <row r="76" spans="2:107" x14ac:dyDescent="0.15">
      <c r="B76" s="390"/>
      <c r="G76" s="1322"/>
      <c r="H76" s="1322"/>
      <c r="I76" s="1317"/>
      <c r="J76" s="1317"/>
      <c r="K76" s="1323"/>
      <c r="L76" s="1323"/>
      <c r="M76" s="1323"/>
      <c r="N76" s="1323"/>
      <c r="AM76" s="399"/>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0"/>
      <c r="G77" s="1317"/>
      <c r="H77" s="1317"/>
      <c r="I77" s="1317"/>
      <c r="J77" s="1317"/>
      <c r="K77" s="1327"/>
      <c r="L77" s="1327"/>
      <c r="M77" s="1327"/>
      <c r="N77" s="1327"/>
      <c r="AN77" s="1321" t="s">
        <v>595</v>
      </c>
      <c r="AO77" s="1321"/>
      <c r="AP77" s="1321"/>
      <c r="AQ77" s="1321"/>
      <c r="AR77" s="1321"/>
      <c r="AS77" s="1321"/>
      <c r="AT77" s="1321"/>
      <c r="AU77" s="1321"/>
      <c r="AV77" s="1321"/>
      <c r="AW77" s="1321"/>
      <c r="AX77" s="1321"/>
      <c r="AY77" s="1321"/>
      <c r="AZ77" s="1321"/>
      <c r="BA77" s="1321"/>
      <c r="BB77" s="1324" t="s">
        <v>597</v>
      </c>
      <c r="BC77" s="1324"/>
      <c r="BD77" s="1324"/>
      <c r="BE77" s="1324"/>
      <c r="BF77" s="1324"/>
      <c r="BG77" s="1324"/>
      <c r="BH77" s="1324"/>
      <c r="BI77" s="1324"/>
      <c r="BJ77" s="1324"/>
      <c r="BK77" s="1324"/>
      <c r="BL77" s="1324"/>
      <c r="BM77" s="1324"/>
      <c r="BN77" s="1324"/>
      <c r="BO77" s="1324"/>
      <c r="BP77" s="1306">
        <v>60.8</v>
      </c>
      <c r="BQ77" s="1306"/>
      <c r="BR77" s="1306"/>
      <c r="BS77" s="1306"/>
      <c r="BT77" s="1306"/>
      <c r="BU77" s="1306"/>
      <c r="BV77" s="1306"/>
      <c r="BW77" s="1306"/>
      <c r="BX77" s="1306">
        <v>58.5</v>
      </c>
      <c r="BY77" s="1306"/>
      <c r="BZ77" s="1306"/>
      <c r="CA77" s="1306"/>
      <c r="CB77" s="1306"/>
      <c r="CC77" s="1306"/>
      <c r="CD77" s="1306"/>
      <c r="CE77" s="1306"/>
      <c r="CF77" s="1306">
        <v>54.6</v>
      </c>
      <c r="CG77" s="1306"/>
      <c r="CH77" s="1306"/>
      <c r="CI77" s="1306"/>
      <c r="CJ77" s="1306"/>
      <c r="CK77" s="1306"/>
      <c r="CL77" s="1306"/>
      <c r="CM77" s="1306"/>
      <c r="CN77" s="1306">
        <v>53.2</v>
      </c>
      <c r="CO77" s="1306"/>
      <c r="CP77" s="1306"/>
      <c r="CQ77" s="1306"/>
      <c r="CR77" s="1306"/>
      <c r="CS77" s="1306"/>
      <c r="CT77" s="1306"/>
      <c r="CU77" s="1306"/>
      <c r="CV77" s="1306">
        <v>47.9</v>
      </c>
      <c r="CW77" s="1306"/>
      <c r="CX77" s="1306"/>
      <c r="CY77" s="1306"/>
      <c r="CZ77" s="1306"/>
      <c r="DA77" s="1306"/>
      <c r="DB77" s="1306"/>
      <c r="DC77" s="1306"/>
    </row>
    <row r="78" spans="2:107" x14ac:dyDescent="0.15">
      <c r="B78" s="390"/>
      <c r="G78" s="1317"/>
      <c r="H78" s="1317"/>
      <c r="I78" s="1317"/>
      <c r="J78" s="1317"/>
      <c r="K78" s="1327"/>
      <c r="L78" s="1327"/>
      <c r="M78" s="1327"/>
      <c r="N78" s="1327"/>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0"/>
      <c r="G79" s="1317"/>
      <c r="H79" s="1317"/>
      <c r="I79" s="1326"/>
      <c r="J79" s="1326"/>
      <c r="K79" s="1328"/>
      <c r="L79" s="1328"/>
      <c r="M79" s="1328"/>
      <c r="N79" s="1328"/>
      <c r="AN79" s="1321"/>
      <c r="AO79" s="1321"/>
      <c r="AP79" s="1321"/>
      <c r="AQ79" s="1321"/>
      <c r="AR79" s="1321"/>
      <c r="AS79" s="1321"/>
      <c r="AT79" s="1321"/>
      <c r="AU79" s="1321"/>
      <c r="AV79" s="1321"/>
      <c r="AW79" s="1321"/>
      <c r="AX79" s="1321"/>
      <c r="AY79" s="1321"/>
      <c r="AZ79" s="1321"/>
      <c r="BA79" s="1321"/>
      <c r="BB79" s="1324" t="s">
        <v>601</v>
      </c>
      <c r="BC79" s="1324"/>
      <c r="BD79" s="1324"/>
      <c r="BE79" s="1324"/>
      <c r="BF79" s="1324"/>
      <c r="BG79" s="1324"/>
      <c r="BH79" s="1324"/>
      <c r="BI79" s="1324"/>
      <c r="BJ79" s="1324"/>
      <c r="BK79" s="1324"/>
      <c r="BL79" s="1324"/>
      <c r="BM79" s="1324"/>
      <c r="BN79" s="1324"/>
      <c r="BO79" s="1324"/>
      <c r="BP79" s="1306">
        <v>11.1</v>
      </c>
      <c r="BQ79" s="1306"/>
      <c r="BR79" s="1306"/>
      <c r="BS79" s="1306"/>
      <c r="BT79" s="1306"/>
      <c r="BU79" s="1306"/>
      <c r="BV79" s="1306"/>
      <c r="BW79" s="1306"/>
      <c r="BX79" s="1306">
        <v>10.7</v>
      </c>
      <c r="BY79" s="1306"/>
      <c r="BZ79" s="1306"/>
      <c r="CA79" s="1306"/>
      <c r="CB79" s="1306"/>
      <c r="CC79" s="1306"/>
      <c r="CD79" s="1306"/>
      <c r="CE79" s="1306"/>
      <c r="CF79" s="1306">
        <v>10</v>
      </c>
      <c r="CG79" s="1306"/>
      <c r="CH79" s="1306"/>
      <c r="CI79" s="1306"/>
      <c r="CJ79" s="1306"/>
      <c r="CK79" s="1306"/>
      <c r="CL79" s="1306"/>
      <c r="CM79" s="1306"/>
      <c r="CN79" s="1306">
        <v>9.8000000000000007</v>
      </c>
      <c r="CO79" s="1306"/>
      <c r="CP79" s="1306"/>
      <c r="CQ79" s="1306"/>
      <c r="CR79" s="1306"/>
      <c r="CS79" s="1306"/>
      <c r="CT79" s="1306"/>
      <c r="CU79" s="1306"/>
      <c r="CV79" s="1306">
        <v>9.6</v>
      </c>
      <c r="CW79" s="1306"/>
      <c r="CX79" s="1306"/>
      <c r="CY79" s="1306"/>
      <c r="CZ79" s="1306"/>
      <c r="DA79" s="1306"/>
      <c r="DB79" s="1306"/>
      <c r="DC79" s="1306"/>
    </row>
    <row r="80" spans="2:107" x14ac:dyDescent="0.15">
      <c r="B80" s="390"/>
      <c r="G80" s="1317"/>
      <c r="H80" s="1317"/>
      <c r="I80" s="1326"/>
      <c r="J80" s="1326"/>
      <c r="K80" s="1328"/>
      <c r="L80" s="1328"/>
      <c r="M80" s="1328"/>
      <c r="N80" s="1328"/>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0"/>
    </row>
    <row r="82" spans="2:109" ht="17.25" x14ac:dyDescent="0.15">
      <c r="B82" s="390"/>
      <c r="K82" s="413"/>
      <c r="L82" s="413"/>
      <c r="M82" s="413"/>
      <c r="N82" s="413"/>
      <c r="AQ82" s="413"/>
      <c r="AR82" s="413"/>
      <c r="AS82" s="413"/>
      <c r="AT82" s="413"/>
      <c r="BC82" s="413"/>
      <c r="BD82" s="413"/>
      <c r="BE82" s="413"/>
      <c r="BF82" s="413"/>
      <c r="BO82" s="413"/>
      <c r="BP82" s="413"/>
      <c r="BQ82" s="413"/>
      <c r="BR82" s="413"/>
      <c r="CA82" s="413"/>
      <c r="CB82" s="413"/>
      <c r="CC82" s="413"/>
      <c r="CD82" s="413"/>
      <c r="CM82" s="413"/>
      <c r="CN82" s="413"/>
      <c r="CO82" s="413"/>
      <c r="CP82" s="413"/>
      <c r="CY82" s="413"/>
      <c r="CZ82" s="413"/>
      <c r="DA82" s="413"/>
      <c r="DB82" s="413"/>
      <c r="DC82" s="413"/>
    </row>
    <row r="83" spans="2:109" x14ac:dyDescent="0.15">
      <c r="B83" s="392"/>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4"/>
    </row>
    <row r="84" spans="2:109" x14ac:dyDescent="0.15">
      <c r="DD84" s="417"/>
      <c r="DE84" s="417"/>
    </row>
    <row r="85" spans="2:109" x14ac:dyDescent="0.15">
      <c r="DD85" s="417"/>
      <c r="DE85" s="417"/>
    </row>
    <row r="86" spans="2:109" hidden="1" x14ac:dyDescent="0.15">
      <c r="DD86" s="417"/>
      <c r="DE86" s="417"/>
    </row>
    <row r="87" spans="2:109" hidden="1" x14ac:dyDescent="0.15">
      <c r="K87" s="414"/>
      <c r="AQ87" s="414"/>
      <c r="BC87" s="414"/>
      <c r="BO87" s="414"/>
      <c r="CA87" s="414"/>
      <c r="CM87" s="414"/>
      <c r="CY87" s="414"/>
      <c r="DD87" s="417"/>
      <c r="DE87" s="417"/>
    </row>
    <row r="88" spans="2:109" hidden="1" x14ac:dyDescent="0.15">
      <c r="DD88" s="417"/>
      <c r="DE88" s="417"/>
    </row>
    <row r="89" spans="2:109" hidden="1" x14ac:dyDescent="0.15">
      <c r="DD89" s="417"/>
      <c r="DE89" s="417"/>
    </row>
    <row r="90" spans="2:109" hidden="1" x14ac:dyDescent="0.15">
      <c r="DD90" s="417"/>
      <c r="DE90" s="417"/>
    </row>
    <row r="91" spans="2:109" hidden="1" x14ac:dyDescent="0.15">
      <c r="DD91" s="417"/>
      <c r="DE91" s="417"/>
    </row>
    <row r="92" spans="2:109" ht="13.5" hidden="1" customHeight="1" x14ac:dyDescent="0.15">
      <c r="DD92" s="417"/>
      <c r="DE92" s="417"/>
    </row>
    <row r="93" spans="2:109" ht="13.5" hidden="1" customHeight="1" x14ac:dyDescent="0.15">
      <c r="DD93" s="417"/>
      <c r="DE93" s="417"/>
    </row>
    <row r="94" spans="2:109" ht="13.5" hidden="1" customHeight="1" x14ac:dyDescent="0.15">
      <c r="DD94" s="417"/>
      <c r="DE94" s="417"/>
    </row>
    <row r="95" spans="2:109" ht="13.5" hidden="1" customHeight="1" x14ac:dyDescent="0.15">
      <c r="DD95" s="417"/>
      <c r="DE95" s="417"/>
    </row>
    <row r="96" spans="2:109" ht="13.5" hidden="1" customHeight="1" x14ac:dyDescent="0.15">
      <c r="DD96" s="417"/>
      <c r="DE96" s="417"/>
    </row>
    <row r="97" spans="108:109" ht="13.5" hidden="1" customHeight="1" x14ac:dyDescent="0.15">
      <c r="DD97" s="417"/>
      <c r="DE97" s="417"/>
    </row>
    <row r="98" spans="108:109" ht="13.5" hidden="1" customHeight="1" x14ac:dyDescent="0.15">
      <c r="DD98" s="417"/>
      <c r="DE98" s="417"/>
    </row>
    <row r="99" spans="108:109" ht="13.5" hidden="1" customHeight="1" x14ac:dyDescent="0.15">
      <c r="DD99" s="417"/>
      <c r="DE99" s="417"/>
    </row>
    <row r="100" spans="108:109" ht="13.5" hidden="1" customHeight="1" x14ac:dyDescent="0.15">
      <c r="DD100" s="417"/>
      <c r="DE100" s="417"/>
    </row>
    <row r="101" spans="108:109" ht="13.5" hidden="1" customHeight="1" x14ac:dyDescent="0.15">
      <c r="DD101" s="417"/>
      <c r="DE101" s="417"/>
    </row>
    <row r="102" spans="108:109" ht="13.5" hidden="1" customHeight="1" x14ac:dyDescent="0.15">
      <c r="DD102" s="417"/>
      <c r="DE102" s="417"/>
    </row>
    <row r="103" spans="108:109" ht="13.5" hidden="1" customHeight="1" x14ac:dyDescent="0.15">
      <c r="DD103" s="417"/>
      <c r="DE103" s="417"/>
    </row>
    <row r="104" spans="108:109" ht="13.5" hidden="1" customHeight="1" x14ac:dyDescent="0.15">
      <c r="DD104" s="417"/>
      <c r="DE104" s="417"/>
    </row>
    <row r="105" spans="108:109" ht="13.5" hidden="1" customHeight="1" x14ac:dyDescent="0.15">
      <c r="DD105" s="417"/>
      <c r="DE105" s="417"/>
    </row>
    <row r="106" spans="108:109" ht="13.5" hidden="1" customHeight="1" x14ac:dyDescent="0.15">
      <c r="DD106" s="417"/>
      <c r="DE106" s="417"/>
    </row>
    <row r="107" spans="108:109" ht="13.5" hidden="1" customHeight="1" x14ac:dyDescent="0.15">
      <c r="DD107" s="417"/>
      <c r="DE107" s="417"/>
    </row>
    <row r="108" spans="108:109" ht="13.5" hidden="1" customHeight="1" x14ac:dyDescent="0.15">
      <c r="DD108" s="417"/>
      <c r="DE108" s="417"/>
    </row>
    <row r="109" spans="108:109" ht="13.5" hidden="1" customHeight="1" x14ac:dyDescent="0.15">
      <c r="DD109" s="417"/>
      <c r="DE109" s="417"/>
    </row>
    <row r="110" spans="108:109" ht="13.5" hidden="1" customHeight="1" x14ac:dyDescent="0.15">
      <c r="DD110" s="417"/>
      <c r="DE110" s="417"/>
    </row>
    <row r="111" spans="108:109" ht="13.5" hidden="1" customHeight="1" x14ac:dyDescent="0.15">
      <c r="DD111" s="417"/>
      <c r="DE111" s="417"/>
    </row>
    <row r="112" spans="108:109" ht="13.5" hidden="1" customHeight="1" x14ac:dyDescent="0.15">
      <c r="DD112" s="417"/>
      <c r="DE112" s="417"/>
    </row>
    <row r="113" spans="108:109" ht="13.5" hidden="1" customHeight="1" x14ac:dyDescent="0.15">
      <c r="DD113" s="417"/>
      <c r="DE113" s="417"/>
    </row>
    <row r="114" spans="108:109" ht="13.5" hidden="1" customHeight="1" x14ac:dyDescent="0.15">
      <c r="DD114" s="417"/>
      <c r="DE114" s="417"/>
    </row>
    <row r="115" spans="108:109" ht="13.5" hidden="1" customHeight="1" x14ac:dyDescent="0.15">
      <c r="DD115" s="417"/>
      <c r="DE115" s="417"/>
    </row>
    <row r="116" spans="108:109" ht="13.5" hidden="1" customHeight="1" x14ac:dyDescent="0.15">
      <c r="DD116" s="417"/>
      <c r="DE116" s="417"/>
    </row>
    <row r="117" spans="108:109" ht="13.5" hidden="1" customHeight="1" x14ac:dyDescent="0.15">
      <c r="DD117" s="417"/>
      <c r="DE117" s="417"/>
    </row>
    <row r="118" spans="108:109" ht="13.5" hidden="1" customHeight="1" x14ac:dyDescent="0.15">
      <c r="DD118" s="417"/>
      <c r="DE118" s="417"/>
    </row>
    <row r="119" spans="108:109" ht="13.5" hidden="1" customHeight="1" x14ac:dyDescent="0.15">
      <c r="DD119" s="417"/>
      <c r="DE119" s="417"/>
    </row>
    <row r="120" spans="108:109" ht="13.5" hidden="1" customHeight="1" x14ac:dyDescent="0.15">
      <c r="DD120" s="417"/>
      <c r="DE120" s="417"/>
    </row>
    <row r="121" spans="108:109" ht="13.5" hidden="1" customHeight="1" x14ac:dyDescent="0.15">
      <c r="DD121" s="417"/>
      <c r="DE121" s="417"/>
    </row>
    <row r="122" spans="108:109" ht="13.5" hidden="1" customHeight="1" x14ac:dyDescent="0.15">
      <c r="DD122" s="417"/>
      <c r="DE122" s="417"/>
    </row>
    <row r="123" spans="108:109" ht="13.5" hidden="1" customHeight="1" x14ac:dyDescent="0.15">
      <c r="DD123" s="417"/>
      <c r="DE123" s="417"/>
    </row>
    <row r="124" spans="108:109" ht="13.5" hidden="1" customHeight="1" x14ac:dyDescent="0.15">
      <c r="DD124" s="417"/>
      <c r="DE124" s="417"/>
    </row>
    <row r="125" spans="108:109" ht="13.5" hidden="1" customHeight="1" x14ac:dyDescent="0.15">
      <c r="DD125" s="417"/>
      <c r="DE125" s="417"/>
    </row>
    <row r="126" spans="108:109" ht="13.5" hidden="1" customHeight="1" x14ac:dyDescent="0.15">
      <c r="DD126" s="417"/>
      <c r="DE126" s="417"/>
    </row>
    <row r="127" spans="108:109" ht="13.5" hidden="1" customHeight="1" x14ac:dyDescent="0.15">
      <c r="DD127" s="417"/>
      <c r="DE127" s="417"/>
    </row>
    <row r="128" spans="108:109" ht="13.5" hidden="1" customHeight="1" x14ac:dyDescent="0.15">
      <c r="DD128" s="417"/>
      <c r="DE128" s="417"/>
    </row>
    <row r="129" spans="108:109" ht="13.5" hidden="1" customHeight="1" x14ac:dyDescent="0.15">
      <c r="DD129" s="417"/>
      <c r="DE129" s="417"/>
    </row>
    <row r="130" spans="108:109" ht="13.5" hidden="1" customHeight="1" x14ac:dyDescent="0.15">
      <c r="DD130" s="417"/>
      <c r="DE130" s="417"/>
    </row>
    <row r="131" spans="108:109" ht="13.5" hidden="1" customHeight="1" x14ac:dyDescent="0.15">
      <c r="DD131" s="417"/>
      <c r="DE131" s="417"/>
    </row>
    <row r="132" spans="108:109" ht="13.5" hidden="1" customHeight="1" x14ac:dyDescent="0.15">
      <c r="DD132" s="417"/>
      <c r="DE132" s="417"/>
    </row>
    <row r="133" spans="108:109" ht="13.5" hidden="1" customHeight="1" x14ac:dyDescent="0.15">
      <c r="DD133" s="417"/>
      <c r="DE133" s="417"/>
    </row>
    <row r="134" spans="108:109" ht="13.5" hidden="1" customHeight="1" x14ac:dyDescent="0.15">
      <c r="DD134" s="417"/>
      <c r="DE134" s="417"/>
    </row>
    <row r="135" spans="108:109" ht="13.5" hidden="1" customHeight="1" x14ac:dyDescent="0.15">
      <c r="DD135" s="417"/>
      <c r="DE135" s="417"/>
    </row>
    <row r="136" spans="108:109" ht="13.5" hidden="1" customHeight="1" x14ac:dyDescent="0.15">
      <c r="DD136" s="417"/>
      <c r="DE136" s="417"/>
    </row>
    <row r="137" spans="108:109" ht="13.5" hidden="1" customHeight="1" x14ac:dyDescent="0.15">
      <c r="DD137" s="417"/>
      <c r="DE137" s="417"/>
    </row>
    <row r="138" spans="108:109" ht="13.5" hidden="1" customHeight="1" x14ac:dyDescent="0.15">
      <c r="DD138" s="417"/>
      <c r="DE138" s="417"/>
    </row>
    <row r="139" spans="108:109" ht="13.5" hidden="1" customHeight="1" x14ac:dyDescent="0.15">
      <c r="DD139" s="417"/>
      <c r="DE139" s="417"/>
    </row>
    <row r="140" spans="108:109" ht="13.5" hidden="1" customHeight="1" x14ac:dyDescent="0.15">
      <c r="DD140" s="417"/>
      <c r="DE140" s="417"/>
    </row>
    <row r="141" spans="108:109" ht="13.5" hidden="1" customHeight="1" x14ac:dyDescent="0.15">
      <c r="DD141" s="417"/>
      <c r="DE141" s="417"/>
    </row>
    <row r="142" spans="108:109" ht="13.5" hidden="1" customHeight="1" x14ac:dyDescent="0.15">
      <c r="DD142" s="417"/>
      <c r="DE142" s="417"/>
    </row>
    <row r="143" spans="108:109" ht="13.5" hidden="1" customHeight="1" x14ac:dyDescent="0.15">
      <c r="DD143" s="417"/>
      <c r="DE143" s="417"/>
    </row>
    <row r="144" spans="108:109" ht="13.5" hidden="1" customHeight="1" x14ac:dyDescent="0.15">
      <c r="DD144" s="417"/>
      <c r="DE144" s="417"/>
    </row>
    <row r="145" spans="108:109" ht="13.5" hidden="1" customHeight="1" x14ac:dyDescent="0.15">
      <c r="DD145" s="417"/>
      <c r="DE145" s="417"/>
    </row>
    <row r="146" spans="108:109" ht="13.5" hidden="1" customHeight="1" x14ac:dyDescent="0.15">
      <c r="DD146" s="417"/>
      <c r="DE146" s="417"/>
    </row>
    <row r="147" spans="108:109" ht="13.5" hidden="1" customHeight="1" x14ac:dyDescent="0.15">
      <c r="DD147" s="417"/>
      <c r="DE147" s="417"/>
    </row>
    <row r="148" spans="108:109" ht="13.5" hidden="1" customHeight="1" x14ac:dyDescent="0.15">
      <c r="DD148" s="417"/>
      <c r="DE148" s="417"/>
    </row>
    <row r="149" spans="108:109" ht="13.5" hidden="1" customHeight="1" x14ac:dyDescent="0.15">
      <c r="DD149" s="417"/>
      <c r="DE149" s="417"/>
    </row>
    <row r="150" spans="108:109" ht="13.5" hidden="1" customHeight="1" x14ac:dyDescent="0.15">
      <c r="DD150" s="417"/>
      <c r="DE150" s="417"/>
    </row>
    <row r="151" spans="108:109" ht="13.5" hidden="1" customHeight="1" x14ac:dyDescent="0.15">
      <c r="DD151" s="417"/>
      <c r="DE151" s="417"/>
    </row>
    <row r="152" spans="108:109" ht="13.5" hidden="1" customHeight="1" x14ac:dyDescent="0.15">
      <c r="DD152" s="417"/>
      <c r="DE152" s="417"/>
    </row>
    <row r="153" spans="108:109" ht="13.5" hidden="1" customHeight="1" x14ac:dyDescent="0.15">
      <c r="DD153" s="417"/>
      <c r="DE153" s="417"/>
    </row>
    <row r="154" spans="108:109" ht="13.5" hidden="1" customHeight="1" x14ac:dyDescent="0.15">
      <c r="DD154" s="417"/>
      <c r="DE154" s="417"/>
    </row>
    <row r="155" spans="108:109" ht="13.5" hidden="1" customHeight="1" x14ac:dyDescent="0.15">
      <c r="DD155" s="417"/>
      <c r="DE155" s="417"/>
    </row>
    <row r="156" spans="108:109" ht="13.5" hidden="1" customHeight="1" x14ac:dyDescent="0.15">
      <c r="DD156" s="417"/>
      <c r="DE156" s="417"/>
    </row>
    <row r="157" spans="108:109" ht="13.5" hidden="1" customHeight="1" x14ac:dyDescent="0.15">
      <c r="DD157" s="417"/>
      <c r="DE157" s="417"/>
    </row>
    <row r="158" spans="108:109" ht="13.5" hidden="1" customHeight="1" x14ac:dyDescent="0.15">
      <c r="DD158" s="417"/>
      <c r="DE158" s="417"/>
    </row>
    <row r="159" spans="108:109" ht="13.5" hidden="1" customHeight="1" x14ac:dyDescent="0.15">
      <c r="DD159" s="417"/>
      <c r="DE159" s="417"/>
    </row>
    <row r="160" spans="108:109" ht="13.5" hidden="1" customHeight="1" x14ac:dyDescent="0.15">
      <c r="DD160" s="417"/>
      <c r="DE160" s="41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8Zl8mHhfVVFZ7n042RU5gPzzybExJEEZCjBRitSoppn7NZp7OVZhO9625xt9PG90UxgG4UH99wurH2Gl+OOkw==" saltValue="5TZDvQRep7l6ex9CZu35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85" customWidth="1"/>
    <col min="35" max="122" width="2.375" style="284" customWidth="1"/>
    <col min="123" max="16384" width="2.37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Q8PtyhTXtXMsSlOqqRMiqDJfmtuGktuhr/DKKkEOu/zrLobWL5N21IXluA8lb2Fs/w+zc2TcfMRLmy5tusJ5w==" saltValue="gCyLQ3E9FSIX47vUW55Di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85" customWidth="1"/>
    <col min="35" max="122" width="2.375" style="284" customWidth="1"/>
    <col min="123" max="16384" width="2.37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c r="AG59" s="284"/>
      <c r="AH59" s="284"/>
    </row>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KNXwatp6QiNmOF1Un+FIrdrEJbkGhQWreEVyjq1AbVIXP+ZNVZb5V0itA3rnUpcieCpU//jnNFhcpa9EofuKg==" saltValue="BrDzkz/AAP8CFxXotlUh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52</v>
      </c>
      <c r="E2" s="148"/>
      <c r="F2" s="149" t="s">
        <v>542</v>
      </c>
      <c r="G2" s="150"/>
      <c r="H2" s="151"/>
    </row>
    <row r="3" spans="1:8" x14ac:dyDescent="0.15">
      <c r="A3" s="147" t="s">
        <v>535</v>
      </c>
      <c r="B3" s="152"/>
      <c r="C3" s="153"/>
      <c r="D3" s="154">
        <v>98493</v>
      </c>
      <c r="E3" s="155"/>
      <c r="F3" s="156">
        <v>106614</v>
      </c>
      <c r="G3" s="157"/>
      <c r="H3" s="158"/>
    </row>
    <row r="4" spans="1:8" x14ac:dyDescent="0.15">
      <c r="A4" s="159"/>
      <c r="B4" s="160"/>
      <c r="C4" s="161"/>
      <c r="D4" s="162">
        <v>56894</v>
      </c>
      <c r="E4" s="163"/>
      <c r="F4" s="164">
        <v>45545</v>
      </c>
      <c r="G4" s="165"/>
      <c r="H4" s="166"/>
    </row>
    <row r="5" spans="1:8" x14ac:dyDescent="0.15">
      <c r="A5" s="147" t="s">
        <v>537</v>
      </c>
      <c r="B5" s="152"/>
      <c r="C5" s="153"/>
      <c r="D5" s="154">
        <v>127353</v>
      </c>
      <c r="E5" s="155"/>
      <c r="F5" s="156">
        <v>85459</v>
      </c>
      <c r="G5" s="157"/>
      <c r="H5" s="158"/>
    </row>
    <row r="6" spans="1:8" x14ac:dyDescent="0.15">
      <c r="A6" s="159"/>
      <c r="B6" s="160"/>
      <c r="C6" s="161"/>
      <c r="D6" s="162">
        <v>69726</v>
      </c>
      <c r="E6" s="163"/>
      <c r="F6" s="164">
        <v>44378</v>
      </c>
      <c r="G6" s="165"/>
      <c r="H6" s="166"/>
    </row>
    <row r="7" spans="1:8" x14ac:dyDescent="0.15">
      <c r="A7" s="147" t="s">
        <v>538</v>
      </c>
      <c r="B7" s="152"/>
      <c r="C7" s="153"/>
      <c r="D7" s="154">
        <v>108275</v>
      </c>
      <c r="E7" s="155"/>
      <c r="F7" s="156">
        <v>83280</v>
      </c>
      <c r="G7" s="157"/>
      <c r="H7" s="158"/>
    </row>
    <row r="8" spans="1:8" x14ac:dyDescent="0.15">
      <c r="A8" s="159"/>
      <c r="B8" s="160"/>
      <c r="C8" s="161"/>
      <c r="D8" s="162">
        <v>53102</v>
      </c>
      <c r="E8" s="163"/>
      <c r="F8" s="164">
        <v>43123</v>
      </c>
      <c r="G8" s="165"/>
      <c r="H8" s="166"/>
    </row>
    <row r="9" spans="1:8" x14ac:dyDescent="0.15">
      <c r="A9" s="147" t="s">
        <v>539</v>
      </c>
      <c r="B9" s="152"/>
      <c r="C9" s="153"/>
      <c r="D9" s="154">
        <v>189040</v>
      </c>
      <c r="E9" s="155"/>
      <c r="F9" s="156">
        <v>88968</v>
      </c>
      <c r="G9" s="157"/>
      <c r="H9" s="158"/>
    </row>
    <row r="10" spans="1:8" x14ac:dyDescent="0.15">
      <c r="A10" s="159"/>
      <c r="B10" s="160"/>
      <c r="C10" s="161"/>
      <c r="D10" s="162">
        <v>76713</v>
      </c>
      <c r="E10" s="163"/>
      <c r="F10" s="164">
        <v>45482</v>
      </c>
      <c r="G10" s="165"/>
      <c r="H10" s="166"/>
    </row>
    <row r="11" spans="1:8" x14ac:dyDescent="0.15">
      <c r="A11" s="147" t="s">
        <v>540</v>
      </c>
      <c r="B11" s="152"/>
      <c r="C11" s="153"/>
      <c r="D11" s="154">
        <v>65769</v>
      </c>
      <c r="E11" s="155"/>
      <c r="F11" s="156">
        <v>85173</v>
      </c>
      <c r="G11" s="157"/>
      <c r="H11" s="158"/>
    </row>
    <row r="12" spans="1:8" x14ac:dyDescent="0.15">
      <c r="A12" s="159"/>
      <c r="B12" s="160"/>
      <c r="C12" s="167"/>
      <c r="D12" s="162">
        <v>43320</v>
      </c>
      <c r="E12" s="163"/>
      <c r="F12" s="164">
        <v>43913</v>
      </c>
      <c r="G12" s="165"/>
      <c r="H12" s="166"/>
    </row>
    <row r="13" spans="1:8" x14ac:dyDescent="0.15">
      <c r="A13" s="147"/>
      <c r="B13" s="152"/>
      <c r="C13" s="168"/>
      <c r="D13" s="169">
        <v>117786</v>
      </c>
      <c r="E13" s="170"/>
      <c r="F13" s="171">
        <v>89899</v>
      </c>
      <c r="G13" s="172"/>
      <c r="H13" s="158"/>
    </row>
    <row r="14" spans="1:8" x14ac:dyDescent="0.15">
      <c r="A14" s="159"/>
      <c r="B14" s="160"/>
      <c r="C14" s="161"/>
      <c r="D14" s="162">
        <v>59951</v>
      </c>
      <c r="E14" s="163"/>
      <c r="F14" s="164">
        <v>44488</v>
      </c>
      <c r="G14" s="165"/>
      <c r="H14" s="166"/>
    </row>
    <row r="17" spans="1:11" x14ac:dyDescent="0.15">
      <c r="A17" s="143" t="s">
        <v>53</v>
      </c>
    </row>
    <row r="18" spans="1:11" x14ac:dyDescent="0.15">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15">
      <c r="A19" s="173" t="s">
        <v>54</v>
      </c>
      <c r="B19" s="173">
        <f>ROUND(VALUE(SUBSTITUTE(実質収支比率等に係る経年分析!F$48,"▲","-")),2)</f>
        <v>3.28</v>
      </c>
      <c r="C19" s="173">
        <f>ROUND(VALUE(SUBSTITUTE(実質収支比率等に係る経年分析!G$48,"▲","-")),2)</f>
        <v>4.25</v>
      </c>
      <c r="D19" s="173">
        <f>ROUND(VALUE(SUBSTITUTE(実質収支比率等に係る経年分析!H$48,"▲","-")),2)</f>
        <v>3.23</v>
      </c>
      <c r="E19" s="173">
        <f>ROUND(VALUE(SUBSTITUTE(実質収支比率等に係る経年分析!I$48,"▲","-")),2)</f>
        <v>5.0199999999999996</v>
      </c>
      <c r="F19" s="173">
        <f>ROUND(VALUE(SUBSTITUTE(実質収支比率等に係る経年分析!J$48,"▲","-")),2)</f>
        <v>4.1500000000000004</v>
      </c>
    </row>
    <row r="20" spans="1:11" x14ac:dyDescent="0.15">
      <c r="A20" s="173" t="s">
        <v>55</v>
      </c>
      <c r="B20" s="173">
        <f>ROUND(VALUE(SUBSTITUTE(実質収支比率等に係る経年分析!F$47,"▲","-")),2)</f>
        <v>64.510000000000005</v>
      </c>
      <c r="C20" s="173">
        <f>ROUND(VALUE(SUBSTITUTE(実質収支比率等に係る経年分析!G$47,"▲","-")),2)</f>
        <v>65.77</v>
      </c>
      <c r="D20" s="173">
        <f>ROUND(VALUE(SUBSTITUTE(実質収支比率等に係る経年分析!H$47,"▲","-")),2)</f>
        <v>61.09</v>
      </c>
      <c r="E20" s="173">
        <f>ROUND(VALUE(SUBSTITUTE(実質収支比率等に係る経年分析!I$47,"▲","-")),2)</f>
        <v>63.09</v>
      </c>
      <c r="F20" s="173">
        <f>ROUND(VALUE(SUBSTITUTE(実質収支比率等に係る経年分析!J$47,"▲","-")),2)</f>
        <v>59.94</v>
      </c>
    </row>
    <row r="21" spans="1:11" x14ac:dyDescent="0.15">
      <c r="A21" s="173" t="s">
        <v>56</v>
      </c>
      <c r="B21" s="173">
        <f>IF(ISNUMBER(VALUE(SUBSTITUTE(実質収支比率等に係る経年分析!F$49,"▲","-"))),ROUND(VALUE(SUBSTITUTE(実質収支比率等に係る経年分析!F$49,"▲","-")),2),NA())</f>
        <v>1.55</v>
      </c>
      <c r="C21" s="173">
        <f>IF(ISNUMBER(VALUE(SUBSTITUTE(実質収支比率等に係る経年分析!G$49,"▲","-"))),ROUND(VALUE(SUBSTITUTE(実質収支比率等に係る経年分析!G$49,"▲","-")),2),NA())</f>
        <v>2.73</v>
      </c>
      <c r="D21" s="173">
        <f>IF(ISNUMBER(VALUE(SUBSTITUTE(実質収支比率等に係る経年分析!H$49,"▲","-"))),ROUND(VALUE(SUBSTITUTE(実質収支比率等に係る経年分析!H$49,"▲","-")),2),NA())</f>
        <v>-6.11</v>
      </c>
      <c r="E21" s="173">
        <f>IF(ISNUMBER(VALUE(SUBSTITUTE(実質収支比率等に係る経年分析!I$49,"▲","-"))),ROUND(VALUE(SUBSTITUTE(実質収支比率等に係る経年分析!I$49,"▲","-")),2),NA())</f>
        <v>1.68</v>
      </c>
      <c r="F21" s="173">
        <f>IF(ISNUMBER(VALUE(SUBSTITUTE(実質収支比率等に係る経年分析!J$49,"▲","-"))),ROUND(VALUE(SUBSTITUTE(実質収支比率等に係る経年分析!J$49,"▲","-")),2),NA())</f>
        <v>-5.21</v>
      </c>
    </row>
    <row r="24" spans="1:11" x14ac:dyDescent="0.15">
      <c r="A24" s="143" t="s">
        <v>57</v>
      </c>
    </row>
    <row r="25" spans="1:11" x14ac:dyDescent="0.15">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15">
      <c r="A26" s="174"/>
      <c r="B26" s="174" t="s">
        <v>58</v>
      </c>
      <c r="C26" s="174" t="s">
        <v>59</v>
      </c>
      <c r="D26" s="174" t="s">
        <v>58</v>
      </c>
      <c r="E26" s="174" t="s">
        <v>59</v>
      </c>
      <c r="F26" s="174" t="s">
        <v>58</v>
      </c>
      <c r="G26" s="174" t="s">
        <v>59</v>
      </c>
      <c r="H26" s="174" t="s">
        <v>58</v>
      </c>
      <c r="I26" s="174" t="s">
        <v>59</v>
      </c>
      <c r="J26" s="174" t="s">
        <v>58</v>
      </c>
      <c r="K26" s="174" t="s">
        <v>59</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str">
        <f>IF(連結実質赤字比率に係る赤字・黒字の構成分析!C$41="",NA(),連結実質赤字比率に係る赤字・黒字の構成分析!C$41)</f>
        <v>伊佐市簡易水道事業特別会計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v>
      </c>
    </row>
    <row r="30" spans="1:11" x14ac:dyDescent="0.15">
      <c r="A30" s="174" t="str">
        <f>IF(連結実質赤字比率に係る赤字・黒字の構成分析!C$40="",NA(),連結実質赤字比率に係る赤字・黒字の構成分析!C$40)</f>
        <v>伊佐市農業集落排水事業特別会計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v>
      </c>
    </row>
    <row r="31" spans="1:11" x14ac:dyDescent="0.15">
      <c r="A31" s="174" t="str">
        <f>IF(連結実質赤字比率に係る赤字・黒字の構成分析!C$39="",NA(),連結実質赤字比率に係る赤字・黒字の構成分析!C$39)</f>
        <v>伊佐市後期高齢者医療特別会計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0.01</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0.01</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0.01</v>
      </c>
    </row>
    <row r="32" spans="1:11" x14ac:dyDescent="0.15">
      <c r="A32" s="174" t="str">
        <f>IF(連結実質赤字比率に係る赤字・黒字の構成分析!C$38="",NA(),連結実質赤字比率に係る赤字・黒字の構成分析!C$38)</f>
        <v>伊佐市介護サービス事業特別会計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0.1</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0.11</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0.04</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0.01</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0.02</v>
      </c>
    </row>
    <row r="33" spans="1:16" x14ac:dyDescent="0.15">
      <c r="A33" s="174" t="str">
        <f>IF(連結実質赤字比率に係る赤字・黒字の構成分析!C$37="",NA(),連結実質赤字比率に係る赤字・黒字の構成分析!C$37)</f>
        <v>伊佐市国民健康保険事業特別会計</v>
      </c>
      <c r="B33" s="174">
        <f>IF(ROUND(VALUE(SUBSTITUTE(連結実質赤字比率に係る赤字・黒字の構成分析!F$37,"▲", "-")), 2) &lt; 0, ABS(ROUND(VALUE(SUBSTITUTE(連結実質赤字比率に係る赤字・黒字の構成分析!F$37,"▲", "-")), 2)), NA())</f>
        <v>1.17</v>
      </c>
      <c r="C33" s="174" t="e">
        <f>IF(ROUND(VALUE(SUBSTITUTE(連結実質赤字比率に係る赤字・黒字の構成分析!F$37,"▲", "-")), 2) &gt;= 0, ABS(ROUND(VALUE(SUBSTITUTE(連結実質赤字比率に係る赤字・黒字の構成分析!F$37,"▲", "-")), 2)), NA())</f>
        <v>#N/A</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0.01</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0.01</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1.51</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0.11</v>
      </c>
    </row>
    <row r="34" spans="1:16" x14ac:dyDescent="0.15">
      <c r="A34" s="174" t="str">
        <f>IF(連結実質赤字比率に係る赤字・黒字の構成分析!C$36="",NA(),連結実質赤字比率に係る赤字・黒字の構成分析!C$36)</f>
        <v>伊佐市介護保険事業特別会計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0.64</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0.83</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0.76</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0.41</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0.6</v>
      </c>
    </row>
    <row r="35" spans="1:16" x14ac:dyDescent="0.15">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3.27</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4.25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3.22</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5.0199999999999996</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4.1399999999999997</v>
      </c>
    </row>
    <row r="36" spans="1:16" x14ac:dyDescent="0.15">
      <c r="A36" s="174" t="str">
        <f>IF(連結実質赤字比率に係る赤字・黒字の構成分析!C$34="",NA(),連結実質赤字比率に係る赤字・黒字の構成分析!C$34)</f>
        <v>伊佐市水道事業会計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4.55</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4.3600000000000003</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5.15</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5.23</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5.88</v>
      </c>
    </row>
    <row r="39" spans="1:16" x14ac:dyDescent="0.15">
      <c r="A39" s="143" t="s">
        <v>60</v>
      </c>
    </row>
    <row r="40" spans="1:16" x14ac:dyDescent="0.15">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15">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15">
      <c r="A42" s="175" t="s">
        <v>63</v>
      </c>
      <c r="B42" s="175"/>
      <c r="C42" s="175"/>
      <c r="D42" s="175">
        <f>'実質公債費比率（分子）の構造'!K$52</f>
        <v>1409</v>
      </c>
      <c r="E42" s="175"/>
      <c r="F42" s="175"/>
      <c r="G42" s="175">
        <f>'実質公債費比率（分子）の構造'!L$52</f>
        <v>1371</v>
      </c>
      <c r="H42" s="175"/>
      <c r="I42" s="175"/>
      <c r="J42" s="175">
        <f>'実質公債費比率（分子）の構造'!M$52</f>
        <v>1355</v>
      </c>
      <c r="K42" s="175"/>
      <c r="L42" s="175"/>
      <c r="M42" s="175">
        <f>'実質公債費比率（分子）の構造'!N$52</f>
        <v>1292</v>
      </c>
      <c r="N42" s="175"/>
      <c r="O42" s="175"/>
      <c r="P42" s="175">
        <f>'実質公債費比率（分子）の構造'!O$52</f>
        <v>1248</v>
      </c>
    </row>
    <row r="43" spans="1:16" x14ac:dyDescent="0.15">
      <c r="A43" s="175" t="s">
        <v>64</v>
      </c>
      <c r="B43" s="175">
        <f>'実質公債費比率（分子）の構造'!K$51</f>
        <v>0</v>
      </c>
      <c r="C43" s="175"/>
      <c r="D43" s="175"/>
      <c r="E43" s="175">
        <f>'実質公債費比率（分子）の構造'!L$51</f>
        <v>0</v>
      </c>
      <c r="F43" s="175"/>
      <c r="G43" s="175"/>
      <c r="H43" s="175">
        <f>'実質公債費比率（分子）の構造'!M$51</f>
        <v>0</v>
      </c>
      <c r="I43" s="175"/>
      <c r="J43" s="175"/>
      <c r="K43" s="175">
        <f>'実質公債費比率（分子）の構造'!N$51</f>
        <v>0</v>
      </c>
      <c r="L43" s="175"/>
      <c r="M43" s="175"/>
      <c r="N43" s="175">
        <f>'実質公債費比率（分子）の構造'!O$51</f>
        <v>0</v>
      </c>
      <c r="O43" s="175"/>
      <c r="P43" s="175"/>
    </row>
    <row r="44" spans="1:16" x14ac:dyDescent="0.15">
      <c r="A44" s="175" t="s">
        <v>65</v>
      </c>
      <c r="B44" s="175">
        <f>'実質公債費比率（分子）の構造'!K$50</f>
        <v>202</v>
      </c>
      <c r="C44" s="175"/>
      <c r="D44" s="175"/>
      <c r="E44" s="175">
        <f>'実質公債費比率（分子）の構造'!L$50</f>
        <v>174</v>
      </c>
      <c r="F44" s="175"/>
      <c r="G44" s="175"/>
      <c r="H44" s="175">
        <f>'実質公債費比率（分子）の構造'!M$50</f>
        <v>144</v>
      </c>
      <c r="I44" s="175"/>
      <c r="J44" s="175"/>
      <c r="K44" s="175">
        <f>'実質公債費比率（分子）の構造'!N$50</f>
        <v>117</v>
      </c>
      <c r="L44" s="175"/>
      <c r="M44" s="175"/>
      <c r="N44" s="175">
        <f>'実質公債費比率（分子）の構造'!O$50</f>
        <v>95</v>
      </c>
      <c r="O44" s="175"/>
      <c r="P44" s="175"/>
    </row>
    <row r="45" spans="1:16" x14ac:dyDescent="0.15">
      <c r="A45" s="175" t="s">
        <v>66</v>
      </c>
      <c r="B45" s="175">
        <f>'実質公債費比率（分子）の構造'!K$49</f>
        <v>248</v>
      </c>
      <c r="C45" s="175"/>
      <c r="D45" s="175"/>
      <c r="E45" s="175">
        <f>'実質公債費比率（分子）の構造'!L$49</f>
        <v>260</v>
      </c>
      <c r="F45" s="175"/>
      <c r="G45" s="175"/>
      <c r="H45" s="175">
        <f>'実質公債費比率（分子）の構造'!M$49</f>
        <v>254</v>
      </c>
      <c r="I45" s="175"/>
      <c r="J45" s="175"/>
      <c r="K45" s="175">
        <f>'実質公債費比率（分子）の構造'!N$49</f>
        <v>116</v>
      </c>
      <c r="L45" s="175"/>
      <c r="M45" s="175"/>
      <c r="N45" s="175" t="str">
        <f>'実質公債費比率（分子）の構造'!O$49</f>
        <v>-</v>
      </c>
      <c r="O45" s="175"/>
      <c r="P45" s="175"/>
    </row>
    <row r="46" spans="1:16" x14ac:dyDescent="0.15">
      <c r="A46" s="175" t="s">
        <v>67</v>
      </c>
      <c r="B46" s="175">
        <f>'実質公債費比率（分子）の構造'!K$48</f>
        <v>137</v>
      </c>
      <c r="C46" s="175"/>
      <c r="D46" s="175"/>
      <c r="E46" s="175">
        <f>'実質公債費比率（分子）の構造'!L$48</f>
        <v>161</v>
      </c>
      <c r="F46" s="175"/>
      <c r="G46" s="175"/>
      <c r="H46" s="175">
        <f>'実質公債費比率（分子）の構造'!M$48</f>
        <v>140</v>
      </c>
      <c r="I46" s="175"/>
      <c r="J46" s="175"/>
      <c r="K46" s="175">
        <f>'実質公債費比率（分子）の構造'!N$48</f>
        <v>138</v>
      </c>
      <c r="L46" s="175"/>
      <c r="M46" s="175"/>
      <c r="N46" s="175">
        <f>'実質公債費比率（分子）の構造'!O$48</f>
        <v>139</v>
      </c>
      <c r="O46" s="175"/>
      <c r="P46" s="175"/>
    </row>
    <row r="47" spans="1:16" x14ac:dyDescent="0.15">
      <c r="A47" s="175" t="s">
        <v>68</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70</v>
      </c>
      <c r="B49" s="175">
        <f>'実質公債費比率（分子）の構造'!K$45</f>
        <v>1613</v>
      </c>
      <c r="C49" s="175"/>
      <c r="D49" s="175"/>
      <c r="E49" s="175">
        <f>'実質公債費比率（分子）の構造'!L$45</f>
        <v>1518</v>
      </c>
      <c r="F49" s="175"/>
      <c r="G49" s="175"/>
      <c r="H49" s="175">
        <f>'実質公債費比率（分子）の構造'!M$45</f>
        <v>1565</v>
      </c>
      <c r="I49" s="175"/>
      <c r="J49" s="175"/>
      <c r="K49" s="175">
        <f>'実質公債費比率（分子）の構造'!N$45</f>
        <v>1619</v>
      </c>
      <c r="L49" s="175"/>
      <c r="M49" s="175"/>
      <c r="N49" s="175">
        <f>'実質公債費比率（分子）の構造'!O$45</f>
        <v>1680</v>
      </c>
      <c r="O49" s="175"/>
      <c r="P49" s="175"/>
    </row>
    <row r="50" spans="1:16" x14ac:dyDescent="0.15">
      <c r="A50" s="175" t="s">
        <v>71</v>
      </c>
      <c r="B50" s="175" t="e">
        <f>NA()</f>
        <v>#N/A</v>
      </c>
      <c r="C50" s="175">
        <f>IF(ISNUMBER('実質公債費比率（分子）の構造'!K$53),'実質公債費比率（分子）の構造'!K$53,NA())</f>
        <v>791</v>
      </c>
      <c r="D50" s="175" t="e">
        <f>NA()</f>
        <v>#N/A</v>
      </c>
      <c r="E50" s="175" t="e">
        <f>NA()</f>
        <v>#N/A</v>
      </c>
      <c r="F50" s="175">
        <f>IF(ISNUMBER('実質公債費比率（分子）の構造'!L$53),'実質公債費比率（分子）の構造'!L$53,NA())</f>
        <v>742</v>
      </c>
      <c r="G50" s="175" t="e">
        <f>NA()</f>
        <v>#N/A</v>
      </c>
      <c r="H50" s="175" t="e">
        <f>NA()</f>
        <v>#N/A</v>
      </c>
      <c r="I50" s="175">
        <f>IF(ISNUMBER('実質公債費比率（分子）の構造'!M$53),'実質公債費比率（分子）の構造'!M$53,NA())</f>
        <v>748</v>
      </c>
      <c r="J50" s="175" t="e">
        <f>NA()</f>
        <v>#N/A</v>
      </c>
      <c r="K50" s="175" t="e">
        <f>NA()</f>
        <v>#N/A</v>
      </c>
      <c r="L50" s="175">
        <f>IF(ISNUMBER('実質公債費比率（分子）の構造'!N$53),'実質公債費比率（分子）の構造'!N$53,NA())</f>
        <v>698</v>
      </c>
      <c r="M50" s="175" t="e">
        <f>NA()</f>
        <v>#N/A</v>
      </c>
      <c r="N50" s="175" t="e">
        <f>NA()</f>
        <v>#N/A</v>
      </c>
      <c r="O50" s="175">
        <f>IF(ISNUMBER('実質公債費比率（分子）の構造'!O$53),'実質公債費比率（分子）の構造'!O$53,NA())</f>
        <v>666</v>
      </c>
      <c r="P50" s="175" t="e">
        <f>NA()</f>
        <v>#N/A</v>
      </c>
    </row>
    <row r="53" spans="1:16" x14ac:dyDescent="0.15">
      <c r="A53" s="143" t="s">
        <v>72</v>
      </c>
    </row>
    <row r="54" spans="1:16" x14ac:dyDescent="0.15">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15">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15">
      <c r="A56" s="174" t="s">
        <v>43</v>
      </c>
      <c r="B56" s="174"/>
      <c r="C56" s="174"/>
      <c r="D56" s="174">
        <f>'将来負担比率（分子）の構造'!I$52</f>
        <v>11585</v>
      </c>
      <c r="E56" s="174"/>
      <c r="F56" s="174"/>
      <c r="G56" s="174">
        <f>'将来負担比率（分子）の構造'!J$52</f>
        <v>11939</v>
      </c>
      <c r="H56" s="174"/>
      <c r="I56" s="174"/>
      <c r="J56" s="174">
        <f>'将来負担比率（分子）の構造'!K$52</f>
        <v>12165</v>
      </c>
      <c r="K56" s="174"/>
      <c r="L56" s="174"/>
      <c r="M56" s="174">
        <f>'将来負担比率（分子）の構造'!L$52</f>
        <v>12131</v>
      </c>
      <c r="N56" s="174"/>
      <c r="O56" s="174"/>
      <c r="P56" s="174">
        <f>'将来負担比率（分子）の構造'!M$52</f>
        <v>12925</v>
      </c>
    </row>
    <row r="57" spans="1:16" x14ac:dyDescent="0.15">
      <c r="A57" s="174" t="s">
        <v>42</v>
      </c>
      <c r="B57" s="174"/>
      <c r="C57" s="174"/>
      <c r="D57" s="174">
        <f>'将来負担比率（分子）の構造'!I$51</f>
        <v>507</v>
      </c>
      <c r="E57" s="174"/>
      <c r="F57" s="174"/>
      <c r="G57" s="174">
        <f>'将来負担比率（分子）の構造'!J$51</f>
        <v>489</v>
      </c>
      <c r="H57" s="174"/>
      <c r="I57" s="174"/>
      <c r="J57" s="174">
        <f>'将来負担比率（分子）の構造'!K$51</f>
        <v>497</v>
      </c>
      <c r="K57" s="174"/>
      <c r="L57" s="174"/>
      <c r="M57" s="174">
        <f>'将来負担比率（分子）の構造'!L$51</f>
        <v>400</v>
      </c>
      <c r="N57" s="174"/>
      <c r="O57" s="174"/>
      <c r="P57" s="174">
        <f>'将来負担比率（分子）の構造'!M$51</f>
        <v>259</v>
      </c>
    </row>
    <row r="58" spans="1:16" x14ac:dyDescent="0.15">
      <c r="A58" s="174" t="s">
        <v>41</v>
      </c>
      <c r="B58" s="174"/>
      <c r="C58" s="174"/>
      <c r="D58" s="174">
        <f>'将来負担比率（分子）の構造'!I$50</f>
        <v>8042</v>
      </c>
      <c r="E58" s="174"/>
      <c r="F58" s="174"/>
      <c r="G58" s="174">
        <f>'将来負担比率（分子）の構造'!J$50</f>
        <v>8367</v>
      </c>
      <c r="H58" s="174"/>
      <c r="I58" s="174"/>
      <c r="J58" s="174">
        <f>'将来負担比率（分子）の構造'!K$50</f>
        <v>8592</v>
      </c>
      <c r="K58" s="174"/>
      <c r="L58" s="174"/>
      <c r="M58" s="174">
        <f>'将来負担比率（分子）の構造'!L$50</f>
        <v>9238</v>
      </c>
      <c r="N58" s="174"/>
      <c r="O58" s="174"/>
      <c r="P58" s="174">
        <f>'将来負担比率（分子）の構造'!M$50</f>
        <v>9252</v>
      </c>
    </row>
    <row r="59" spans="1:16" x14ac:dyDescent="0.15">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35</v>
      </c>
      <c r="B62" s="174">
        <f>'将来負担比率（分子）の構造'!I$45</f>
        <v>2093</v>
      </c>
      <c r="C62" s="174"/>
      <c r="D62" s="174"/>
      <c r="E62" s="174">
        <f>'将来負担比率（分子）の構造'!J$45</f>
        <v>1897</v>
      </c>
      <c r="F62" s="174"/>
      <c r="G62" s="174"/>
      <c r="H62" s="174">
        <f>'将来負担比率（分子）の構造'!K$45</f>
        <v>1749</v>
      </c>
      <c r="I62" s="174"/>
      <c r="J62" s="174"/>
      <c r="K62" s="174">
        <f>'将来負担比率（分子）の構造'!L$45</f>
        <v>1642</v>
      </c>
      <c r="L62" s="174"/>
      <c r="M62" s="174"/>
      <c r="N62" s="174">
        <f>'将来負担比率（分子）の構造'!M$45</f>
        <v>1557</v>
      </c>
      <c r="O62" s="174"/>
      <c r="P62" s="174"/>
    </row>
    <row r="63" spans="1:16" x14ac:dyDescent="0.15">
      <c r="A63" s="174" t="s">
        <v>34</v>
      </c>
      <c r="B63" s="174">
        <f>'将来負担比率（分子）の構造'!I$44</f>
        <v>640</v>
      </c>
      <c r="C63" s="174"/>
      <c r="D63" s="174"/>
      <c r="E63" s="174">
        <f>'将来負担比率（分子）の構造'!J$44</f>
        <v>389</v>
      </c>
      <c r="F63" s="174"/>
      <c r="G63" s="174"/>
      <c r="H63" s="174">
        <f>'将来負担比率（分子）の構造'!K$44</f>
        <v>137</v>
      </c>
      <c r="I63" s="174"/>
      <c r="J63" s="174"/>
      <c r="K63" s="174" t="str">
        <f>'将来負担比率（分子）の構造'!L$44</f>
        <v>-</v>
      </c>
      <c r="L63" s="174"/>
      <c r="M63" s="174"/>
      <c r="N63" s="174">
        <f>'将来負担比率（分子）の構造'!M$44</f>
        <v>19</v>
      </c>
      <c r="O63" s="174"/>
      <c r="P63" s="174"/>
    </row>
    <row r="64" spans="1:16" x14ac:dyDescent="0.15">
      <c r="A64" s="174" t="s">
        <v>33</v>
      </c>
      <c r="B64" s="174">
        <f>'将来負担比率（分子）の構造'!I$43</f>
        <v>1299</v>
      </c>
      <c r="C64" s="174"/>
      <c r="D64" s="174"/>
      <c r="E64" s="174">
        <f>'将来負担比率（分子）の構造'!J$43</f>
        <v>1181</v>
      </c>
      <c r="F64" s="174"/>
      <c r="G64" s="174"/>
      <c r="H64" s="174">
        <f>'将来負担比率（分子）の構造'!K$43</f>
        <v>1118</v>
      </c>
      <c r="I64" s="174"/>
      <c r="J64" s="174"/>
      <c r="K64" s="174">
        <f>'将来負担比率（分子）の構造'!L$43</f>
        <v>1169</v>
      </c>
      <c r="L64" s="174"/>
      <c r="M64" s="174"/>
      <c r="N64" s="174">
        <f>'将来負担比率（分子）の構造'!M$43</f>
        <v>1154</v>
      </c>
      <c r="O64" s="174"/>
      <c r="P64" s="174"/>
    </row>
    <row r="65" spans="1:16" x14ac:dyDescent="0.15">
      <c r="A65" s="174" t="s">
        <v>32</v>
      </c>
      <c r="B65" s="174">
        <f>'将来負担比率（分子）の構造'!I$42</f>
        <v>16</v>
      </c>
      <c r="C65" s="174"/>
      <c r="D65" s="174"/>
      <c r="E65" s="174">
        <f>'将来負担比率（分子）の構造'!J$42</f>
        <v>13</v>
      </c>
      <c r="F65" s="174"/>
      <c r="G65" s="174"/>
      <c r="H65" s="174">
        <f>'将来負担比率（分子）の構造'!K$42</f>
        <v>11</v>
      </c>
      <c r="I65" s="174"/>
      <c r="J65" s="174"/>
      <c r="K65" s="174">
        <f>'将来負担比率（分子）の構造'!L$42</f>
        <v>8</v>
      </c>
      <c r="L65" s="174"/>
      <c r="M65" s="174"/>
      <c r="N65" s="174">
        <f>'将来負担比率（分子）の構造'!M$42</f>
        <v>6</v>
      </c>
      <c r="O65" s="174"/>
      <c r="P65" s="174"/>
    </row>
    <row r="66" spans="1:16" x14ac:dyDescent="0.15">
      <c r="A66" s="174" t="s">
        <v>31</v>
      </c>
      <c r="B66" s="174">
        <f>'将来負担比率（分子）の構造'!I$41</f>
        <v>13763</v>
      </c>
      <c r="C66" s="174"/>
      <c r="D66" s="174"/>
      <c r="E66" s="174">
        <f>'将来負担比率（分子）の構造'!J$41</f>
        <v>14786</v>
      </c>
      <c r="F66" s="174"/>
      <c r="G66" s="174"/>
      <c r="H66" s="174">
        <f>'将来負担比率（分子）の構造'!K$41</f>
        <v>15207</v>
      </c>
      <c r="I66" s="174"/>
      <c r="J66" s="174"/>
      <c r="K66" s="174">
        <f>'将来負担比率（分子）の構造'!L$41</f>
        <v>16635</v>
      </c>
      <c r="L66" s="174"/>
      <c r="M66" s="174"/>
      <c r="N66" s="174">
        <f>'将来負担比率（分子）の構造'!M$41</f>
        <v>16199</v>
      </c>
      <c r="O66" s="174"/>
      <c r="P66" s="174"/>
    </row>
    <row r="67" spans="1:16" x14ac:dyDescent="0.15">
      <c r="A67" s="174" t="s">
        <v>75</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15">
      <c r="A70" s="176" t="s">
        <v>76</v>
      </c>
      <c r="B70" s="176"/>
      <c r="C70" s="176"/>
      <c r="D70" s="176"/>
      <c r="E70" s="176"/>
      <c r="F70" s="176"/>
    </row>
    <row r="71" spans="1:16" x14ac:dyDescent="0.15">
      <c r="A71" s="177"/>
      <c r="B71" s="177" t="str">
        <f>基金残高に係る経年分析!F54</f>
        <v>H28</v>
      </c>
      <c r="C71" s="177" t="str">
        <f>基金残高に係る経年分析!G54</f>
        <v>H29</v>
      </c>
      <c r="D71" s="177" t="str">
        <f>基金残高に係る経年分析!H54</f>
        <v>H30</v>
      </c>
    </row>
    <row r="72" spans="1:16" x14ac:dyDescent="0.15">
      <c r="A72" s="177" t="s">
        <v>77</v>
      </c>
      <c r="B72" s="178">
        <f>基金残高に係る経年分析!F55</f>
        <v>5869</v>
      </c>
      <c r="C72" s="178">
        <f>基金残高に係る経年分析!G55</f>
        <v>5868</v>
      </c>
      <c r="D72" s="178">
        <f>基金残高に係る経年分析!H55</f>
        <v>5480</v>
      </c>
    </row>
    <row r="73" spans="1:16" x14ac:dyDescent="0.15">
      <c r="A73" s="177" t="s">
        <v>78</v>
      </c>
      <c r="B73" s="178">
        <f>基金残高に係る経年分析!F56</f>
        <v>644</v>
      </c>
      <c r="C73" s="178">
        <f>基金残高に係る経年分析!G56</f>
        <v>744</v>
      </c>
      <c r="D73" s="178">
        <f>基金残高に係る経年分析!H56</f>
        <v>944</v>
      </c>
    </row>
    <row r="74" spans="1:16" x14ac:dyDescent="0.15">
      <c r="A74" s="177" t="s">
        <v>79</v>
      </c>
      <c r="B74" s="178">
        <f>基金残高に係る経年分析!F57</f>
        <v>1509</v>
      </c>
      <c r="C74" s="178">
        <f>基金残高に係る経年分析!G57</f>
        <v>1669</v>
      </c>
      <c r="D74" s="178">
        <f>基金残高に係る経年分析!H57</f>
        <v>1790</v>
      </c>
    </row>
  </sheetData>
  <sheetProtection algorithmName="SHA-512" hashValue="PQdLIe5ZxjqkmqhcFcNP++PF7Ex0Hfh0XWiqM31pBG7On9IHfSYLaIQ281tBSd1yP/bYPAmPm/LtYv4UFLCI2Q==" saltValue="QTz/iXf4JnWvrktcfIlZ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19" customWidth="1"/>
    <col min="96" max="133" width="1.625" style="235" customWidth="1"/>
    <col min="134" max="143" width="1.625" style="219" customWidth="1"/>
    <col min="144" max="16384" width="0" style="219" hidden="1"/>
  </cols>
  <sheetData>
    <row r="1" spans="2:143" ht="22.5" customHeight="1" thickBot="1" x14ac:dyDescent="0.2">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793" t="s">
        <v>211</v>
      </c>
      <c r="DI1" s="794"/>
      <c r="DJ1" s="794"/>
      <c r="DK1" s="794"/>
      <c r="DL1" s="794"/>
      <c r="DM1" s="794"/>
      <c r="DN1" s="795"/>
      <c r="DO1" s="219"/>
      <c r="DP1" s="793" t="s">
        <v>212</v>
      </c>
      <c r="DQ1" s="794"/>
      <c r="DR1" s="794"/>
      <c r="DS1" s="794"/>
      <c r="DT1" s="794"/>
      <c r="DU1" s="794"/>
      <c r="DV1" s="794"/>
      <c r="DW1" s="794"/>
      <c r="DX1" s="794"/>
      <c r="DY1" s="794"/>
      <c r="DZ1" s="794"/>
      <c r="EA1" s="794"/>
      <c r="EB1" s="794"/>
      <c r="EC1" s="795"/>
      <c r="ED1" s="217"/>
      <c r="EE1" s="217"/>
      <c r="EF1" s="217"/>
      <c r="EG1" s="217"/>
      <c r="EH1" s="217"/>
      <c r="EI1" s="217"/>
      <c r="EJ1" s="217"/>
      <c r="EK1" s="217"/>
      <c r="EL1" s="217"/>
      <c r="EM1" s="217"/>
    </row>
    <row r="2" spans="2:143" ht="22.5" customHeight="1" x14ac:dyDescent="0.15">
      <c r="B2" s="220" t="s">
        <v>213</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3" customFormat="1" ht="11.25" customHeight="1" x14ac:dyDescent="0.15">
      <c r="B5" s="760" t="s">
        <v>224</v>
      </c>
      <c r="C5" s="761"/>
      <c r="D5" s="761"/>
      <c r="E5" s="761"/>
      <c r="F5" s="761"/>
      <c r="G5" s="761"/>
      <c r="H5" s="761"/>
      <c r="I5" s="761"/>
      <c r="J5" s="761"/>
      <c r="K5" s="761"/>
      <c r="L5" s="761"/>
      <c r="M5" s="761"/>
      <c r="N5" s="761"/>
      <c r="O5" s="761"/>
      <c r="P5" s="761"/>
      <c r="Q5" s="762"/>
      <c r="R5" s="726">
        <v>3138296</v>
      </c>
      <c r="S5" s="727"/>
      <c r="T5" s="727"/>
      <c r="U5" s="727"/>
      <c r="V5" s="727"/>
      <c r="W5" s="727"/>
      <c r="X5" s="727"/>
      <c r="Y5" s="773"/>
      <c r="Z5" s="791">
        <v>19.5</v>
      </c>
      <c r="AA5" s="791"/>
      <c r="AB5" s="791"/>
      <c r="AC5" s="791"/>
      <c r="AD5" s="792">
        <v>3138296</v>
      </c>
      <c r="AE5" s="792"/>
      <c r="AF5" s="792"/>
      <c r="AG5" s="792"/>
      <c r="AH5" s="792"/>
      <c r="AI5" s="792"/>
      <c r="AJ5" s="792"/>
      <c r="AK5" s="792"/>
      <c r="AL5" s="774">
        <v>36.4</v>
      </c>
      <c r="AM5" s="743"/>
      <c r="AN5" s="743"/>
      <c r="AO5" s="775"/>
      <c r="AP5" s="760" t="s">
        <v>225</v>
      </c>
      <c r="AQ5" s="761"/>
      <c r="AR5" s="761"/>
      <c r="AS5" s="761"/>
      <c r="AT5" s="761"/>
      <c r="AU5" s="761"/>
      <c r="AV5" s="761"/>
      <c r="AW5" s="761"/>
      <c r="AX5" s="761"/>
      <c r="AY5" s="761"/>
      <c r="AZ5" s="761"/>
      <c r="BA5" s="761"/>
      <c r="BB5" s="761"/>
      <c r="BC5" s="761"/>
      <c r="BD5" s="761"/>
      <c r="BE5" s="761"/>
      <c r="BF5" s="762"/>
      <c r="BG5" s="661">
        <v>3138262</v>
      </c>
      <c r="BH5" s="664"/>
      <c r="BI5" s="664"/>
      <c r="BJ5" s="664"/>
      <c r="BK5" s="664"/>
      <c r="BL5" s="664"/>
      <c r="BM5" s="664"/>
      <c r="BN5" s="665"/>
      <c r="BO5" s="723">
        <v>100</v>
      </c>
      <c r="BP5" s="723"/>
      <c r="BQ5" s="723"/>
      <c r="BR5" s="723"/>
      <c r="BS5" s="724">
        <v>33229</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154855</v>
      </c>
      <c r="S6" s="664"/>
      <c r="T6" s="664"/>
      <c r="U6" s="664"/>
      <c r="V6" s="664"/>
      <c r="W6" s="664"/>
      <c r="X6" s="664"/>
      <c r="Y6" s="665"/>
      <c r="Z6" s="723">
        <v>1</v>
      </c>
      <c r="AA6" s="723"/>
      <c r="AB6" s="723"/>
      <c r="AC6" s="723"/>
      <c r="AD6" s="724">
        <v>154855</v>
      </c>
      <c r="AE6" s="724"/>
      <c r="AF6" s="724"/>
      <c r="AG6" s="724"/>
      <c r="AH6" s="724"/>
      <c r="AI6" s="724"/>
      <c r="AJ6" s="724"/>
      <c r="AK6" s="724"/>
      <c r="AL6" s="666">
        <v>1.8</v>
      </c>
      <c r="AM6" s="667"/>
      <c r="AN6" s="667"/>
      <c r="AO6" s="725"/>
      <c r="AP6" s="658" t="s">
        <v>230</v>
      </c>
      <c r="AQ6" s="659"/>
      <c r="AR6" s="659"/>
      <c r="AS6" s="659"/>
      <c r="AT6" s="659"/>
      <c r="AU6" s="659"/>
      <c r="AV6" s="659"/>
      <c r="AW6" s="659"/>
      <c r="AX6" s="659"/>
      <c r="AY6" s="659"/>
      <c r="AZ6" s="659"/>
      <c r="BA6" s="659"/>
      <c r="BB6" s="659"/>
      <c r="BC6" s="659"/>
      <c r="BD6" s="659"/>
      <c r="BE6" s="659"/>
      <c r="BF6" s="660"/>
      <c r="BG6" s="661">
        <v>3138262</v>
      </c>
      <c r="BH6" s="664"/>
      <c r="BI6" s="664"/>
      <c r="BJ6" s="664"/>
      <c r="BK6" s="664"/>
      <c r="BL6" s="664"/>
      <c r="BM6" s="664"/>
      <c r="BN6" s="665"/>
      <c r="BO6" s="723">
        <v>100</v>
      </c>
      <c r="BP6" s="723"/>
      <c r="BQ6" s="723"/>
      <c r="BR6" s="723"/>
      <c r="BS6" s="724">
        <v>33229</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137475</v>
      </c>
      <c r="CS6" s="664"/>
      <c r="CT6" s="664"/>
      <c r="CU6" s="664"/>
      <c r="CV6" s="664"/>
      <c r="CW6" s="664"/>
      <c r="CX6" s="664"/>
      <c r="CY6" s="665"/>
      <c r="CZ6" s="774">
        <v>0.9</v>
      </c>
      <c r="DA6" s="743"/>
      <c r="DB6" s="743"/>
      <c r="DC6" s="777"/>
      <c r="DD6" s="669" t="s">
        <v>172</v>
      </c>
      <c r="DE6" s="664"/>
      <c r="DF6" s="664"/>
      <c r="DG6" s="664"/>
      <c r="DH6" s="664"/>
      <c r="DI6" s="664"/>
      <c r="DJ6" s="664"/>
      <c r="DK6" s="664"/>
      <c r="DL6" s="664"/>
      <c r="DM6" s="664"/>
      <c r="DN6" s="664"/>
      <c r="DO6" s="664"/>
      <c r="DP6" s="665"/>
      <c r="DQ6" s="669">
        <v>137475</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3744</v>
      </c>
      <c r="S7" s="664"/>
      <c r="T7" s="664"/>
      <c r="U7" s="664"/>
      <c r="V7" s="664"/>
      <c r="W7" s="664"/>
      <c r="X7" s="664"/>
      <c r="Y7" s="665"/>
      <c r="Z7" s="723">
        <v>0</v>
      </c>
      <c r="AA7" s="723"/>
      <c r="AB7" s="723"/>
      <c r="AC7" s="723"/>
      <c r="AD7" s="724">
        <v>3744</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1039392</v>
      </c>
      <c r="BH7" s="664"/>
      <c r="BI7" s="664"/>
      <c r="BJ7" s="664"/>
      <c r="BK7" s="664"/>
      <c r="BL7" s="664"/>
      <c r="BM7" s="664"/>
      <c r="BN7" s="665"/>
      <c r="BO7" s="723">
        <v>33.1</v>
      </c>
      <c r="BP7" s="723"/>
      <c r="BQ7" s="723"/>
      <c r="BR7" s="723"/>
      <c r="BS7" s="724">
        <v>33229</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1934032</v>
      </c>
      <c r="CS7" s="664"/>
      <c r="CT7" s="664"/>
      <c r="CU7" s="664"/>
      <c r="CV7" s="664"/>
      <c r="CW7" s="664"/>
      <c r="CX7" s="664"/>
      <c r="CY7" s="665"/>
      <c r="CZ7" s="723">
        <v>12.6</v>
      </c>
      <c r="DA7" s="723"/>
      <c r="DB7" s="723"/>
      <c r="DC7" s="723"/>
      <c r="DD7" s="669">
        <v>63028</v>
      </c>
      <c r="DE7" s="664"/>
      <c r="DF7" s="664"/>
      <c r="DG7" s="664"/>
      <c r="DH7" s="664"/>
      <c r="DI7" s="664"/>
      <c r="DJ7" s="664"/>
      <c r="DK7" s="664"/>
      <c r="DL7" s="664"/>
      <c r="DM7" s="664"/>
      <c r="DN7" s="664"/>
      <c r="DO7" s="664"/>
      <c r="DP7" s="665"/>
      <c r="DQ7" s="669">
        <v>1756035</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4144</v>
      </c>
      <c r="S8" s="664"/>
      <c r="T8" s="664"/>
      <c r="U8" s="664"/>
      <c r="V8" s="664"/>
      <c r="W8" s="664"/>
      <c r="X8" s="664"/>
      <c r="Y8" s="665"/>
      <c r="Z8" s="723">
        <v>0</v>
      </c>
      <c r="AA8" s="723"/>
      <c r="AB8" s="723"/>
      <c r="AC8" s="723"/>
      <c r="AD8" s="724">
        <v>4144</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39339</v>
      </c>
      <c r="BH8" s="664"/>
      <c r="BI8" s="664"/>
      <c r="BJ8" s="664"/>
      <c r="BK8" s="664"/>
      <c r="BL8" s="664"/>
      <c r="BM8" s="664"/>
      <c r="BN8" s="665"/>
      <c r="BO8" s="723">
        <v>1.3</v>
      </c>
      <c r="BP8" s="723"/>
      <c r="BQ8" s="723"/>
      <c r="BR8" s="723"/>
      <c r="BS8" s="669" t="s">
        <v>172</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5962767</v>
      </c>
      <c r="CS8" s="664"/>
      <c r="CT8" s="664"/>
      <c r="CU8" s="664"/>
      <c r="CV8" s="664"/>
      <c r="CW8" s="664"/>
      <c r="CX8" s="664"/>
      <c r="CY8" s="665"/>
      <c r="CZ8" s="723">
        <v>38.700000000000003</v>
      </c>
      <c r="DA8" s="723"/>
      <c r="DB8" s="723"/>
      <c r="DC8" s="723"/>
      <c r="DD8" s="669">
        <v>64003</v>
      </c>
      <c r="DE8" s="664"/>
      <c r="DF8" s="664"/>
      <c r="DG8" s="664"/>
      <c r="DH8" s="664"/>
      <c r="DI8" s="664"/>
      <c r="DJ8" s="664"/>
      <c r="DK8" s="664"/>
      <c r="DL8" s="664"/>
      <c r="DM8" s="664"/>
      <c r="DN8" s="664"/>
      <c r="DO8" s="664"/>
      <c r="DP8" s="665"/>
      <c r="DQ8" s="669">
        <v>2844142</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4845</v>
      </c>
      <c r="S9" s="664"/>
      <c r="T9" s="664"/>
      <c r="U9" s="664"/>
      <c r="V9" s="664"/>
      <c r="W9" s="664"/>
      <c r="X9" s="664"/>
      <c r="Y9" s="665"/>
      <c r="Z9" s="723">
        <v>0</v>
      </c>
      <c r="AA9" s="723"/>
      <c r="AB9" s="723"/>
      <c r="AC9" s="723"/>
      <c r="AD9" s="724">
        <v>4845</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772334</v>
      </c>
      <c r="BH9" s="664"/>
      <c r="BI9" s="664"/>
      <c r="BJ9" s="664"/>
      <c r="BK9" s="664"/>
      <c r="BL9" s="664"/>
      <c r="BM9" s="664"/>
      <c r="BN9" s="665"/>
      <c r="BO9" s="723">
        <v>24.6</v>
      </c>
      <c r="BP9" s="723"/>
      <c r="BQ9" s="723"/>
      <c r="BR9" s="723"/>
      <c r="BS9" s="669" t="s">
        <v>128</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1106206</v>
      </c>
      <c r="CS9" s="664"/>
      <c r="CT9" s="664"/>
      <c r="CU9" s="664"/>
      <c r="CV9" s="664"/>
      <c r="CW9" s="664"/>
      <c r="CX9" s="664"/>
      <c r="CY9" s="665"/>
      <c r="CZ9" s="723">
        <v>7.2</v>
      </c>
      <c r="DA9" s="723"/>
      <c r="DB9" s="723"/>
      <c r="DC9" s="723"/>
      <c r="DD9" s="669">
        <v>54825</v>
      </c>
      <c r="DE9" s="664"/>
      <c r="DF9" s="664"/>
      <c r="DG9" s="664"/>
      <c r="DH9" s="664"/>
      <c r="DI9" s="664"/>
      <c r="DJ9" s="664"/>
      <c r="DK9" s="664"/>
      <c r="DL9" s="664"/>
      <c r="DM9" s="664"/>
      <c r="DN9" s="664"/>
      <c r="DO9" s="664"/>
      <c r="DP9" s="665"/>
      <c r="DQ9" s="669">
        <v>960536</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172</v>
      </c>
      <c r="S10" s="664"/>
      <c r="T10" s="664"/>
      <c r="U10" s="664"/>
      <c r="V10" s="664"/>
      <c r="W10" s="664"/>
      <c r="X10" s="664"/>
      <c r="Y10" s="665"/>
      <c r="Z10" s="723" t="s">
        <v>242</v>
      </c>
      <c r="AA10" s="723"/>
      <c r="AB10" s="723"/>
      <c r="AC10" s="723"/>
      <c r="AD10" s="724" t="s">
        <v>172</v>
      </c>
      <c r="AE10" s="724"/>
      <c r="AF10" s="724"/>
      <c r="AG10" s="724"/>
      <c r="AH10" s="724"/>
      <c r="AI10" s="724"/>
      <c r="AJ10" s="724"/>
      <c r="AK10" s="724"/>
      <c r="AL10" s="666" t="s">
        <v>172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60284</v>
      </c>
      <c r="BH10" s="664"/>
      <c r="BI10" s="664"/>
      <c r="BJ10" s="664"/>
      <c r="BK10" s="664"/>
      <c r="BL10" s="664"/>
      <c r="BM10" s="664"/>
      <c r="BN10" s="665"/>
      <c r="BO10" s="723">
        <v>1.9</v>
      </c>
      <c r="BP10" s="723"/>
      <c r="BQ10" s="723"/>
      <c r="BR10" s="723"/>
      <c r="BS10" s="669" t="s">
        <v>172</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8300</v>
      </c>
      <c r="CS10" s="664"/>
      <c r="CT10" s="664"/>
      <c r="CU10" s="664"/>
      <c r="CV10" s="664"/>
      <c r="CW10" s="664"/>
      <c r="CX10" s="664"/>
      <c r="CY10" s="665"/>
      <c r="CZ10" s="723">
        <v>0.1</v>
      </c>
      <c r="DA10" s="723"/>
      <c r="DB10" s="723"/>
      <c r="DC10" s="723"/>
      <c r="DD10" s="669" t="s">
        <v>172</v>
      </c>
      <c r="DE10" s="664"/>
      <c r="DF10" s="664"/>
      <c r="DG10" s="664"/>
      <c r="DH10" s="664"/>
      <c r="DI10" s="664"/>
      <c r="DJ10" s="664"/>
      <c r="DK10" s="664"/>
      <c r="DL10" s="664"/>
      <c r="DM10" s="664"/>
      <c r="DN10" s="664"/>
      <c r="DO10" s="664"/>
      <c r="DP10" s="665"/>
      <c r="DQ10" s="669">
        <v>8300</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172</v>
      </c>
      <c r="S11" s="664"/>
      <c r="T11" s="664"/>
      <c r="U11" s="664"/>
      <c r="V11" s="664"/>
      <c r="W11" s="664"/>
      <c r="X11" s="664"/>
      <c r="Y11" s="665"/>
      <c r="Z11" s="723" t="s">
        <v>242</v>
      </c>
      <c r="AA11" s="723"/>
      <c r="AB11" s="723"/>
      <c r="AC11" s="723"/>
      <c r="AD11" s="724" t="s">
        <v>172</v>
      </c>
      <c r="AE11" s="724"/>
      <c r="AF11" s="724"/>
      <c r="AG11" s="724"/>
      <c r="AH11" s="724"/>
      <c r="AI11" s="724"/>
      <c r="AJ11" s="724"/>
      <c r="AK11" s="724"/>
      <c r="AL11" s="666" t="s">
        <v>242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167435</v>
      </c>
      <c r="BH11" s="664"/>
      <c r="BI11" s="664"/>
      <c r="BJ11" s="664"/>
      <c r="BK11" s="664"/>
      <c r="BL11" s="664"/>
      <c r="BM11" s="664"/>
      <c r="BN11" s="665"/>
      <c r="BO11" s="723">
        <v>5.3</v>
      </c>
      <c r="BP11" s="723"/>
      <c r="BQ11" s="723"/>
      <c r="BR11" s="723"/>
      <c r="BS11" s="669">
        <v>33229</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1321418</v>
      </c>
      <c r="CS11" s="664"/>
      <c r="CT11" s="664"/>
      <c r="CU11" s="664"/>
      <c r="CV11" s="664"/>
      <c r="CW11" s="664"/>
      <c r="CX11" s="664"/>
      <c r="CY11" s="665"/>
      <c r="CZ11" s="723">
        <v>8.6</v>
      </c>
      <c r="DA11" s="723"/>
      <c r="DB11" s="723"/>
      <c r="DC11" s="723"/>
      <c r="DD11" s="669">
        <v>382101</v>
      </c>
      <c r="DE11" s="664"/>
      <c r="DF11" s="664"/>
      <c r="DG11" s="664"/>
      <c r="DH11" s="664"/>
      <c r="DI11" s="664"/>
      <c r="DJ11" s="664"/>
      <c r="DK11" s="664"/>
      <c r="DL11" s="664"/>
      <c r="DM11" s="664"/>
      <c r="DN11" s="664"/>
      <c r="DO11" s="664"/>
      <c r="DP11" s="665"/>
      <c r="DQ11" s="669">
        <v>754637</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486275</v>
      </c>
      <c r="S12" s="664"/>
      <c r="T12" s="664"/>
      <c r="U12" s="664"/>
      <c r="V12" s="664"/>
      <c r="W12" s="664"/>
      <c r="X12" s="664"/>
      <c r="Y12" s="665"/>
      <c r="Z12" s="723">
        <v>3</v>
      </c>
      <c r="AA12" s="723"/>
      <c r="AB12" s="723"/>
      <c r="AC12" s="723"/>
      <c r="AD12" s="724">
        <v>486275</v>
      </c>
      <c r="AE12" s="724"/>
      <c r="AF12" s="724"/>
      <c r="AG12" s="724"/>
      <c r="AH12" s="724"/>
      <c r="AI12" s="724"/>
      <c r="AJ12" s="724"/>
      <c r="AK12" s="724"/>
      <c r="AL12" s="666">
        <v>5.6</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1589801</v>
      </c>
      <c r="BH12" s="664"/>
      <c r="BI12" s="664"/>
      <c r="BJ12" s="664"/>
      <c r="BK12" s="664"/>
      <c r="BL12" s="664"/>
      <c r="BM12" s="664"/>
      <c r="BN12" s="665"/>
      <c r="BO12" s="723">
        <v>50.7</v>
      </c>
      <c r="BP12" s="723"/>
      <c r="BQ12" s="723"/>
      <c r="BR12" s="723"/>
      <c r="BS12" s="669" t="s">
        <v>172</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183344</v>
      </c>
      <c r="CS12" s="664"/>
      <c r="CT12" s="664"/>
      <c r="CU12" s="664"/>
      <c r="CV12" s="664"/>
      <c r="CW12" s="664"/>
      <c r="CX12" s="664"/>
      <c r="CY12" s="665"/>
      <c r="CZ12" s="723">
        <v>1.2</v>
      </c>
      <c r="DA12" s="723"/>
      <c r="DB12" s="723"/>
      <c r="DC12" s="723"/>
      <c r="DD12" s="669">
        <v>32969</v>
      </c>
      <c r="DE12" s="664"/>
      <c r="DF12" s="664"/>
      <c r="DG12" s="664"/>
      <c r="DH12" s="664"/>
      <c r="DI12" s="664"/>
      <c r="DJ12" s="664"/>
      <c r="DK12" s="664"/>
      <c r="DL12" s="664"/>
      <c r="DM12" s="664"/>
      <c r="DN12" s="664"/>
      <c r="DO12" s="664"/>
      <c r="DP12" s="665"/>
      <c r="DQ12" s="669">
        <v>133287</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t="s">
        <v>172</v>
      </c>
      <c r="S13" s="664"/>
      <c r="T13" s="664"/>
      <c r="U13" s="664"/>
      <c r="V13" s="664"/>
      <c r="W13" s="664"/>
      <c r="X13" s="664"/>
      <c r="Y13" s="665"/>
      <c r="Z13" s="723" t="s">
        <v>242</v>
      </c>
      <c r="AA13" s="723"/>
      <c r="AB13" s="723"/>
      <c r="AC13" s="723"/>
      <c r="AD13" s="724" t="s">
        <v>172</v>
      </c>
      <c r="AE13" s="724"/>
      <c r="AF13" s="724"/>
      <c r="AG13" s="724"/>
      <c r="AH13" s="724"/>
      <c r="AI13" s="724"/>
      <c r="AJ13" s="724"/>
      <c r="AK13" s="724"/>
      <c r="AL13" s="666" t="s">
        <v>172</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1533234</v>
      </c>
      <c r="BH13" s="664"/>
      <c r="BI13" s="664"/>
      <c r="BJ13" s="664"/>
      <c r="BK13" s="664"/>
      <c r="BL13" s="664"/>
      <c r="BM13" s="664"/>
      <c r="BN13" s="665"/>
      <c r="BO13" s="723">
        <v>48.9</v>
      </c>
      <c r="BP13" s="723"/>
      <c r="BQ13" s="723"/>
      <c r="BR13" s="723"/>
      <c r="BS13" s="669" t="s">
        <v>172</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1114473</v>
      </c>
      <c r="CS13" s="664"/>
      <c r="CT13" s="664"/>
      <c r="CU13" s="664"/>
      <c r="CV13" s="664"/>
      <c r="CW13" s="664"/>
      <c r="CX13" s="664"/>
      <c r="CY13" s="665"/>
      <c r="CZ13" s="723">
        <v>7.2</v>
      </c>
      <c r="DA13" s="723"/>
      <c r="DB13" s="723"/>
      <c r="DC13" s="723"/>
      <c r="DD13" s="669">
        <v>853600</v>
      </c>
      <c r="DE13" s="664"/>
      <c r="DF13" s="664"/>
      <c r="DG13" s="664"/>
      <c r="DH13" s="664"/>
      <c r="DI13" s="664"/>
      <c r="DJ13" s="664"/>
      <c r="DK13" s="664"/>
      <c r="DL13" s="664"/>
      <c r="DM13" s="664"/>
      <c r="DN13" s="664"/>
      <c r="DO13" s="664"/>
      <c r="DP13" s="665"/>
      <c r="DQ13" s="669">
        <v>421441</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172</v>
      </c>
      <c r="S14" s="664"/>
      <c r="T14" s="664"/>
      <c r="U14" s="664"/>
      <c r="V14" s="664"/>
      <c r="W14" s="664"/>
      <c r="X14" s="664"/>
      <c r="Y14" s="665"/>
      <c r="Z14" s="723" t="s">
        <v>172</v>
      </c>
      <c r="AA14" s="723"/>
      <c r="AB14" s="723"/>
      <c r="AC14" s="723"/>
      <c r="AD14" s="724" t="s">
        <v>172</v>
      </c>
      <c r="AE14" s="724"/>
      <c r="AF14" s="724"/>
      <c r="AG14" s="724"/>
      <c r="AH14" s="724"/>
      <c r="AI14" s="724"/>
      <c r="AJ14" s="724"/>
      <c r="AK14" s="724"/>
      <c r="AL14" s="666" t="s">
        <v>242</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106609</v>
      </c>
      <c r="BH14" s="664"/>
      <c r="BI14" s="664"/>
      <c r="BJ14" s="664"/>
      <c r="BK14" s="664"/>
      <c r="BL14" s="664"/>
      <c r="BM14" s="664"/>
      <c r="BN14" s="665"/>
      <c r="BO14" s="723">
        <v>3.4</v>
      </c>
      <c r="BP14" s="723"/>
      <c r="BQ14" s="723"/>
      <c r="BR14" s="723"/>
      <c r="BS14" s="669" t="s">
        <v>172</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701369</v>
      </c>
      <c r="CS14" s="664"/>
      <c r="CT14" s="664"/>
      <c r="CU14" s="664"/>
      <c r="CV14" s="664"/>
      <c r="CW14" s="664"/>
      <c r="CX14" s="664"/>
      <c r="CY14" s="665"/>
      <c r="CZ14" s="723">
        <v>4.5999999999999996</v>
      </c>
      <c r="DA14" s="723"/>
      <c r="DB14" s="723"/>
      <c r="DC14" s="723"/>
      <c r="DD14" s="669">
        <v>65540</v>
      </c>
      <c r="DE14" s="664"/>
      <c r="DF14" s="664"/>
      <c r="DG14" s="664"/>
      <c r="DH14" s="664"/>
      <c r="DI14" s="664"/>
      <c r="DJ14" s="664"/>
      <c r="DK14" s="664"/>
      <c r="DL14" s="664"/>
      <c r="DM14" s="664"/>
      <c r="DN14" s="664"/>
      <c r="DO14" s="664"/>
      <c r="DP14" s="665"/>
      <c r="DQ14" s="669">
        <v>622411</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27239</v>
      </c>
      <c r="S15" s="664"/>
      <c r="T15" s="664"/>
      <c r="U15" s="664"/>
      <c r="V15" s="664"/>
      <c r="W15" s="664"/>
      <c r="X15" s="664"/>
      <c r="Y15" s="665"/>
      <c r="Z15" s="723">
        <v>0.2</v>
      </c>
      <c r="AA15" s="723"/>
      <c r="AB15" s="723"/>
      <c r="AC15" s="723"/>
      <c r="AD15" s="724">
        <v>27239</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171379</v>
      </c>
      <c r="BH15" s="664"/>
      <c r="BI15" s="664"/>
      <c r="BJ15" s="664"/>
      <c r="BK15" s="664"/>
      <c r="BL15" s="664"/>
      <c r="BM15" s="664"/>
      <c r="BN15" s="665"/>
      <c r="BO15" s="723">
        <v>5.5</v>
      </c>
      <c r="BP15" s="723"/>
      <c r="BQ15" s="723"/>
      <c r="BR15" s="723"/>
      <c r="BS15" s="669" t="s">
        <v>242</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1154733</v>
      </c>
      <c r="CS15" s="664"/>
      <c r="CT15" s="664"/>
      <c r="CU15" s="664"/>
      <c r="CV15" s="664"/>
      <c r="CW15" s="664"/>
      <c r="CX15" s="664"/>
      <c r="CY15" s="665"/>
      <c r="CZ15" s="723">
        <v>7.5</v>
      </c>
      <c r="DA15" s="723"/>
      <c r="DB15" s="723"/>
      <c r="DC15" s="723"/>
      <c r="DD15" s="669">
        <v>203590</v>
      </c>
      <c r="DE15" s="664"/>
      <c r="DF15" s="664"/>
      <c r="DG15" s="664"/>
      <c r="DH15" s="664"/>
      <c r="DI15" s="664"/>
      <c r="DJ15" s="664"/>
      <c r="DK15" s="664"/>
      <c r="DL15" s="664"/>
      <c r="DM15" s="664"/>
      <c r="DN15" s="664"/>
      <c r="DO15" s="664"/>
      <c r="DP15" s="665"/>
      <c r="DQ15" s="669">
        <v>985010</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172</v>
      </c>
      <c r="S16" s="664"/>
      <c r="T16" s="664"/>
      <c r="U16" s="664"/>
      <c r="V16" s="664"/>
      <c r="W16" s="664"/>
      <c r="X16" s="664"/>
      <c r="Y16" s="665"/>
      <c r="Z16" s="723" t="s">
        <v>172</v>
      </c>
      <c r="AA16" s="723"/>
      <c r="AB16" s="723"/>
      <c r="AC16" s="723"/>
      <c r="AD16" s="724" t="s">
        <v>172</v>
      </c>
      <c r="AE16" s="724"/>
      <c r="AF16" s="724"/>
      <c r="AG16" s="724"/>
      <c r="AH16" s="724"/>
      <c r="AI16" s="724"/>
      <c r="AJ16" s="724"/>
      <c r="AK16" s="724"/>
      <c r="AL16" s="666" t="s">
        <v>242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v>231081</v>
      </c>
      <c r="BH16" s="664"/>
      <c r="BI16" s="664"/>
      <c r="BJ16" s="664"/>
      <c r="BK16" s="664"/>
      <c r="BL16" s="664"/>
      <c r="BM16" s="664"/>
      <c r="BN16" s="665"/>
      <c r="BO16" s="723">
        <v>7.4</v>
      </c>
      <c r="BP16" s="723"/>
      <c r="BQ16" s="723"/>
      <c r="BR16" s="723"/>
      <c r="BS16" s="669" t="s">
        <v>172</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84364</v>
      </c>
      <c r="CS16" s="664"/>
      <c r="CT16" s="664"/>
      <c r="CU16" s="664"/>
      <c r="CV16" s="664"/>
      <c r="CW16" s="664"/>
      <c r="CX16" s="664"/>
      <c r="CY16" s="665"/>
      <c r="CZ16" s="723">
        <v>0.5</v>
      </c>
      <c r="DA16" s="723"/>
      <c r="DB16" s="723"/>
      <c r="DC16" s="723"/>
      <c r="DD16" s="669" t="s">
        <v>172</v>
      </c>
      <c r="DE16" s="664"/>
      <c r="DF16" s="664"/>
      <c r="DG16" s="664"/>
      <c r="DH16" s="664"/>
      <c r="DI16" s="664"/>
      <c r="DJ16" s="664"/>
      <c r="DK16" s="664"/>
      <c r="DL16" s="664"/>
      <c r="DM16" s="664"/>
      <c r="DN16" s="664"/>
      <c r="DO16" s="664"/>
      <c r="DP16" s="665"/>
      <c r="DQ16" s="669">
        <v>72199</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11235</v>
      </c>
      <c r="S17" s="664"/>
      <c r="T17" s="664"/>
      <c r="U17" s="664"/>
      <c r="V17" s="664"/>
      <c r="W17" s="664"/>
      <c r="X17" s="664"/>
      <c r="Y17" s="665"/>
      <c r="Z17" s="723">
        <v>0.1</v>
      </c>
      <c r="AA17" s="723"/>
      <c r="AB17" s="723"/>
      <c r="AC17" s="723"/>
      <c r="AD17" s="724">
        <v>11235</v>
      </c>
      <c r="AE17" s="724"/>
      <c r="AF17" s="724"/>
      <c r="AG17" s="724"/>
      <c r="AH17" s="724"/>
      <c r="AI17" s="724"/>
      <c r="AJ17" s="724"/>
      <c r="AK17" s="724"/>
      <c r="AL17" s="666">
        <v>0.1</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172</v>
      </c>
      <c r="BH17" s="664"/>
      <c r="BI17" s="664"/>
      <c r="BJ17" s="664"/>
      <c r="BK17" s="664"/>
      <c r="BL17" s="664"/>
      <c r="BM17" s="664"/>
      <c r="BN17" s="665"/>
      <c r="BO17" s="723" t="s">
        <v>172</v>
      </c>
      <c r="BP17" s="723"/>
      <c r="BQ17" s="723"/>
      <c r="BR17" s="723"/>
      <c r="BS17" s="669" t="s">
        <v>172</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1679940</v>
      </c>
      <c r="CS17" s="664"/>
      <c r="CT17" s="664"/>
      <c r="CU17" s="664"/>
      <c r="CV17" s="664"/>
      <c r="CW17" s="664"/>
      <c r="CX17" s="664"/>
      <c r="CY17" s="665"/>
      <c r="CZ17" s="723">
        <v>10.9</v>
      </c>
      <c r="DA17" s="723"/>
      <c r="DB17" s="723"/>
      <c r="DC17" s="723"/>
      <c r="DD17" s="669" t="s">
        <v>242</v>
      </c>
      <c r="DE17" s="664"/>
      <c r="DF17" s="664"/>
      <c r="DG17" s="664"/>
      <c r="DH17" s="664"/>
      <c r="DI17" s="664"/>
      <c r="DJ17" s="664"/>
      <c r="DK17" s="664"/>
      <c r="DL17" s="664"/>
      <c r="DM17" s="664"/>
      <c r="DN17" s="664"/>
      <c r="DO17" s="664"/>
      <c r="DP17" s="665"/>
      <c r="DQ17" s="669">
        <v>1621586</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5558914</v>
      </c>
      <c r="S18" s="664"/>
      <c r="T18" s="664"/>
      <c r="U18" s="664"/>
      <c r="V18" s="664"/>
      <c r="W18" s="664"/>
      <c r="X18" s="664"/>
      <c r="Y18" s="665"/>
      <c r="Z18" s="723">
        <v>34.5</v>
      </c>
      <c r="AA18" s="723"/>
      <c r="AB18" s="723"/>
      <c r="AC18" s="723"/>
      <c r="AD18" s="724">
        <v>4757171</v>
      </c>
      <c r="AE18" s="724"/>
      <c r="AF18" s="724"/>
      <c r="AG18" s="724"/>
      <c r="AH18" s="724"/>
      <c r="AI18" s="724"/>
      <c r="AJ18" s="724"/>
      <c r="AK18" s="724"/>
      <c r="AL18" s="666">
        <v>55.1</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172</v>
      </c>
      <c r="BP18" s="723"/>
      <c r="BQ18" s="723"/>
      <c r="BR18" s="723"/>
      <c r="BS18" s="669" t="s">
        <v>172</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172</v>
      </c>
      <c r="CS18" s="664"/>
      <c r="CT18" s="664"/>
      <c r="CU18" s="664"/>
      <c r="CV18" s="664"/>
      <c r="CW18" s="664"/>
      <c r="CX18" s="664"/>
      <c r="CY18" s="665"/>
      <c r="CZ18" s="723" t="s">
        <v>172</v>
      </c>
      <c r="DA18" s="723"/>
      <c r="DB18" s="723"/>
      <c r="DC18" s="723"/>
      <c r="DD18" s="669" t="s">
        <v>242</v>
      </c>
      <c r="DE18" s="664"/>
      <c r="DF18" s="664"/>
      <c r="DG18" s="664"/>
      <c r="DH18" s="664"/>
      <c r="DI18" s="664"/>
      <c r="DJ18" s="664"/>
      <c r="DK18" s="664"/>
      <c r="DL18" s="664"/>
      <c r="DM18" s="664"/>
      <c r="DN18" s="664"/>
      <c r="DO18" s="664"/>
      <c r="DP18" s="665"/>
      <c r="DQ18" s="669" t="s">
        <v>172</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4757171</v>
      </c>
      <c r="S19" s="664"/>
      <c r="T19" s="664"/>
      <c r="U19" s="664"/>
      <c r="V19" s="664"/>
      <c r="W19" s="664"/>
      <c r="X19" s="664"/>
      <c r="Y19" s="665"/>
      <c r="Z19" s="723">
        <v>29.6</v>
      </c>
      <c r="AA19" s="723"/>
      <c r="AB19" s="723"/>
      <c r="AC19" s="723"/>
      <c r="AD19" s="724">
        <v>4757171</v>
      </c>
      <c r="AE19" s="724"/>
      <c r="AF19" s="724"/>
      <c r="AG19" s="724"/>
      <c r="AH19" s="724"/>
      <c r="AI19" s="724"/>
      <c r="AJ19" s="724"/>
      <c r="AK19" s="724"/>
      <c r="AL19" s="666">
        <v>55.1</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34</v>
      </c>
      <c r="BH19" s="664"/>
      <c r="BI19" s="664"/>
      <c r="BJ19" s="664"/>
      <c r="BK19" s="664"/>
      <c r="BL19" s="664"/>
      <c r="BM19" s="664"/>
      <c r="BN19" s="665"/>
      <c r="BO19" s="723">
        <v>0</v>
      </c>
      <c r="BP19" s="723"/>
      <c r="BQ19" s="723"/>
      <c r="BR19" s="723"/>
      <c r="BS19" s="669" t="s">
        <v>172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172</v>
      </c>
      <c r="DA19" s="723"/>
      <c r="DB19" s="723"/>
      <c r="DC19" s="723"/>
      <c r="DD19" s="669" t="s">
        <v>172</v>
      </c>
      <c r="DE19" s="664"/>
      <c r="DF19" s="664"/>
      <c r="DG19" s="664"/>
      <c r="DH19" s="664"/>
      <c r="DI19" s="664"/>
      <c r="DJ19" s="664"/>
      <c r="DK19" s="664"/>
      <c r="DL19" s="664"/>
      <c r="DM19" s="664"/>
      <c r="DN19" s="664"/>
      <c r="DO19" s="664"/>
      <c r="DP19" s="665"/>
      <c r="DQ19" s="669" t="s">
        <v>242</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801743</v>
      </c>
      <c r="S20" s="664"/>
      <c r="T20" s="664"/>
      <c r="U20" s="664"/>
      <c r="V20" s="664"/>
      <c r="W20" s="664"/>
      <c r="X20" s="664"/>
      <c r="Y20" s="665"/>
      <c r="Z20" s="723">
        <v>5</v>
      </c>
      <c r="AA20" s="723"/>
      <c r="AB20" s="723"/>
      <c r="AC20" s="723"/>
      <c r="AD20" s="724" t="s">
        <v>172</v>
      </c>
      <c r="AE20" s="724"/>
      <c r="AF20" s="724"/>
      <c r="AG20" s="724"/>
      <c r="AH20" s="724"/>
      <c r="AI20" s="724"/>
      <c r="AJ20" s="724"/>
      <c r="AK20" s="724"/>
      <c r="AL20" s="666" t="s">
        <v>172</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34</v>
      </c>
      <c r="BH20" s="664"/>
      <c r="BI20" s="664"/>
      <c r="BJ20" s="664"/>
      <c r="BK20" s="664"/>
      <c r="BL20" s="664"/>
      <c r="BM20" s="664"/>
      <c r="BN20" s="665"/>
      <c r="BO20" s="723">
        <v>0</v>
      </c>
      <c r="BP20" s="723"/>
      <c r="BQ20" s="723"/>
      <c r="BR20" s="723"/>
      <c r="BS20" s="669" t="s">
        <v>172</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15388421</v>
      </c>
      <c r="CS20" s="664"/>
      <c r="CT20" s="664"/>
      <c r="CU20" s="664"/>
      <c r="CV20" s="664"/>
      <c r="CW20" s="664"/>
      <c r="CX20" s="664"/>
      <c r="CY20" s="665"/>
      <c r="CZ20" s="723">
        <v>100</v>
      </c>
      <c r="DA20" s="723"/>
      <c r="DB20" s="723"/>
      <c r="DC20" s="723"/>
      <c r="DD20" s="669">
        <v>1719656</v>
      </c>
      <c r="DE20" s="664"/>
      <c r="DF20" s="664"/>
      <c r="DG20" s="664"/>
      <c r="DH20" s="664"/>
      <c r="DI20" s="664"/>
      <c r="DJ20" s="664"/>
      <c r="DK20" s="664"/>
      <c r="DL20" s="664"/>
      <c r="DM20" s="664"/>
      <c r="DN20" s="664"/>
      <c r="DO20" s="664"/>
      <c r="DP20" s="665"/>
      <c r="DQ20" s="669">
        <v>10317059</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172</v>
      </c>
      <c r="AA21" s="723"/>
      <c r="AB21" s="723"/>
      <c r="AC21" s="723"/>
      <c r="AD21" s="724" t="s">
        <v>242</v>
      </c>
      <c r="AE21" s="724"/>
      <c r="AF21" s="724"/>
      <c r="AG21" s="724"/>
      <c r="AH21" s="724"/>
      <c r="AI21" s="724"/>
      <c r="AJ21" s="724"/>
      <c r="AK21" s="724"/>
      <c r="AL21" s="666" t="s">
        <v>172</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34</v>
      </c>
      <c r="BH21" s="664"/>
      <c r="BI21" s="664"/>
      <c r="BJ21" s="664"/>
      <c r="BK21" s="664"/>
      <c r="BL21" s="664"/>
      <c r="BM21" s="664"/>
      <c r="BN21" s="665"/>
      <c r="BO21" s="723">
        <v>0</v>
      </c>
      <c r="BP21" s="723"/>
      <c r="BQ21" s="723"/>
      <c r="BR21" s="723"/>
      <c r="BS21" s="669" t="s">
        <v>172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9389547</v>
      </c>
      <c r="S22" s="664"/>
      <c r="T22" s="664"/>
      <c r="U22" s="664"/>
      <c r="V22" s="664"/>
      <c r="W22" s="664"/>
      <c r="X22" s="664"/>
      <c r="Y22" s="665"/>
      <c r="Z22" s="723">
        <v>58.3</v>
      </c>
      <c r="AA22" s="723"/>
      <c r="AB22" s="723"/>
      <c r="AC22" s="723"/>
      <c r="AD22" s="724">
        <v>8587804</v>
      </c>
      <c r="AE22" s="724"/>
      <c r="AF22" s="724"/>
      <c r="AG22" s="724"/>
      <c r="AH22" s="724"/>
      <c r="AI22" s="724"/>
      <c r="AJ22" s="724"/>
      <c r="AK22" s="724"/>
      <c r="AL22" s="666">
        <v>99.6</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172</v>
      </c>
      <c r="BP22" s="723"/>
      <c r="BQ22" s="723"/>
      <c r="BR22" s="723"/>
      <c r="BS22" s="669" t="s">
        <v>242</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2851</v>
      </c>
      <c r="S23" s="664"/>
      <c r="T23" s="664"/>
      <c r="U23" s="664"/>
      <c r="V23" s="664"/>
      <c r="W23" s="664"/>
      <c r="X23" s="664"/>
      <c r="Y23" s="665"/>
      <c r="Z23" s="723">
        <v>0</v>
      </c>
      <c r="AA23" s="723"/>
      <c r="AB23" s="723"/>
      <c r="AC23" s="723"/>
      <c r="AD23" s="724">
        <v>2851</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t="s">
        <v>172</v>
      </c>
      <c r="BH23" s="664"/>
      <c r="BI23" s="664"/>
      <c r="BJ23" s="664"/>
      <c r="BK23" s="664"/>
      <c r="BL23" s="664"/>
      <c r="BM23" s="664"/>
      <c r="BN23" s="665"/>
      <c r="BO23" s="723" t="s">
        <v>172</v>
      </c>
      <c r="BP23" s="723"/>
      <c r="BQ23" s="723"/>
      <c r="BR23" s="723"/>
      <c r="BS23" s="669" t="s">
        <v>172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192831</v>
      </c>
      <c r="S24" s="664"/>
      <c r="T24" s="664"/>
      <c r="U24" s="664"/>
      <c r="V24" s="664"/>
      <c r="W24" s="664"/>
      <c r="X24" s="664"/>
      <c r="Y24" s="665"/>
      <c r="Z24" s="723">
        <v>1.2</v>
      </c>
      <c r="AA24" s="723"/>
      <c r="AB24" s="723"/>
      <c r="AC24" s="723"/>
      <c r="AD24" s="724" t="s">
        <v>242</v>
      </c>
      <c r="AE24" s="724"/>
      <c r="AF24" s="724"/>
      <c r="AG24" s="724"/>
      <c r="AH24" s="724"/>
      <c r="AI24" s="724"/>
      <c r="AJ24" s="724"/>
      <c r="AK24" s="724"/>
      <c r="AL24" s="666" t="s">
        <v>172</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172</v>
      </c>
      <c r="BH24" s="664"/>
      <c r="BI24" s="664"/>
      <c r="BJ24" s="664"/>
      <c r="BK24" s="664"/>
      <c r="BL24" s="664"/>
      <c r="BM24" s="664"/>
      <c r="BN24" s="665"/>
      <c r="BO24" s="723" t="s">
        <v>172</v>
      </c>
      <c r="BP24" s="723"/>
      <c r="BQ24" s="723"/>
      <c r="BR24" s="723"/>
      <c r="BS24" s="669" t="s">
        <v>242</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7452500</v>
      </c>
      <c r="CS24" s="727"/>
      <c r="CT24" s="727"/>
      <c r="CU24" s="727"/>
      <c r="CV24" s="727"/>
      <c r="CW24" s="727"/>
      <c r="CX24" s="727"/>
      <c r="CY24" s="773"/>
      <c r="CZ24" s="774">
        <v>48.4</v>
      </c>
      <c r="DA24" s="743"/>
      <c r="DB24" s="743"/>
      <c r="DC24" s="777"/>
      <c r="DD24" s="772">
        <v>4596615</v>
      </c>
      <c r="DE24" s="727"/>
      <c r="DF24" s="727"/>
      <c r="DG24" s="727"/>
      <c r="DH24" s="727"/>
      <c r="DI24" s="727"/>
      <c r="DJ24" s="727"/>
      <c r="DK24" s="773"/>
      <c r="DL24" s="772">
        <v>4560402</v>
      </c>
      <c r="DM24" s="727"/>
      <c r="DN24" s="727"/>
      <c r="DO24" s="727"/>
      <c r="DP24" s="727"/>
      <c r="DQ24" s="727"/>
      <c r="DR24" s="727"/>
      <c r="DS24" s="727"/>
      <c r="DT24" s="727"/>
      <c r="DU24" s="727"/>
      <c r="DV24" s="773"/>
      <c r="DW24" s="774">
        <v>50.4</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148152</v>
      </c>
      <c r="S25" s="664"/>
      <c r="T25" s="664"/>
      <c r="U25" s="664"/>
      <c r="V25" s="664"/>
      <c r="W25" s="664"/>
      <c r="X25" s="664"/>
      <c r="Y25" s="665"/>
      <c r="Z25" s="723">
        <v>0.9</v>
      </c>
      <c r="AA25" s="723"/>
      <c r="AB25" s="723"/>
      <c r="AC25" s="723"/>
      <c r="AD25" s="724">
        <v>15161</v>
      </c>
      <c r="AE25" s="724"/>
      <c r="AF25" s="724"/>
      <c r="AG25" s="724"/>
      <c r="AH25" s="724"/>
      <c r="AI25" s="724"/>
      <c r="AJ25" s="724"/>
      <c r="AK25" s="724"/>
      <c r="AL25" s="666">
        <v>0.2</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172</v>
      </c>
      <c r="BH25" s="664"/>
      <c r="BI25" s="664"/>
      <c r="BJ25" s="664"/>
      <c r="BK25" s="664"/>
      <c r="BL25" s="664"/>
      <c r="BM25" s="664"/>
      <c r="BN25" s="665"/>
      <c r="BO25" s="723" t="s">
        <v>242</v>
      </c>
      <c r="BP25" s="723"/>
      <c r="BQ25" s="723"/>
      <c r="BR25" s="723"/>
      <c r="BS25" s="669" t="s">
        <v>172</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2048049</v>
      </c>
      <c r="CS25" s="662"/>
      <c r="CT25" s="662"/>
      <c r="CU25" s="662"/>
      <c r="CV25" s="662"/>
      <c r="CW25" s="662"/>
      <c r="CX25" s="662"/>
      <c r="CY25" s="663"/>
      <c r="CZ25" s="666">
        <v>13.3</v>
      </c>
      <c r="DA25" s="695"/>
      <c r="DB25" s="695"/>
      <c r="DC25" s="696"/>
      <c r="DD25" s="669">
        <v>1902052</v>
      </c>
      <c r="DE25" s="662"/>
      <c r="DF25" s="662"/>
      <c r="DG25" s="662"/>
      <c r="DH25" s="662"/>
      <c r="DI25" s="662"/>
      <c r="DJ25" s="662"/>
      <c r="DK25" s="663"/>
      <c r="DL25" s="669">
        <v>1886251</v>
      </c>
      <c r="DM25" s="662"/>
      <c r="DN25" s="662"/>
      <c r="DO25" s="662"/>
      <c r="DP25" s="662"/>
      <c r="DQ25" s="662"/>
      <c r="DR25" s="662"/>
      <c r="DS25" s="662"/>
      <c r="DT25" s="662"/>
      <c r="DU25" s="662"/>
      <c r="DV25" s="663"/>
      <c r="DW25" s="666">
        <v>20.9</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65447</v>
      </c>
      <c r="S26" s="664"/>
      <c r="T26" s="664"/>
      <c r="U26" s="664"/>
      <c r="V26" s="664"/>
      <c r="W26" s="664"/>
      <c r="X26" s="664"/>
      <c r="Y26" s="665"/>
      <c r="Z26" s="723">
        <v>0.4</v>
      </c>
      <c r="AA26" s="723"/>
      <c r="AB26" s="723"/>
      <c r="AC26" s="723"/>
      <c r="AD26" s="724" t="s">
        <v>172</v>
      </c>
      <c r="AE26" s="724"/>
      <c r="AF26" s="724"/>
      <c r="AG26" s="724"/>
      <c r="AH26" s="724"/>
      <c r="AI26" s="724"/>
      <c r="AJ26" s="724"/>
      <c r="AK26" s="724"/>
      <c r="AL26" s="666" t="s">
        <v>172</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172</v>
      </c>
      <c r="BP26" s="723"/>
      <c r="BQ26" s="723"/>
      <c r="BR26" s="723"/>
      <c r="BS26" s="669" t="s">
        <v>128</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1286375</v>
      </c>
      <c r="CS26" s="664"/>
      <c r="CT26" s="664"/>
      <c r="CU26" s="664"/>
      <c r="CV26" s="664"/>
      <c r="CW26" s="664"/>
      <c r="CX26" s="664"/>
      <c r="CY26" s="665"/>
      <c r="CZ26" s="666">
        <v>8.4</v>
      </c>
      <c r="DA26" s="695"/>
      <c r="DB26" s="695"/>
      <c r="DC26" s="696"/>
      <c r="DD26" s="669">
        <v>1172057</v>
      </c>
      <c r="DE26" s="664"/>
      <c r="DF26" s="664"/>
      <c r="DG26" s="664"/>
      <c r="DH26" s="664"/>
      <c r="DI26" s="664"/>
      <c r="DJ26" s="664"/>
      <c r="DK26" s="665"/>
      <c r="DL26" s="669" t="s">
        <v>242</v>
      </c>
      <c r="DM26" s="664"/>
      <c r="DN26" s="664"/>
      <c r="DO26" s="664"/>
      <c r="DP26" s="664"/>
      <c r="DQ26" s="664"/>
      <c r="DR26" s="664"/>
      <c r="DS26" s="664"/>
      <c r="DT26" s="664"/>
      <c r="DU26" s="664"/>
      <c r="DV26" s="665"/>
      <c r="DW26" s="666" t="s">
        <v>172</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2082495</v>
      </c>
      <c r="S27" s="664"/>
      <c r="T27" s="664"/>
      <c r="U27" s="664"/>
      <c r="V27" s="664"/>
      <c r="W27" s="664"/>
      <c r="X27" s="664"/>
      <c r="Y27" s="665"/>
      <c r="Z27" s="723">
        <v>12.9</v>
      </c>
      <c r="AA27" s="723"/>
      <c r="AB27" s="723"/>
      <c r="AC27" s="723"/>
      <c r="AD27" s="724" t="s">
        <v>172</v>
      </c>
      <c r="AE27" s="724"/>
      <c r="AF27" s="724"/>
      <c r="AG27" s="724"/>
      <c r="AH27" s="724"/>
      <c r="AI27" s="724"/>
      <c r="AJ27" s="724"/>
      <c r="AK27" s="724"/>
      <c r="AL27" s="666" t="s">
        <v>172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3138296</v>
      </c>
      <c r="BH27" s="664"/>
      <c r="BI27" s="664"/>
      <c r="BJ27" s="664"/>
      <c r="BK27" s="664"/>
      <c r="BL27" s="664"/>
      <c r="BM27" s="664"/>
      <c r="BN27" s="665"/>
      <c r="BO27" s="723">
        <v>100</v>
      </c>
      <c r="BP27" s="723"/>
      <c r="BQ27" s="723"/>
      <c r="BR27" s="723"/>
      <c r="BS27" s="669">
        <v>33229</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3724511</v>
      </c>
      <c r="CS27" s="662"/>
      <c r="CT27" s="662"/>
      <c r="CU27" s="662"/>
      <c r="CV27" s="662"/>
      <c r="CW27" s="662"/>
      <c r="CX27" s="662"/>
      <c r="CY27" s="663"/>
      <c r="CZ27" s="666">
        <v>24.2</v>
      </c>
      <c r="DA27" s="695"/>
      <c r="DB27" s="695"/>
      <c r="DC27" s="696"/>
      <c r="DD27" s="669">
        <v>1072977</v>
      </c>
      <c r="DE27" s="662"/>
      <c r="DF27" s="662"/>
      <c r="DG27" s="662"/>
      <c r="DH27" s="662"/>
      <c r="DI27" s="662"/>
      <c r="DJ27" s="662"/>
      <c r="DK27" s="663"/>
      <c r="DL27" s="669">
        <v>1061588</v>
      </c>
      <c r="DM27" s="662"/>
      <c r="DN27" s="662"/>
      <c r="DO27" s="662"/>
      <c r="DP27" s="662"/>
      <c r="DQ27" s="662"/>
      <c r="DR27" s="662"/>
      <c r="DS27" s="662"/>
      <c r="DT27" s="662"/>
      <c r="DU27" s="662"/>
      <c r="DV27" s="663"/>
      <c r="DW27" s="666">
        <v>11.7</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172</v>
      </c>
      <c r="S28" s="664"/>
      <c r="T28" s="664"/>
      <c r="U28" s="664"/>
      <c r="V28" s="664"/>
      <c r="W28" s="664"/>
      <c r="X28" s="664"/>
      <c r="Y28" s="665"/>
      <c r="Z28" s="723" t="s">
        <v>242</v>
      </c>
      <c r="AA28" s="723"/>
      <c r="AB28" s="723"/>
      <c r="AC28" s="723"/>
      <c r="AD28" s="724" t="s">
        <v>172</v>
      </c>
      <c r="AE28" s="724"/>
      <c r="AF28" s="724"/>
      <c r="AG28" s="724"/>
      <c r="AH28" s="724"/>
      <c r="AI28" s="724"/>
      <c r="AJ28" s="724"/>
      <c r="AK28" s="724"/>
      <c r="AL28" s="666" t="s">
        <v>172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1679940</v>
      </c>
      <c r="CS28" s="664"/>
      <c r="CT28" s="664"/>
      <c r="CU28" s="664"/>
      <c r="CV28" s="664"/>
      <c r="CW28" s="664"/>
      <c r="CX28" s="664"/>
      <c r="CY28" s="665"/>
      <c r="CZ28" s="666">
        <v>10.9</v>
      </c>
      <c r="DA28" s="695"/>
      <c r="DB28" s="695"/>
      <c r="DC28" s="696"/>
      <c r="DD28" s="669">
        <v>1621586</v>
      </c>
      <c r="DE28" s="664"/>
      <c r="DF28" s="664"/>
      <c r="DG28" s="664"/>
      <c r="DH28" s="664"/>
      <c r="DI28" s="664"/>
      <c r="DJ28" s="664"/>
      <c r="DK28" s="665"/>
      <c r="DL28" s="669">
        <v>1612563</v>
      </c>
      <c r="DM28" s="664"/>
      <c r="DN28" s="664"/>
      <c r="DO28" s="664"/>
      <c r="DP28" s="664"/>
      <c r="DQ28" s="664"/>
      <c r="DR28" s="664"/>
      <c r="DS28" s="664"/>
      <c r="DT28" s="664"/>
      <c r="DU28" s="664"/>
      <c r="DV28" s="665"/>
      <c r="DW28" s="666">
        <v>17.8</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1448390</v>
      </c>
      <c r="S29" s="664"/>
      <c r="T29" s="664"/>
      <c r="U29" s="664"/>
      <c r="V29" s="664"/>
      <c r="W29" s="664"/>
      <c r="X29" s="664"/>
      <c r="Y29" s="665"/>
      <c r="Z29" s="723">
        <v>9</v>
      </c>
      <c r="AA29" s="723"/>
      <c r="AB29" s="723"/>
      <c r="AC29" s="723"/>
      <c r="AD29" s="724" t="s">
        <v>128</v>
      </c>
      <c r="AE29" s="724"/>
      <c r="AF29" s="724"/>
      <c r="AG29" s="724"/>
      <c r="AH29" s="724"/>
      <c r="AI29" s="724"/>
      <c r="AJ29" s="724"/>
      <c r="AK29" s="724"/>
      <c r="AL29" s="666" t="s">
        <v>172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1679823</v>
      </c>
      <c r="CS29" s="662"/>
      <c r="CT29" s="662"/>
      <c r="CU29" s="662"/>
      <c r="CV29" s="662"/>
      <c r="CW29" s="662"/>
      <c r="CX29" s="662"/>
      <c r="CY29" s="663"/>
      <c r="CZ29" s="666">
        <v>10.9</v>
      </c>
      <c r="DA29" s="695"/>
      <c r="DB29" s="695"/>
      <c r="DC29" s="696"/>
      <c r="DD29" s="669">
        <v>1621469</v>
      </c>
      <c r="DE29" s="662"/>
      <c r="DF29" s="662"/>
      <c r="DG29" s="662"/>
      <c r="DH29" s="662"/>
      <c r="DI29" s="662"/>
      <c r="DJ29" s="662"/>
      <c r="DK29" s="663"/>
      <c r="DL29" s="669">
        <v>1612446</v>
      </c>
      <c r="DM29" s="662"/>
      <c r="DN29" s="662"/>
      <c r="DO29" s="662"/>
      <c r="DP29" s="662"/>
      <c r="DQ29" s="662"/>
      <c r="DR29" s="662"/>
      <c r="DS29" s="662"/>
      <c r="DT29" s="662"/>
      <c r="DU29" s="662"/>
      <c r="DV29" s="663"/>
      <c r="DW29" s="666">
        <v>17.8</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61445</v>
      </c>
      <c r="S30" s="664"/>
      <c r="T30" s="664"/>
      <c r="U30" s="664"/>
      <c r="V30" s="664"/>
      <c r="W30" s="664"/>
      <c r="X30" s="664"/>
      <c r="Y30" s="665"/>
      <c r="Z30" s="723">
        <v>0.4</v>
      </c>
      <c r="AA30" s="723"/>
      <c r="AB30" s="723"/>
      <c r="AC30" s="723"/>
      <c r="AD30" s="724">
        <v>20551</v>
      </c>
      <c r="AE30" s="724"/>
      <c r="AF30" s="724"/>
      <c r="AG30" s="724"/>
      <c r="AH30" s="724"/>
      <c r="AI30" s="724"/>
      <c r="AJ30" s="724"/>
      <c r="AK30" s="724"/>
      <c r="AL30" s="666">
        <v>0.2</v>
      </c>
      <c r="AM30" s="667"/>
      <c r="AN30" s="667"/>
      <c r="AO30" s="725"/>
      <c r="AP30" s="751" t="s">
        <v>306</v>
      </c>
      <c r="AQ30" s="752"/>
      <c r="AR30" s="752"/>
      <c r="AS30" s="752"/>
      <c r="AT30" s="757" t="s">
        <v>307</v>
      </c>
      <c r="AU30" s="224"/>
      <c r="AV30" s="224"/>
      <c r="AW30" s="224"/>
      <c r="AX30" s="760" t="s">
        <v>186</v>
      </c>
      <c r="AY30" s="761"/>
      <c r="AZ30" s="761"/>
      <c r="BA30" s="761"/>
      <c r="BB30" s="761"/>
      <c r="BC30" s="761"/>
      <c r="BD30" s="761"/>
      <c r="BE30" s="761"/>
      <c r="BF30" s="762"/>
      <c r="BG30" s="741">
        <v>98.9</v>
      </c>
      <c r="BH30" s="742"/>
      <c r="BI30" s="742"/>
      <c r="BJ30" s="742"/>
      <c r="BK30" s="742"/>
      <c r="BL30" s="742"/>
      <c r="BM30" s="743">
        <v>93.2</v>
      </c>
      <c r="BN30" s="742"/>
      <c r="BO30" s="742"/>
      <c r="BP30" s="742"/>
      <c r="BQ30" s="744"/>
      <c r="BR30" s="741">
        <v>98.8</v>
      </c>
      <c r="BS30" s="742"/>
      <c r="BT30" s="742"/>
      <c r="BU30" s="742"/>
      <c r="BV30" s="742"/>
      <c r="BW30" s="742"/>
      <c r="BX30" s="743">
        <v>93.2</v>
      </c>
      <c r="BY30" s="742"/>
      <c r="BZ30" s="742"/>
      <c r="CA30" s="742"/>
      <c r="CB30" s="744"/>
      <c r="CD30" s="747"/>
      <c r="CE30" s="748"/>
      <c r="CF30" s="705" t="s">
        <v>308</v>
      </c>
      <c r="CG30" s="702"/>
      <c r="CH30" s="702"/>
      <c r="CI30" s="702"/>
      <c r="CJ30" s="702"/>
      <c r="CK30" s="702"/>
      <c r="CL30" s="702"/>
      <c r="CM30" s="702"/>
      <c r="CN30" s="702"/>
      <c r="CO30" s="702"/>
      <c r="CP30" s="702"/>
      <c r="CQ30" s="703"/>
      <c r="CR30" s="661">
        <v>1599774</v>
      </c>
      <c r="CS30" s="664"/>
      <c r="CT30" s="664"/>
      <c r="CU30" s="664"/>
      <c r="CV30" s="664"/>
      <c r="CW30" s="664"/>
      <c r="CX30" s="664"/>
      <c r="CY30" s="665"/>
      <c r="CZ30" s="666">
        <v>10.4</v>
      </c>
      <c r="DA30" s="695"/>
      <c r="DB30" s="695"/>
      <c r="DC30" s="696"/>
      <c r="DD30" s="669">
        <v>1541420</v>
      </c>
      <c r="DE30" s="664"/>
      <c r="DF30" s="664"/>
      <c r="DG30" s="664"/>
      <c r="DH30" s="664"/>
      <c r="DI30" s="664"/>
      <c r="DJ30" s="664"/>
      <c r="DK30" s="665"/>
      <c r="DL30" s="669">
        <v>1532397</v>
      </c>
      <c r="DM30" s="664"/>
      <c r="DN30" s="664"/>
      <c r="DO30" s="664"/>
      <c r="DP30" s="664"/>
      <c r="DQ30" s="664"/>
      <c r="DR30" s="664"/>
      <c r="DS30" s="664"/>
      <c r="DT30" s="664"/>
      <c r="DU30" s="664"/>
      <c r="DV30" s="665"/>
      <c r="DW30" s="666">
        <v>16.899999999999999</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183069</v>
      </c>
      <c r="S31" s="664"/>
      <c r="T31" s="664"/>
      <c r="U31" s="664"/>
      <c r="V31" s="664"/>
      <c r="W31" s="664"/>
      <c r="X31" s="664"/>
      <c r="Y31" s="665"/>
      <c r="Z31" s="723">
        <v>1.1000000000000001</v>
      </c>
      <c r="AA31" s="723"/>
      <c r="AB31" s="723"/>
      <c r="AC31" s="723"/>
      <c r="AD31" s="724" t="s">
        <v>172</v>
      </c>
      <c r="AE31" s="724"/>
      <c r="AF31" s="724"/>
      <c r="AG31" s="724"/>
      <c r="AH31" s="724"/>
      <c r="AI31" s="724"/>
      <c r="AJ31" s="724"/>
      <c r="AK31" s="724"/>
      <c r="AL31" s="666" t="s">
        <v>172</v>
      </c>
      <c r="AM31" s="667"/>
      <c r="AN31" s="667"/>
      <c r="AO31" s="725"/>
      <c r="AP31" s="753"/>
      <c r="AQ31" s="754"/>
      <c r="AR31" s="754"/>
      <c r="AS31" s="754"/>
      <c r="AT31" s="758"/>
      <c r="AU31" s="223" t="s">
        <v>310</v>
      </c>
      <c r="AV31" s="223"/>
      <c r="AW31" s="223"/>
      <c r="AX31" s="658" t="s">
        <v>311</v>
      </c>
      <c r="AY31" s="659"/>
      <c r="AZ31" s="659"/>
      <c r="BA31" s="659"/>
      <c r="BB31" s="659"/>
      <c r="BC31" s="659"/>
      <c r="BD31" s="659"/>
      <c r="BE31" s="659"/>
      <c r="BF31" s="660"/>
      <c r="BG31" s="739">
        <v>99</v>
      </c>
      <c r="BH31" s="662"/>
      <c r="BI31" s="662"/>
      <c r="BJ31" s="662"/>
      <c r="BK31" s="662"/>
      <c r="BL31" s="662"/>
      <c r="BM31" s="667">
        <v>96.2</v>
      </c>
      <c r="BN31" s="740"/>
      <c r="BO31" s="740"/>
      <c r="BP31" s="740"/>
      <c r="BQ31" s="701"/>
      <c r="BR31" s="739">
        <v>99.1</v>
      </c>
      <c r="BS31" s="662"/>
      <c r="BT31" s="662"/>
      <c r="BU31" s="662"/>
      <c r="BV31" s="662"/>
      <c r="BW31" s="662"/>
      <c r="BX31" s="667">
        <v>96</v>
      </c>
      <c r="BY31" s="740"/>
      <c r="BZ31" s="740"/>
      <c r="CA31" s="740"/>
      <c r="CB31" s="701"/>
      <c r="CD31" s="747"/>
      <c r="CE31" s="748"/>
      <c r="CF31" s="705" t="s">
        <v>312</v>
      </c>
      <c r="CG31" s="702"/>
      <c r="CH31" s="702"/>
      <c r="CI31" s="702"/>
      <c r="CJ31" s="702"/>
      <c r="CK31" s="702"/>
      <c r="CL31" s="702"/>
      <c r="CM31" s="702"/>
      <c r="CN31" s="702"/>
      <c r="CO31" s="702"/>
      <c r="CP31" s="702"/>
      <c r="CQ31" s="703"/>
      <c r="CR31" s="661">
        <v>80049</v>
      </c>
      <c r="CS31" s="662"/>
      <c r="CT31" s="662"/>
      <c r="CU31" s="662"/>
      <c r="CV31" s="662"/>
      <c r="CW31" s="662"/>
      <c r="CX31" s="662"/>
      <c r="CY31" s="663"/>
      <c r="CZ31" s="666">
        <v>0.5</v>
      </c>
      <c r="DA31" s="695"/>
      <c r="DB31" s="695"/>
      <c r="DC31" s="696"/>
      <c r="DD31" s="669">
        <v>80049</v>
      </c>
      <c r="DE31" s="662"/>
      <c r="DF31" s="662"/>
      <c r="DG31" s="662"/>
      <c r="DH31" s="662"/>
      <c r="DI31" s="662"/>
      <c r="DJ31" s="662"/>
      <c r="DK31" s="663"/>
      <c r="DL31" s="669">
        <v>80049</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673016</v>
      </c>
      <c r="S32" s="664"/>
      <c r="T32" s="664"/>
      <c r="U32" s="664"/>
      <c r="V32" s="664"/>
      <c r="W32" s="664"/>
      <c r="X32" s="664"/>
      <c r="Y32" s="665"/>
      <c r="Z32" s="723">
        <v>4.2</v>
      </c>
      <c r="AA32" s="723"/>
      <c r="AB32" s="723"/>
      <c r="AC32" s="723"/>
      <c r="AD32" s="724" t="s">
        <v>128</v>
      </c>
      <c r="AE32" s="724"/>
      <c r="AF32" s="724"/>
      <c r="AG32" s="724"/>
      <c r="AH32" s="724"/>
      <c r="AI32" s="724"/>
      <c r="AJ32" s="724"/>
      <c r="AK32" s="724"/>
      <c r="AL32" s="666" t="s">
        <v>172</v>
      </c>
      <c r="AM32" s="667"/>
      <c r="AN32" s="667"/>
      <c r="AO32" s="725"/>
      <c r="AP32" s="755"/>
      <c r="AQ32" s="756"/>
      <c r="AR32" s="756"/>
      <c r="AS32" s="756"/>
      <c r="AT32" s="759"/>
      <c r="AU32" s="225"/>
      <c r="AV32" s="225"/>
      <c r="AW32" s="225"/>
      <c r="AX32" s="673" t="s">
        <v>314</v>
      </c>
      <c r="AY32" s="674"/>
      <c r="AZ32" s="674"/>
      <c r="BA32" s="674"/>
      <c r="BB32" s="674"/>
      <c r="BC32" s="674"/>
      <c r="BD32" s="674"/>
      <c r="BE32" s="674"/>
      <c r="BF32" s="675"/>
      <c r="BG32" s="738">
        <v>98.6</v>
      </c>
      <c r="BH32" s="677"/>
      <c r="BI32" s="677"/>
      <c r="BJ32" s="677"/>
      <c r="BK32" s="677"/>
      <c r="BL32" s="677"/>
      <c r="BM32" s="721">
        <v>89.6</v>
      </c>
      <c r="BN32" s="677"/>
      <c r="BO32" s="677"/>
      <c r="BP32" s="677"/>
      <c r="BQ32" s="714"/>
      <c r="BR32" s="738">
        <v>98.5</v>
      </c>
      <c r="BS32" s="677"/>
      <c r="BT32" s="677"/>
      <c r="BU32" s="677"/>
      <c r="BV32" s="677"/>
      <c r="BW32" s="677"/>
      <c r="BX32" s="721">
        <v>89.5</v>
      </c>
      <c r="BY32" s="677"/>
      <c r="BZ32" s="677"/>
      <c r="CA32" s="677"/>
      <c r="CB32" s="714"/>
      <c r="CD32" s="749"/>
      <c r="CE32" s="750"/>
      <c r="CF32" s="705" t="s">
        <v>315</v>
      </c>
      <c r="CG32" s="702"/>
      <c r="CH32" s="702"/>
      <c r="CI32" s="702"/>
      <c r="CJ32" s="702"/>
      <c r="CK32" s="702"/>
      <c r="CL32" s="702"/>
      <c r="CM32" s="702"/>
      <c r="CN32" s="702"/>
      <c r="CO32" s="702"/>
      <c r="CP32" s="702"/>
      <c r="CQ32" s="703"/>
      <c r="CR32" s="661">
        <v>117</v>
      </c>
      <c r="CS32" s="664"/>
      <c r="CT32" s="664"/>
      <c r="CU32" s="664"/>
      <c r="CV32" s="664"/>
      <c r="CW32" s="664"/>
      <c r="CX32" s="664"/>
      <c r="CY32" s="665"/>
      <c r="CZ32" s="666">
        <v>0</v>
      </c>
      <c r="DA32" s="695"/>
      <c r="DB32" s="695"/>
      <c r="DC32" s="696"/>
      <c r="DD32" s="669">
        <v>117</v>
      </c>
      <c r="DE32" s="664"/>
      <c r="DF32" s="664"/>
      <c r="DG32" s="664"/>
      <c r="DH32" s="664"/>
      <c r="DI32" s="664"/>
      <c r="DJ32" s="664"/>
      <c r="DK32" s="665"/>
      <c r="DL32" s="669">
        <v>117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509234</v>
      </c>
      <c r="S33" s="664"/>
      <c r="T33" s="664"/>
      <c r="U33" s="664"/>
      <c r="V33" s="664"/>
      <c r="W33" s="664"/>
      <c r="X33" s="664"/>
      <c r="Y33" s="665"/>
      <c r="Z33" s="723">
        <v>3.2</v>
      </c>
      <c r="AA33" s="723"/>
      <c r="AB33" s="723"/>
      <c r="AC33" s="723"/>
      <c r="AD33" s="724" t="s">
        <v>242</v>
      </c>
      <c r="AE33" s="724"/>
      <c r="AF33" s="724"/>
      <c r="AG33" s="724"/>
      <c r="AH33" s="724"/>
      <c r="AI33" s="724"/>
      <c r="AJ33" s="724"/>
      <c r="AK33" s="724"/>
      <c r="AL33" s="666" t="s">
        <v>172</v>
      </c>
      <c r="AM33" s="667"/>
      <c r="AN33" s="667"/>
      <c r="AO33" s="725"/>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705" t="s">
        <v>317</v>
      </c>
      <c r="CE33" s="702"/>
      <c r="CF33" s="702"/>
      <c r="CG33" s="702"/>
      <c r="CH33" s="702"/>
      <c r="CI33" s="702"/>
      <c r="CJ33" s="702"/>
      <c r="CK33" s="702"/>
      <c r="CL33" s="702"/>
      <c r="CM33" s="702"/>
      <c r="CN33" s="702"/>
      <c r="CO33" s="702"/>
      <c r="CP33" s="702"/>
      <c r="CQ33" s="703"/>
      <c r="CR33" s="661">
        <v>6131901</v>
      </c>
      <c r="CS33" s="662"/>
      <c r="CT33" s="662"/>
      <c r="CU33" s="662"/>
      <c r="CV33" s="662"/>
      <c r="CW33" s="662"/>
      <c r="CX33" s="662"/>
      <c r="CY33" s="663"/>
      <c r="CZ33" s="666">
        <v>39.799999999999997</v>
      </c>
      <c r="DA33" s="695"/>
      <c r="DB33" s="695"/>
      <c r="DC33" s="696"/>
      <c r="DD33" s="669">
        <v>4964871</v>
      </c>
      <c r="DE33" s="662"/>
      <c r="DF33" s="662"/>
      <c r="DG33" s="662"/>
      <c r="DH33" s="662"/>
      <c r="DI33" s="662"/>
      <c r="DJ33" s="662"/>
      <c r="DK33" s="663"/>
      <c r="DL33" s="669">
        <v>3699541</v>
      </c>
      <c r="DM33" s="662"/>
      <c r="DN33" s="662"/>
      <c r="DO33" s="662"/>
      <c r="DP33" s="662"/>
      <c r="DQ33" s="662"/>
      <c r="DR33" s="662"/>
      <c r="DS33" s="662"/>
      <c r="DT33" s="662"/>
      <c r="DU33" s="662"/>
      <c r="DV33" s="663"/>
      <c r="DW33" s="666">
        <v>40.9</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177063</v>
      </c>
      <c r="S34" s="664"/>
      <c r="T34" s="664"/>
      <c r="U34" s="664"/>
      <c r="V34" s="664"/>
      <c r="W34" s="664"/>
      <c r="X34" s="664"/>
      <c r="Y34" s="665"/>
      <c r="Z34" s="723">
        <v>1.1000000000000001</v>
      </c>
      <c r="AA34" s="723"/>
      <c r="AB34" s="723"/>
      <c r="AC34" s="723"/>
      <c r="AD34" s="724">
        <v>120</v>
      </c>
      <c r="AE34" s="724"/>
      <c r="AF34" s="724"/>
      <c r="AG34" s="724"/>
      <c r="AH34" s="724"/>
      <c r="AI34" s="724"/>
      <c r="AJ34" s="724"/>
      <c r="AK34" s="724"/>
      <c r="AL34" s="666">
        <v>0</v>
      </c>
      <c r="AM34" s="667"/>
      <c r="AN34" s="667"/>
      <c r="AO34" s="725"/>
      <c r="AP34" s="228"/>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1823358</v>
      </c>
      <c r="CS34" s="664"/>
      <c r="CT34" s="664"/>
      <c r="CU34" s="664"/>
      <c r="CV34" s="664"/>
      <c r="CW34" s="664"/>
      <c r="CX34" s="664"/>
      <c r="CY34" s="665"/>
      <c r="CZ34" s="666">
        <v>11.8</v>
      </c>
      <c r="DA34" s="695"/>
      <c r="DB34" s="695"/>
      <c r="DC34" s="696"/>
      <c r="DD34" s="669">
        <v>1436141</v>
      </c>
      <c r="DE34" s="664"/>
      <c r="DF34" s="664"/>
      <c r="DG34" s="664"/>
      <c r="DH34" s="664"/>
      <c r="DI34" s="664"/>
      <c r="DJ34" s="664"/>
      <c r="DK34" s="665"/>
      <c r="DL34" s="669">
        <v>1329517</v>
      </c>
      <c r="DM34" s="664"/>
      <c r="DN34" s="664"/>
      <c r="DO34" s="664"/>
      <c r="DP34" s="664"/>
      <c r="DQ34" s="664"/>
      <c r="DR34" s="664"/>
      <c r="DS34" s="664"/>
      <c r="DT34" s="664"/>
      <c r="DU34" s="664"/>
      <c r="DV34" s="665"/>
      <c r="DW34" s="666">
        <v>14.7</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1163380</v>
      </c>
      <c r="S35" s="664"/>
      <c r="T35" s="664"/>
      <c r="U35" s="664"/>
      <c r="V35" s="664"/>
      <c r="W35" s="664"/>
      <c r="X35" s="664"/>
      <c r="Y35" s="665"/>
      <c r="Z35" s="723">
        <v>7.2</v>
      </c>
      <c r="AA35" s="723"/>
      <c r="AB35" s="723"/>
      <c r="AC35" s="723"/>
      <c r="AD35" s="724" t="s">
        <v>172</v>
      </c>
      <c r="AE35" s="724"/>
      <c r="AF35" s="724"/>
      <c r="AG35" s="724"/>
      <c r="AH35" s="724"/>
      <c r="AI35" s="724"/>
      <c r="AJ35" s="724"/>
      <c r="AK35" s="724"/>
      <c r="AL35" s="666" t="s">
        <v>172</v>
      </c>
      <c r="AM35" s="667"/>
      <c r="AN35" s="667"/>
      <c r="AO35" s="725"/>
      <c r="AP35" s="228"/>
      <c r="AQ35" s="729" t="s">
        <v>323</v>
      </c>
      <c r="AR35" s="730"/>
      <c r="AS35" s="730"/>
      <c r="AT35" s="730"/>
      <c r="AU35" s="730"/>
      <c r="AV35" s="730"/>
      <c r="AW35" s="730"/>
      <c r="AX35" s="730"/>
      <c r="AY35" s="731"/>
      <c r="AZ35" s="726">
        <v>1764721</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10465</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111754</v>
      </c>
      <c r="CS35" s="662"/>
      <c r="CT35" s="662"/>
      <c r="CU35" s="662"/>
      <c r="CV35" s="662"/>
      <c r="CW35" s="662"/>
      <c r="CX35" s="662"/>
      <c r="CY35" s="663"/>
      <c r="CZ35" s="666">
        <v>0.7</v>
      </c>
      <c r="DA35" s="695"/>
      <c r="DB35" s="695"/>
      <c r="DC35" s="696"/>
      <c r="DD35" s="669">
        <v>102287</v>
      </c>
      <c r="DE35" s="662"/>
      <c r="DF35" s="662"/>
      <c r="DG35" s="662"/>
      <c r="DH35" s="662"/>
      <c r="DI35" s="662"/>
      <c r="DJ35" s="662"/>
      <c r="DK35" s="663"/>
      <c r="DL35" s="669">
        <v>99278</v>
      </c>
      <c r="DM35" s="662"/>
      <c r="DN35" s="662"/>
      <c r="DO35" s="662"/>
      <c r="DP35" s="662"/>
      <c r="DQ35" s="662"/>
      <c r="DR35" s="662"/>
      <c r="DS35" s="662"/>
      <c r="DT35" s="662"/>
      <c r="DU35" s="662"/>
      <c r="DV35" s="663"/>
      <c r="DW35" s="666">
        <v>1.1000000000000001</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172</v>
      </c>
      <c r="S36" s="664"/>
      <c r="T36" s="664"/>
      <c r="U36" s="664"/>
      <c r="V36" s="664"/>
      <c r="W36" s="664"/>
      <c r="X36" s="664"/>
      <c r="Y36" s="665"/>
      <c r="Z36" s="723" t="s">
        <v>172</v>
      </c>
      <c r="AA36" s="723"/>
      <c r="AB36" s="723"/>
      <c r="AC36" s="723"/>
      <c r="AD36" s="724" t="s">
        <v>242</v>
      </c>
      <c r="AE36" s="724"/>
      <c r="AF36" s="724"/>
      <c r="AG36" s="724"/>
      <c r="AH36" s="724"/>
      <c r="AI36" s="724"/>
      <c r="AJ36" s="724"/>
      <c r="AK36" s="724"/>
      <c r="AL36" s="666" t="s">
        <v>172</v>
      </c>
      <c r="AM36" s="667"/>
      <c r="AN36" s="667"/>
      <c r="AO36" s="725"/>
      <c r="AQ36" s="698" t="s">
        <v>327</v>
      </c>
      <c r="AR36" s="699"/>
      <c r="AS36" s="699"/>
      <c r="AT36" s="699"/>
      <c r="AU36" s="699"/>
      <c r="AV36" s="699"/>
      <c r="AW36" s="699"/>
      <c r="AX36" s="699"/>
      <c r="AY36" s="700"/>
      <c r="AZ36" s="661">
        <v>99260</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-59674</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1813458</v>
      </c>
      <c r="CS36" s="664"/>
      <c r="CT36" s="664"/>
      <c r="CU36" s="664"/>
      <c r="CV36" s="664"/>
      <c r="CW36" s="664"/>
      <c r="CX36" s="664"/>
      <c r="CY36" s="665"/>
      <c r="CZ36" s="666">
        <v>11.8</v>
      </c>
      <c r="DA36" s="695"/>
      <c r="DB36" s="695"/>
      <c r="DC36" s="696"/>
      <c r="DD36" s="669">
        <v>1356350</v>
      </c>
      <c r="DE36" s="664"/>
      <c r="DF36" s="664"/>
      <c r="DG36" s="664"/>
      <c r="DH36" s="664"/>
      <c r="DI36" s="664"/>
      <c r="DJ36" s="664"/>
      <c r="DK36" s="665"/>
      <c r="DL36" s="669">
        <v>956715</v>
      </c>
      <c r="DM36" s="664"/>
      <c r="DN36" s="664"/>
      <c r="DO36" s="664"/>
      <c r="DP36" s="664"/>
      <c r="DQ36" s="664"/>
      <c r="DR36" s="664"/>
      <c r="DS36" s="664"/>
      <c r="DT36" s="664"/>
      <c r="DU36" s="664"/>
      <c r="DV36" s="665"/>
      <c r="DW36" s="666">
        <v>10.6</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415100</v>
      </c>
      <c r="S37" s="664"/>
      <c r="T37" s="664"/>
      <c r="U37" s="664"/>
      <c r="V37" s="664"/>
      <c r="W37" s="664"/>
      <c r="X37" s="664"/>
      <c r="Y37" s="665"/>
      <c r="Z37" s="723">
        <v>2.6</v>
      </c>
      <c r="AA37" s="723"/>
      <c r="AB37" s="723"/>
      <c r="AC37" s="723"/>
      <c r="AD37" s="724" t="s">
        <v>172</v>
      </c>
      <c r="AE37" s="724"/>
      <c r="AF37" s="724"/>
      <c r="AG37" s="724"/>
      <c r="AH37" s="724"/>
      <c r="AI37" s="724"/>
      <c r="AJ37" s="724"/>
      <c r="AK37" s="724"/>
      <c r="AL37" s="666" t="s">
        <v>242</v>
      </c>
      <c r="AM37" s="667"/>
      <c r="AN37" s="667"/>
      <c r="AO37" s="725"/>
      <c r="AQ37" s="698" t="s">
        <v>331</v>
      </c>
      <c r="AR37" s="699"/>
      <c r="AS37" s="699"/>
      <c r="AT37" s="699"/>
      <c r="AU37" s="699"/>
      <c r="AV37" s="699"/>
      <c r="AW37" s="699"/>
      <c r="AX37" s="699"/>
      <c r="AY37" s="700"/>
      <c r="AZ37" s="661">
        <v>76027</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4406</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842241</v>
      </c>
      <c r="CS37" s="662"/>
      <c r="CT37" s="662"/>
      <c r="CU37" s="662"/>
      <c r="CV37" s="662"/>
      <c r="CW37" s="662"/>
      <c r="CX37" s="662"/>
      <c r="CY37" s="663"/>
      <c r="CZ37" s="666">
        <v>5.5</v>
      </c>
      <c r="DA37" s="695"/>
      <c r="DB37" s="695"/>
      <c r="DC37" s="696"/>
      <c r="DD37" s="669">
        <v>841845</v>
      </c>
      <c r="DE37" s="662"/>
      <c r="DF37" s="662"/>
      <c r="DG37" s="662"/>
      <c r="DH37" s="662"/>
      <c r="DI37" s="662"/>
      <c r="DJ37" s="662"/>
      <c r="DK37" s="663"/>
      <c r="DL37" s="669">
        <v>724999</v>
      </c>
      <c r="DM37" s="662"/>
      <c r="DN37" s="662"/>
      <c r="DO37" s="662"/>
      <c r="DP37" s="662"/>
      <c r="DQ37" s="662"/>
      <c r="DR37" s="662"/>
      <c r="DS37" s="662"/>
      <c r="DT37" s="662"/>
      <c r="DU37" s="662"/>
      <c r="DV37" s="663"/>
      <c r="DW37" s="666">
        <v>8</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16096920</v>
      </c>
      <c r="S38" s="713"/>
      <c r="T38" s="713"/>
      <c r="U38" s="713"/>
      <c r="V38" s="713"/>
      <c r="W38" s="713"/>
      <c r="X38" s="713"/>
      <c r="Y38" s="718"/>
      <c r="Z38" s="719">
        <v>100</v>
      </c>
      <c r="AA38" s="719"/>
      <c r="AB38" s="719"/>
      <c r="AC38" s="719"/>
      <c r="AD38" s="720">
        <v>8626487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17910</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6696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1688694</v>
      </c>
      <c r="CS38" s="664"/>
      <c r="CT38" s="664"/>
      <c r="CU38" s="664"/>
      <c r="CV38" s="664"/>
      <c r="CW38" s="664"/>
      <c r="CX38" s="664"/>
      <c r="CY38" s="665"/>
      <c r="CZ38" s="666">
        <v>11</v>
      </c>
      <c r="DA38" s="695"/>
      <c r="DB38" s="695"/>
      <c r="DC38" s="696"/>
      <c r="DD38" s="669">
        <v>1396652</v>
      </c>
      <c r="DE38" s="664"/>
      <c r="DF38" s="664"/>
      <c r="DG38" s="664"/>
      <c r="DH38" s="664"/>
      <c r="DI38" s="664"/>
      <c r="DJ38" s="664"/>
      <c r="DK38" s="665"/>
      <c r="DL38" s="669">
        <v>1299238</v>
      </c>
      <c r="DM38" s="664"/>
      <c r="DN38" s="664"/>
      <c r="DO38" s="664"/>
      <c r="DP38" s="664"/>
      <c r="DQ38" s="664"/>
      <c r="DR38" s="664"/>
      <c r="DS38" s="664"/>
      <c r="DT38" s="664"/>
      <c r="DU38" s="664"/>
      <c r="DV38" s="665"/>
      <c r="DW38" s="666">
        <v>14.4</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v>416</v>
      </c>
      <c r="BA39" s="664"/>
      <c r="BB39" s="664"/>
      <c r="BC39" s="664"/>
      <c r="BD39" s="662"/>
      <c r="BE39" s="662"/>
      <c r="BF39" s="701"/>
      <c r="BG39" s="706" t="s">
        <v>339</v>
      </c>
      <c r="BH39" s="707"/>
      <c r="BI39" s="707"/>
      <c r="BJ39" s="707"/>
      <c r="BK39" s="707"/>
      <c r="BL39" s="229"/>
      <c r="BM39" s="702" t="s">
        <v>340</v>
      </c>
      <c r="BN39" s="702"/>
      <c r="BO39" s="702"/>
      <c r="BP39" s="702"/>
      <c r="BQ39" s="702"/>
      <c r="BR39" s="702"/>
      <c r="BS39" s="702"/>
      <c r="BT39" s="702"/>
      <c r="BU39" s="703"/>
      <c r="BV39" s="661">
        <v>81</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605768</v>
      </c>
      <c r="CS39" s="662"/>
      <c r="CT39" s="662"/>
      <c r="CU39" s="662"/>
      <c r="CV39" s="662"/>
      <c r="CW39" s="662"/>
      <c r="CX39" s="662"/>
      <c r="CY39" s="663"/>
      <c r="CZ39" s="666">
        <v>3.9</v>
      </c>
      <c r="DA39" s="695"/>
      <c r="DB39" s="695"/>
      <c r="DC39" s="696"/>
      <c r="DD39" s="669">
        <v>593299</v>
      </c>
      <c r="DE39" s="662"/>
      <c r="DF39" s="662"/>
      <c r="DG39" s="662"/>
      <c r="DH39" s="662"/>
      <c r="DI39" s="662"/>
      <c r="DJ39" s="662"/>
      <c r="DK39" s="663"/>
      <c r="DL39" s="669" t="s">
        <v>172</v>
      </c>
      <c r="DM39" s="662"/>
      <c r="DN39" s="662"/>
      <c r="DO39" s="662"/>
      <c r="DP39" s="662"/>
      <c r="DQ39" s="662"/>
      <c r="DR39" s="662"/>
      <c r="DS39" s="662"/>
      <c r="DT39" s="662"/>
      <c r="DU39" s="662"/>
      <c r="DV39" s="663"/>
      <c r="DW39" s="666" t="s">
        <v>172</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379662</v>
      </c>
      <c r="BA40" s="664"/>
      <c r="BB40" s="664"/>
      <c r="BC40" s="664"/>
      <c r="BD40" s="662"/>
      <c r="BE40" s="662"/>
      <c r="BF40" s="701"/>
      <c r="BG40" s="706"/>
      <c r="BH40" s="707"/>
      <c r="BI40" s="707"/>
      <c r="BJ40" s="707"/>
      <c r="BK40" s="707"/>
      <c r="BL40" s="229"/>
      <c r="BM40" s="702" t="s">
        <v>343</v>
      </c>
      <c r="BN40" s="702"/>
      <c r="BO40" s="702"/>
      <c r="BP40" s="702"/>
      <c r="BQ40" s="702"/>
      <c r="BR40" s="702"/>
      <c r="BS40" s="702"/>
      <c r="BT40" s="702"/>
      <c r="BU40" s="703"/>
      <c r="BV40" s="661" t="s">
        <v>242</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88869</v>
      </c>
      <c r="CS40" s="664"/>
      <c r="CT40" s="664"/>
      <c r="CU40" s="664"/>
      <c r="CV40" s="664"/>
      <c r="CW40" s="664"/>
      <c r="CX40" s="664"/>
      <c r="CY40" s="665"/>
      <c r="CZ40" s="666">
        <v>0.6</v>
      </c>
      <c r="DA40" s="695"/>
      <c r="DB40" s="695"/>
      <c r="DC40" s="696"/>
      <c r="DD40" s="669">
        <v>80142</v>
      </c>
      <c r="DE40" s="664"/>
      <c r="DF40" s="664"/>
      <c r="DG40" s="664"/>
      <c r="DH40" s="664"/>
      <c r="DI40" s="664"/>
      <c r="DJ40" s="664"/>
      <c r="DK40" s="665"/>
      <c r="DL40" s="669">
        <v>14793</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1191446</v>
      </c>
      <c r="BA41" s="713"/>
      <c r="BB41" s="713"/>
      <c r="BC41" s="713"/>
      <c r="BD41" s="677"/>
      <c r="BE41" s="677"/>
      <c r="BF41" s="714"/>
      <c r="BG41" s="708"/>
      <c r="BH41" s="709"/>
      <c r="BI41" s="709"/>
      <c r="BJ41" s="709"/>
      <c r="BK41" s="709"/>
      <c r="BL41" s="230"/>
      <c r="BM41" s="715" t="s">
        <v>346</v>
      </c>
      <c r="BN41" s="715"/>
      <c r="BO41" s="715"/>
      <c r="BP41" s="715"/>
      <c r="BQ41" s="715"/>
      <c r="BR41" s="715"/>
      <c r="BS41" s="715"/>
      <c r="BT41" s="715"/>
      <c r="BU41" s="716"/>
      <c r="BV41" s="676">
        <v>436</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172</v>
      </c>
      <c r="CS41" s="662"/>
      <c r="CT41" s="662"/>
      <c r="CU41" s="662"/>
      <c r="CV41" s="662"/>
      <c r="CW41" s="662"/>
      <c r="CX41" s="662"/>
      <c r="CY41" s="663"/>
      <c r="CZ41" s="666" t="s">
        <v>172</v>
      </c>
      <c r="DA41" s="695"/>
      <c r="DB41" s="695"/>
      <c r="DC41" s="696"/>
      <c r="DD41" s="669" t="s">
        <v>172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3" t="s">
        <v>348</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58" t="s">
        <v>349</v>
      </c>
      <c r="CE42" s="659"/>
      <c r="CF42" s="659"/>
      <c r="CG42" s="659"/>
      <c r="CH42" s="659"/>
      <c r="CI42" s="659"/>
      <c r="CJ42" s="659"/>
      <c r="CK42" s="659"/>
      <c r="CL42" s="659"/>
      <c r="CM42" s="659"/>
      <c r="CN42" s="659"/>
      <c r="CO42" s="659"/>
      <c r="CP42" s="659"/>
      <c r="CQ42" s="660"/>
      <c r="CR42" s="661">
        <v>1804020</v>
      </c>
      <c r="CS42" s="664"/>
      <c r="CT42" s="664"/>
      <c r="CU42" s="664"/>
      <c r="CV42" s="664"/>
      <c r="CW42" s="664"/>
      <c r="CX42" s="664"/>
      <c r="CY42" s="665"/>
      <c r="CZ42" s="666">
        <v>11.7</v>
      </c>
      <c r="DA42" s="667"/>
      <c r="DB42" s="667"/>
      <c r="DC42" s="668"/>
      <c r="DD42" s="669">
        <v>755573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3" t="s">
        <v>350</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58" t="s">
        <v>351</v>
      </c>
      <c r="CE43" s="659"/>
      <c r="CF43" s="659"/>
      <c r="CG43" s="659"/>
      <c r="CH43" s="659"/>
      <c r="CI43" s="659"/>
      <c r="CJ43" s="659"/>
      <c r="CK43" s="659"/>
      <c r="CL43" s="659"/>
      <c r="CM43" s="659"/>
      <c r="CN43" s="659"/>
      <c r="CO43" s="659"/>
      <c r="CP43" s="659"/>
      <c r="CQ43" s="660"/>
      <c r="CR43" s="661">
        <v>140200</v>
      </c>
      <c r="CS43" s="662"/>
      <c r="CT43" s="662"/>
      <c r="CU43" s="662"/>
      <c r="CV43" s="662"/>
      <c r="CW43" s="662"/>
      <c r="CX43" s="662"/>
      <c r="CY43" s="663"/>
      <c r="CZ43" s="666">
        <v>0.9</v>
      </c>
      <c r="DA43" s="695"/>
      <c r="DB43" s="695"/>
      <c r="DC43" s="696"/>
      <c r="DD43" s="669">
        <v>140200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34" t="s">
        <v>352</v>
      </c>
      <c r="CD44" s="689" t="s">
        <v>304</v>
      </c>
      <c r="CE44" s="690"/>
      <c r="CF44" s="658" t="s">
        <v>353</v>
      </c>
      <c r="CG44" s="659"/>
      <c r="CH44" s="659"/>
      <c r="CI44" s="659"/>
      <c r="CJ44" s="659"/>
      <c r="CK44" s="659"/>
      <c r="CL44" s="659"/>
      <c r="CM44" s="659"/>
      <c r="CN44" s="659"/>
      <c r="CO44" s="659"/>
      <c r="CP44" s="659"/>
      <c r="CQ44" s="660"/>
      <c r="CR44" s="661">
        <v>1719656</v>
      </c>
      <c r="CS44" s="664"/>
      <c r="CT44" s="664"/>
      <c r="CU44" s="664"/>
      <c r="CV44" s="664"/>
      <c r="CW44" s="664"/>
      <c r="CX44" s="664"/>
      <c r="CY44" s="665"/>
      <c r="CZ44" s="666">
        <v>11.2</v>
      </c>
      <c r="DA44" s="667"/>
      <c r="DB44" s="667"/>
      <c r="DC44" s="668"/>
      <c r="DD44" s="669">
        <v>683374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560092</v>
      </c>
      <c r="CS45" s="662"/>
      <c r="CT45" s="662"/>
      <c r="CU45" s="662"/>
      <c r="CV45" s="662"/>
      <c r="CW45" s="662"/>
      <c r="CX45" s="662"/>
      <c r="CY45" s="663"/>
      <c r="CZ45" s="666">
        <v>3.6</v>
      </c>
      <c r="DA45" s="695"/>
      <c r="DB45" s="695"/>
      <c r="DC45" s="696"/>
      <c r="DD45" s="669">
        <v>63407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1132683</v>
      </c>
      <c r="CS46" s="664"/>
      <c r="CT46" s="664"/>
      <c r="CU46" s="664"/>
      <c r="CV46" s="664"/>
      <c r="CW46" s="664"/>
      <c r="CX46" s="664"/>
      <c r="CY46" s="665"/>
      <c r="CZ46" s="666">
        <v>7.4</v>
      </c>
      <c r="DA46" s="667"/>
      <c r="DB46" s="667"/>
      <c r="DC46" s="668"/>
      <c r="DD46" s="669">
        <v>598531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84364</v>
      </c>
      <c r="CS47" s="662"/>
      <c r="CT47" s="662"/>
      <c r="CU47" s="662"/>
      <c r="CV47" s="662"/>
      <c r="CW47" s="662"/>
      <c r="CX47" s="662"/>
      <c r="CY47" s="663"/>
      <c r="CZ47" s="666">
        <v>0.5</v>
      </c>
      <c r="DA47" s="695"/>
      <c r="DB47" s="695"/>
      <c r="DC47" s="696"/>
      <c r="DD47" s="669">
        <v>72199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172</v>
      </c>
      <c r="CS48" s="664"/>
      <c r="CT48" s="664"/>
      <c r="CU48" s="664"/>
      <c r="CV48" s="664"/>
      <c r="CW48" s="664"/>
      <c r="CX48" s="664"/>
      <c r="CY48" s="665"/>
      <c r="CZ48" s="666" t="s">
        <v>242</v>
      </c>
      <c r="DA48" s="667"/>
      <c r="DB48" s="667"/>
      <c r="DC48" s="668"/>
      <c r="DD48" s="669" t="s">
        <v>172</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15388421</v>
      </c>
      <c r="CS49" s="677"/>
      <c r="CT49" s="677"/>
      <c r="CU49" s="677"/>
      <c r="CV49" s="677"/>
      <c r="CW49" s="677"/>
      <c r="CX49" s="677"/>
      <c r="CY49" s="678"/>
      <c r="CZ49" s="679">
        <v>100</v>
      </c>
      <c r="DA49" s="680"/>
      <c r="DB49" s="680"/>
      <c r="DC49" s="681"/>
      <c r="DD49" s="682">
        <v>10317059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BoZhZH78BOLPMTLSlDQUzSz61TnW4A5HOK7oqZoqXC743NokyFwrqQ+ekMAgQpJfZbPiZhWr2oEKouzfbQp6Vg==" saltValue="xQ2F/rDZO1z5x99ba4tw6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3" customWidth="1"/>
    <col min="131" max="131" width="1.625" style="283" customWidth="1"/>
    <col min="132" max="16384" width="9" style="283" hidden="1"/>
  </cols>
  <sheetData>
    <row r="1" spans="1:131" s="241" customFormat="1" ht="11.25" customHeight="1" thickBot="1" x14ac:dyDescent="0.2">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
      <c r="A2" s="242" t="s">
        <v>359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1200" t="s">
        <v>360</v>
      </c>
      <c r="DK2" s="1201"/>
      <c r="DL2" s="1201"/>
      <c r="DM2" s="1201"/>
      <c r="DN2" s="1201"/>
      <c r="DO2" s="1202"/>
      <c r="DP2" s="243"/>
      <c r="DQ2" s="1200" t="s">
        <v>361</v>
      </c>
      <c r="DR2" s="1201"/>
      <c r="DS2" s="1201"/>
      <c r="DT2" s="1201"/>
      <c r="DU2" s="1201"/>
      <c r="DV2" s="1201"/>
      <c r="DW2" s="1201"/>
      <c r="DX2" s="1201"/>
      <c r="DY2" s="1201"/>
      <c r="DZ2" s="1202"/>
      <c r="EA2" s="244"/>
    </row>
    <row r="3" spans="1:131" s="241" customFormat="1" ht="11.25"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
      <c r="A4" s="1153" t="s">
        <v>362</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46"/>
      <c r="BA4" s="246"/>
      <c r="BB4" s="246"/>
      <c r="BC4" s="246"/>
      <c r="BD4" s="246"/>
      <c r="BE4" s="247"/>
      <c r="BF4" s="247"/>
      <c r="BG4" s="247"/>
      <c r="BH4" s="247"/>
      <c r="BI4" s="247"/>
      <c r="BJ4" s="247"/>
      <c r="BK4" s="247"/>
      <c r="BL4" s="247"/>
      <c r="BM4" s="247"/>
      <c r="BN4" s="247"/>
      <c r="BO4" s="247"/>
      <c r="BP4" s="247"/>
      <c r="BQ4" s="246" t="s">
        <v>363</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15">
      <c r="A5" s="1085" t="s">
        <v>364</v>
      </c>
      <c r="B5" s="1086"/>
      <c r="C5" s="1086"/>
      <c r="D5" s="1086"/>
      <c r="E5" s="1086"/>
      <c r="F5" s="1086"/>
      <c r="G5" s="1086"/>
      <c r="H5" s="1086"/>
      <c r="I5" s="1086"/>
      <c r="J5" s="1086"/>
      <c r="K5" s="1086"/>
      <c r="L5" s="1086"/>
      <c r="M5" s="1086"/>
      <c r="N5" s="1086"/>
      <c r="O5" s="1086"/>
      <c r="P5" s="1087"/>
      <c r="Q5" s="1091" t="s">
        <v>365</v>
      </c>
      <c r="R5" s="1092"/>
      <c r="S5" s="1092"/>
      <c r="T5" s="1092"/>
      <c r="U5" s="1093"/>
      <c r="V5" s="1091" t="s">
        <v>366</v>
      </c>
      <c r="W5" s="1092"/>
      <c r="X5" s="1092"/>
      <c r="Y5" s="1092"/>
      <c r="Z5" s="1093"/>
      <c r="AA5" s="1091" t="s">
        <v>367</v>
      </c>
      <c r="AB5" s="1092"/>
      <c r="AC5" s="1092"/>
      <c r="AD5" s="1092"/>
      <c r="AE5" s="1092"/>
      <c r="AF5" s="1203" t="s">
        <v>368</v>
      </c>
      <c r="AG5" s="1092"/>
      <c r="AH5" s="1092"/>
      <c r="AI5" s="1092"/>
      <c r="AJ5" s="1107"/>
      <c r="AK5" s="1092" t="s">
        <v>369</v>
      </c>
      <c r="AL5" s="1092"/>
      <c r="AM5" s="1092"/>
      <c r="AN5" s="1092"/>
      <c r="AO5" s="1093"/>
      <c r="AP5" s="1091" t="s">
        <v>370</v>
      </c>
      <c r="AQ5" s="1092"/>
      <c r="AR5" s="1092"/>
      <c r="AS5" s="1092"/>
      <c r="AT5" s="1093"/>
      <c r="AU5" s="1091" t="s">
        <v>371</v>
      </c>
      <c r="AV5" s="1092"/>
      <c r="AW5" s="1092"/>
      <c r="AX5" s="1092"/>
      <c r="AY5" s="1107"/>
      <c r="AZ5" s="250"/>
      <c r="BA5" s="250"/>
      <c r="BB5" s="250"/>
      <c r="BC5" s="250"/>
      <c r="BD5" s="250"/>
      <c r="BE5" s="251"/>
      <c r="BF5" s="251"/>
      <c r="BG5" s="251"/>
      <c r="BH5" s="251"/>
      <c r="BI5" s="251"/>
      <c r="BJ5" s="251"/>
      <c r="BK5" s="251"/>
      <c r="BL5" s="251"/>
      <c r="BM5" s="251"/>
      <c r="BN5" s="251"/>
      <c r="BO5" s="251"/>
      <c r="BP5" s="251"/>
      <c r="BQ5" s="1085" t="s">
        <v>372</v>
      </c>
      <c r="BR5" s="1086"/>
      <c r="BS5" s="1086"/>
      <c r="BT5" s="1086"/>
      <c r="BU5" s="1086"/>
      <c r="BV5" s="1086"/>
      <c r="BW5" s="1086"/>
      <c r="BX5" s="1086"/>
      <c r="BY5" s="1086"/>
      <c r="BZ5" s="1086"/>
      <c r="CA5" s="1086"/>
      <c r="CB5" s="1086"/>
      <c r="CC5" s="1086"/>
      <c r="CD5" s="1086"/>
      <c r="CE5" s="1086"/>
      <c r="CF5" s="1086"/>
      <c r="CG5" s="1087"/>
      <c r="CH5" s="1091" t="s">
        <v>373</v>
      </c>
      <c r="CI5" s="1092"/>
      <c r="CJ5" s="1092"/>
      <c r="CK5" s="1092"/>
      <c r="CL5" s="1093"/>
      <c r="CM5" s="1091" t="s">
        <v>374</v>
      </c>
      <c r="CN5" s="1092"/>
      <c r="CO5" s="1092"/>
      <c r="CP5" s="1092"/>
      <c r="CQ5" s="1093"/>
      <c r="CR5" s="1091" t="s">
        <v>375</v>
      </c>
      <c r="CS5" s="1092"/>
      <c r="CT5" s="1092"/>
      <c r="CU5" s="1092"/>
      <c r="CV5" s="1093"/>
      <c r="CW5" s="1091" t="s">
        <v>376</v>
      </c>
      <c r="CX5" s="1092"/>
      <c r="CY5" s="1092"/>
      <c r="CZ5" s="1092"/>
      <c r="DA5" s="1093"/>
      <c r="DB5" s="1091" t="s">
        <v>377</v>
      </c>
      <c r="DC5" s="1092"/>
      <c r="DD5" s="1092"/>
      <c r="DE5" s="1092"/>
      <c r="DF5" s="1093"/>
      <c r="DG5" s="1188" t="s">
        <v>378</v>
      </c>
      <c r="DH5" s="1189"/>
      <c r="DI5" s="1189"/>
      <c r="DJ5" s="1189"/>
      <c r="DK5" s="1190"/>
      <c r="DL5" s="1188" t="s">
        <v>379</v>
      </c>
      <c r="DM5" s="1189"/>
      <c r="DN5" s="1189"/>
      <c r="DO5" s="1189"/>
      <c r="DP5" s="1190"/>
      <c r="DQ5" s="1091" t="s">
        <v>380</v>
      </c>
      <c r="DR5" s="1092"/>
      <c r="DS5" s="1092"/>
      <c r="DT5" s="1092"/>
      <c r="DU5" s="1093"/>
      <c r="DV5" s="1091" t="s">
        <v>371</v>
      </c>
      <c r="DW5" s="1092"/>
      <c r="DX5" s="1092"/>
      <c r="DY5" s="1092"/>
      <c r="DZ5" s="1107"/>
      <c r="EA5" s="248"/>
    </row>
    <row r="6" spans="1:131" s="249"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46"/>
      <c r="BA6" s="246"/>
      <c r="BB6" s="246"/>
      <c r="BC6" s="246"/>
      <c r="BD6" s="246"/>
      <c r="BE6" s="247"/>
      <c r="BF6" s="247"/>
      <c r="BG6" s="247"/>
      <c r="BH6" s="247"/>
      <c r="BI6" s="247"/>
      <c r="BJ6" s="247"/>
      <c r="BK6" s="247"/>
      <c r="BL6" s="247"/>
      <c r="BM6" s="247"/>
      <c r="BN6" s="247"/>
      <c r="BO6" s="247"/>
      <c r="BP6" s="247"/>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48"/>
    </row>
    <row r="7" spans="1:131" s="249" customFormat="1" ht="26.25" customHeight="1" thickTop="1" x14ac:dyDescent="0.15">
      <c r="A7" s="252">
        <v>1</v>
      </c>
      <c r="B7" s="1140" t="s">
        <v>381</v>
      </c>
      <c r="C7" s="1141"/>
      <c r="D7" s="1141"/>
      <c r="E7" s="1141"/>
      <c r="F7" s="1141"/>
      <c r="G7" s="1141"/>
      <c r="H7" s="1141"/>
      <c r="I7" s="1141"/>
      <c r="J7" s="1141"/>
      <c r="K7" s="1141"/>
      <c r="L7" s="1141"/>
      <c r="M7" s="1141"/>
      <c r="N7" s="1141"/>
      <c r="O7" s="1141"/>
      <c r="P7" s="1142"/>
      <c r="Q7" s="1194">
        <v>16105</v>
      </c>
      <c r="R7" s="1195"/>
      <c r="S7" s="1195"/>
      <c r="T7" s="1195"/>
      <c r="U7" s="1195"/>
      <c r="V7" s="1195">
        <v>15397</v>
      </c>
      <c r="W7" s="1195"/>
      <c r="X7" s="1195"/>
      <c r="Y7" s="1195"/>
      <c r="Z7" s="1195"/>
      <c r="AA7" s="1195">
        <v>708</v>
      </c>
      <c r="AB7" s="1195"/>
      <c r="AC7" s="1195"/>
      <c r="AD7" s="1195"/>
      <c r="AE7" s="1196"/>
      <c r="AF7" s="1197">
        <v>379</v>
      </c>
      <c r="AG7" s="1198"/>
      <c r="AH7" s="1198"/>
      <c r="AI7" s="1198"/>
      <c r="AJ7" s="1199"/>
      <c r="AK7" s="1181">
        <v>673</v>
      </c>
      <c r="AL7" s="1182"/>
      <c r="AM7" s="1182"/>
      <c r="AN7" s="1182"/>
      <c r="AO7" s="1182"/>
      <c r="AP7" s="1182">
        <v>16199</v>
      </c>
      <c r="AQ7" s="1182"/>
      <c r="AR7" s="1182"/>
      <c r="AS7" s="1182"/>
      <c r="AT7" s="1182"/>
      <c r="AU7" s="1183"/>
      <c r="AV7" s="1183"/>
      <c r="AW7" s="1183"/>
      <c r="AX7" s="1183"/>
      <c r="AY7" s="1184"/>
      <c r="AZ7" s="246"/>
      <c r="BA7" s="246"/>
      <c r="BB7" s="246"/>
      <c r="BC7" s="246"/>
      <c r="BD7" s="246"/>
      <c r="BE7" s="247"/>
      <c r="BF7" s="247"/>
      <c r="BG7" s="247"/>
      <c r="BH7" s="247"/>
      <c r="BI7" s="247"/>
      <c r="BJ7" s="247"/>
      <c r="BK7" s="247"/>
      <c r="BL7" s="247"/>
      <c r="BM7" s="247"/>
      <c r="BN7" s="247"/>
      <c r="BO7" s="247"/>
      <c r="BP7" s="247"/>
      <c r="BQ7" s="253">
        <v>1</v>
      </c>
      <c r="BR7" s="254"/>
      <c r="BS7" s="1185" t="s">
        <v>576</v>
      </c>
      <c r="BT7" s="1186"/>
      <c r="BU7" s="1186"/>
      <c r="BV7" s="1186"/>
      <c r="BW7" s="1186"/>
      <c r="BX7" s="1186"/>
      <c r="BY7" s="1186"/>
      <c r="BZ7" s="1186"/>
      <c r="CA7" s="1186"/>
      <c r="CB7" s="1186"/>
      <c r="CC7" s="1186"/>
      <c r="CD7" s="1186"/>
      <c r="CE7" s="1186"/>
      <c r="CF7" s="1186"/>
      <c r="CG7" s="1187"/>
      <c r="CH7" s="1178">
        <v>0</v>
      </c>
      <c r="CI7" s="1179"/>
      <c r="CJ7" s="1179"/>
      <c r="CK7" s="1179"/>
      <c r="CL7" s="1180"/>
      <c r="CM7" s="1178">
        <v>4</v>
      </c>
      <c r="CN7" s="1179"/>
      <c r="CO7" s="1179"/>
      <c r="CP7" s="1179"/>
      <c r="CQ7" s="1180"/>
      <c r="CR7" s="1178">
        <v>2</v>
      </c>
      <c r="CS7" s="1179"/>
      <c r="CT7" s="1179"/>
      <c r="CU7" s="1179"/>
      <c r="CV7" s="1180"/>
      <c r="CW7" s="1178" t="s">
        <v>577</v>
      </c>
      <c r="CX7" s="1179"/>
      <c r="CY7" s="1179"/>
      <c r="CZ7" s="1179"/>
      <c r="DA7" s="1180"/>
      <c r="DB7" s="1178" t="s">
        <v>578</v>
      </c>
      <c r="DC7" s="1179"/>
      <c r="DD7" s="1179"/>
      <c r="DE7" s="1179"/>
      <c r="DF7" s="1180"/>
      <c r="DG7" s="1178" t="s">
        <v>577</v>
      </c>
      <c r="DH7" s="1179"/>
      <c r="DI7" s="1179"/>
      <c r="DJ7" s="1179"/>
      <c r="DK7" s="1180"/>
      <c r="DL7" s="1178" t="s">
        <v>577</v>
      </c>
      <c r="DM7" s="1179"/>
      <c r="DN7" s="1179"/>
      <c r="DO7" s="1179"/>
      <c r="DP7" s="1180"/>
      <c r="DQ7" s="1178" t="s">
        <v>577</v>
      </c>
      <c r="DR7" s="1179"/>
      <c r="DS7" s="1179"/>
      <c r="DT7" s="1179"/>
      <c r="DU7" s="1180"/>
      <c r="DV7" s="1205"/>
      <c r="DW7" s="1206"/>
      <c r="DX7" s="1206"/>
      <c r="DY7" s="1206"/>
      <c r="DZ7" s="1207"/>
      <c r="EA7" s="248"/>
    </row>
    <row r="8" spans="1:131" s="249" customFormat="1" ht="26.25" customHeight="1" x14ac:dyDescent="0.15">
      <c r="A8" s="255">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46"/>
      <c r="BA8" s="246"/>
      <c r="BB8" s="246"/>
      <c r="BC8" s="246"/>
      <c r="BD8" s="246"/>
      <c r="BE8" s="247"/>
      <c r="BF8" s="247"/>
      <c r="BG8" s="247"/>
      <c r="BH8" s="247"/>
      <c r="BI8" s="247"/>
      <c r="BJ8" s="247"/>
      <c r="BK8" s="247"/>
      <c r="BL8" s="247"/>
      <c r="BM8" s="247"/>
      <c r="BN8" s="247"/>
      <c r="BO8" s="247"/>
      <c r="BP8" s="247"/>
      <c r="BQ8" s="256">
        <v>2</v>
      </c>
      <c r="BR8" s="257"/>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48"/>
    </row>
    <row r="9" spans="1:131" s="249" customFormat="1" ht="26.25" customHeight="1" x14ac:dyDescent="0.15">
      <c r="A9" s="255">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46"/>
      <c r="BA9" s="246"/>
      <c r="BB9" s="246"/>
      <c r="BC9" s="246"/>
      <c r="BD9" s="246"/>
      <c r="BE9" s="247"/>
      <c r="BF9" s="247"/>
      <c r="BG9" s="247"/>
      <c r="BH9" s="247"/>
      <c r="BI9" s="247"/>
      <c r="BJ9" s="247"/>
      <c r="BK9" s="247"/>
      <c r="BL9" s="247"/>
      <c r="BM9" s="247"/>
      <c r="BN9" s="247"/>
      <c r="BO9" s="247"/>
      <c r="BP9" s="247"/>
      <c r="BQ9" s="256">
        <v>3</v>
      </c>
      <c r="BR9" s="257"/>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48"/>
    </row>
    <row r="10" spans="1:131" s="249" customFormat="1" ht="26.25" customHeight="1" x14ac:dyDescent="0.15">
      <c r="A10" s="255">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46"/>
      <c r="BA10" s="246"/>
      <c r="BB10" s="246"/>
      <c r="BC10" s="246"/>
      <c r="BD10" s="246"/>
      <c r="BE10" s="247"/>
      <c r="BF10" s="247"/>
      <c r="BG10" s="247"/>
      <c r="BH10" s="247"/>
      <c r="BI10" s="247"/>
      <c r="BJ10" s="247"/>
      <c r="BK10" s="247"/>
      <c r="BL10" s="247"/>
      <c r="BM10" s="247"/>
      <c r="BN10" s="247"/>
      <c r="BO10" s="247"/>
      <c r="BP10" s="247"/>
      <c r="BQ10" s="256">
        <v>4</v>
      </c>
      <c r="BR10" s="257"/>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48"/>
    </row>
    <row r="11" spans="1:131" s="249" customFormat="1" ht="26.25" customHeight="1" x14ac:dyDescent="0.15">
      <c r="A11" s="255">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46"/>
      <c r="BA11" s="246"/>
      <c r="BB11" s="246"/>
      <c r="BC11" s="246"/>
      <c r="BD11" s="246"/>
      <c r="BE11" s="247"/>
      <c r="BF11" s="247"/>
      <c r="BG11" s="247"/>
      <c r="BH11" s="247"/>
      <c r="BI11" s="247"/>
      <c r="BJ11" s="247"/>
      <c r="BK11" s="247"/>
      <c r="BL11" s="247"/>
      <c r="BM11" s="247"/>
      <c r="BN11" s="247"/>
      <c r="BO11" s="247"/>
      <c r="BP11" s="247"/>
      <c r="BQ11" s="256">
        <v>5</v>
      </c>
      <c r="BR11" s="257"/>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48"/>
    </row>
    <row r="12" spans="1:131" s="249" customFormat="1" ht="26.25" customHeight="1" x14ac:dyDescent="0.15">
      <c r="A12" s="255">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46"/>
      <c r="BA12" s="246"/>
      <c r="BB12" s="246"/>
      <c r="BC12" s="246"/>
      <c r="BD12" s="246"/>
      <c r="BE12" s="247"/>
      <c r="BF12" s="247"/>
      <c r="BG12" s="247"/>
      <c r="BH12" s="247"/>
      <c r="BI12" s="247"/>
      <c r="BJ12" s="247"/>
      <c r="BK12" s="247"/>
      <c r="BL12" s="247"/>
      <c r="BM12" s="247"/>
      <c r="BN12" s="247"/>
      <c r="BO12" s="247"/>
      <c r="BP12" s="247"/>
      <c r="BQ12" s="256">
        <v>6</v>
      </c>
      <c r="BR12" s="257"/>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48"/>
    </row>
    <row r="13" spans="1:131" s="249" customFormat="1" ht="26.25" customHeight="1" x14ac:dyDescent="0.15">
      <c r="A13" s="255">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46"/>
      <c r="BA13" s="246"/>
      <c r="BB13" s="246"/>
      <c r="BC13" s="246"/>
      <c r="BD13" s="246"/>
      <c r="BE13" s="247"/>
      <c r="BF13" s="247"/>
      <c r="BG13" s="247"/>
      <c r="BH13" s="247"/>
      <c r="BI13" s="247"/>
      <c r="BJ13" s="247"/>
      <c r="BK13" s="247"/>
      <c r="BL13" s="247"/>
      <c r="BM13" s="247"/>
      <c r="BN13" s="247"/>
      <c r="BO13" s="247"/>
      <c r="BP13" s="247"/>
      <c r="BQ13" s="256">
        <v>7</v>
      </c>
      <c r="BR13" s="257"/>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48"/>
    </row>
    <row r="14" spans="1:131" s="249" customFormat="1" ht="26.25" customHeight="1" x14ac:dyDescent="0.15">
      <c r="A14" s="255">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46"/>
      <c r="BA14" s="246"/>
      <c r="BB14" s="246"/>
      <c r="BC14" s="246"/>
      <c r="BD14" s="246"/>
      <c r="BE14" s="247"/>
      <c r="BF14" s="247"/>
      <c r="BG14" s="247"/>
      <c r="BH14" s="247"/>
      <c r="BI14" s="247"/>
      <c r="BJ14" s="247"/>
      <c r="BK14" s="247"/>
      <c r="BL14" s="247"/>
      <c r="BM14" s="247"/>
      <c r="BN14" s="247"/>
      <c r="BO14" s="247"/>
      <c r="BP14" s="247"/>
      <c r="BQ14" s="256">
        <v>8</v>
      </c>
      <c r="BR14" s="257"/>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48"/>
    </row>
    <row r="15" spans="1:131" s="249" customFormat="1" ht="26.25" customHeight="1" x14ac:dyDescent="0.15">
      <c r="A15" s="255">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46"/>
      <c r="BA15" s="246"/>
      <c r="BB15" s="246"/>
      <c r="BC15" s="246"/>
      <c r="BD15" s="246"/>
      <c r="BE15" s="247"/>
      <c r="BF15" s="247"/>
      <c r="BG15" s="247"/>
      <c r="BH15" s="247"/>
      <c r="BI15" s="247"/>
      <c r="BJ15" s="247"/>
      <c r="BK15" s="247"/>
      <c r="BL15" s="247"/>
      <c r="BM15" s="247"/>
      <c r="BN15" s="247"/>
      <c r="BO15" s="247"/>
      <c r="BP15" s="247"/>
      <c r="BQ15" s="256">
        <v>9</v>
      </c>
      <c r="BR15" s="257"/>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48"/>
    </row>
    <row r="16" spans="1:131" s="249" customFormat="1" ht="26.25" customHeight="1" x14ac:dyDescent="0.15">
      <c r="A16" s="255">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46"/>
      <c r="BA16" s="246"/>
      <c r="BB16" s="246"/>
      <c r="BC16" s="246"/>
      <c r="BD16" s="246"/>
      <c r="BE16" s="247"/>
      <c r="BF16" s="247"/>
      <c r="BG16" s="247"/>
      <c r="BH16" s="247"/>
      <c r="BI16" s="247"/>
      <c r="BJ16" s="247"/>
      <c r="BK16" s="247"/>
      <c r="BL16" s="247"/>
      <c r="BM16" s="247"/>
      <c r="BN16" s="247"/>
      <c r="BO16" s="247"/>
      <c r="BP16" s="247"/>
      <c r="BQ16" s="256">
        <v>10</v>
      </c>
      <c r="BR16" s="257"/>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48"/>
    </row>
    <row r="17" spans="1:131" s="249" customFormat="1" ht="26.25" customHeight="1" x14ac:dyDescent="0.15">
      <c r="A17" s="255">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46"/>
      <c r="BA17" s="246"/>
      <c r="BB17" s="246"/>
      <c r="BC17" s="246"/>
      <c r="BD17" s="246"/>
      <c r="BE17" s="247"/>
      <c r="BF17" s="247"/>
      <c r="BG17" s="247"/>
      <c r="BH17" s="247"/>
      <c r="BI17" s="247"/>
      <c r="BJ17" s="247"/>
      <c r="BK17" s="247"/>
      <c r="BL17" s="247"/>
      <c r="BM17" s="247"/>
      <c r="BN17" s="247"/>
      <c r="BO17" s="247"/>
      <c r="BP17" s="247"/>
      <c r="BQ17" s="256">
        <v>11</v>
      </c>
      <c r="BR17" s="257"/>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48"/>
    </row>
    <row r="18" spans="1:131" s="249" customFormat="1" ht="26.25" customHeight="1" x14ac:dyDescent="0.15">
      <c r="A18" s="255">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46"/>
      <c r="BA18" s="246"/>
      <c r="BB18" s="246"/>
      <c r="BC18" s="246"/>
      <c r="BD18" s="246"/>
      <c r="BE18" s="247"/>
      <c r="BF18" s="247"/>
      <c r="BG18" s="247"/>
      <c r="BH18" s="247"/>
      <c r="BI18" s="247"/>
      <c r="BJ18" s="247"/>
      <c r="BK18" s="247"/>
      <c r="BL18" s="247"/>
      <c r="BM18" s="247"/>
      <c r="BN18" s="247"/>
      <c r="BO18" s="247"/>
      <c r="BP18" s="247"/>
      <c r="BQ18" s="256">
        <v>12</v>
      </c>
      <c r="BR18" s="257"/>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48"/>
    </row>
    <row r="19" spans="1:131" s="249" customFormat="1" ht="26.25" customHeight="1" x14ac:dyDescent="0.15">
      <c r="A19" s="255">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46"/>
      <c r="BA19" s="246"/>
      <c r="BB19" s="246"/>
      <c r="BC19" s="246"/>
      <c r="BD19" s="246"/>
      <c r="BE19" s="247"/>
      <c r="BF19" s="247"/>
      <c r="BG19" s="247"/>
      <c r="BH19" s="247"/>
      <c r="BI19" s="247"/>
      <c r="BJ19" s="247"/>
      <c r="BK19" s="247"/>
      <c r="BL19" s="247"/>
      <c r="BM19" s="247"/>
      <c r="BN19" s="247"/>
      <c r="BO19" s="247"/>
      <c r="BP19" s="247"/>
      <c r="BQ19" s="256">
        <v>13</v>
      </c>
      <c r="BR19" s="257"/>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48"/>
    </row>
    <row r="20" spans="1:131" s="249" customFormat="1" ht="26.25" customHeight="1" x14ac:dyDescent="0.15">
      <c r="A20" s="255">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46"/>
      <c r="BA20" s="246"/>
      <c r="BB20" s="246"/>
      <c r="BC20" s="246"/>
      <c r="BD20" s="246"/>
      <c r="BE20" s="247"/>
      <c r="BF20" s="247"/>
      <c r="BG20" s="247"/>
      <c r="BH20" s="247"/>
      <c r="BI20" s="247"/>
      <c r="BJ20" s="247"/>
      <c r="BK20" s="247"/>
      <c r="BL20" s="247"/>
      <c r="BM20" s="247"/>
      <c r="BN20" s="247"/>
      <c r="BO20" s="247"/>
      <c r="BP20" s="247"/>
      <c r="BQ20" s="256">
        <v>14</v>
      </c>
      <c r="BR20" s="257"/>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48"/>
    </row>
    <row r="21" spans="1:131" s="249" customFormat="1" ht="26.25" customHeight="1" thickBot="1" x14ac:dyDescent="0.2">
      <c r="A21" s="255">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46"/>
      <c r="BA21" s="246"/>
      <c r="BB21" s="246"/>
      <c r="BC21" s="246"/>
      <c r="BD21" s="246"/>
      <c r="BE21" s="247"/>
      <c r="BF21" s="247"/>
      <c r="BG21" s="247"/>
      <c r="BH21" s="247"/>
      <c r="BI21" s="247"/>
      <c r="BJ21" s="247"/>
      <c r="BK21" s="247"/>
      <c r="BL21" s="247"/>
      <c r="BM21" s="247"/>
      <c r="BN21" s="247"/>
      <c r="BO21" s="247"/>
      <c r="BP21" s="247"/>
      <c r="BQ21" s="256">
        <v>15</v>
      </c>
      <c r="BR21" s="257"/>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48"/>
    </row>
    <row r="22" spans="1:131" s="249" customFormat="1" ht="26.25" customHeight="1" x14ac:dyDescent="0.15">
      <c r="A22" s="255">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382</v>
      </c>
      <c r="BA22" s="1125"/>
      <c r="BB22" s="1125"/>
      <c r="BC22" s="1125"/>
      <c r="BD22" s="1126"/>
      <c r="BE22" s="247"/>
      <c r="BF22" s="247"/>
      <c r="BG22" s="247"/>
      <c r="BH22" s="247"/>
      <c r="BI22" s="247"/>
      <c r="BJ22" s="247"/>
      <c r="BK22" s="247"/>
      <c r="BL22" s="247"/>
      <c r="BM22" s="247"/>
      <c r="BN22" s="247"/>
      <c r="BO22" s="247"/>
      <c r="BP22" s="247"/>
      <c r="BQ22" s="256">
        <v>16</v>
      </c>
      <c r="BR22" s="257"/>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48"/>
    </row>
    <row r="23" spans="1:131" s="249" customFormat="1" ht="26.25" customHeight="1" thickBot="1" x14ac:dyDescent="0.2">
      <c r="A23" s="258" t="s">
        <v>383</v>
      </c>
      <c r="B23" s="1033" t="s">
        <v>384</v>
      </c>
      <c r="C23" s="1034"/>
      <c r="D23" s="1034"/>
      <c r="E23" s="1034"/>
      <c r="F23" s="1034"/>
      <c r="G23" s="1034"/>
      <c r="H23" s="1034"/>
      <c r="I23" s="1034"/>
      <c r="J23" s="1034"/>
      <c r="K23" s="1034"/>
      <c r="L23" s="1034"/>
      <c r="M23" s="1034"/>
      <c r="N23" s="1034"/>
      <c r="O23" s="1034"/>
      <c r="P23" s="1035"/>
      <c r="Q23" s="1158">
        <v>16096</v>
      </c>
      <c r="R23" s="1159"/>
      <c r="S23" s="1159"/>
      <c r="T23" s="1159"/>
      <c r="U23" s="1159"/>
      <c r="V23" s="1159">
        <v>15388</v>
      </c>
      <c r="W23" s="1159"/>
      <c r="X23" s="1159"/>
      <c r="Y23" s="1159"/>
      <c r="Z23" s="1159"/>
      <c r="AA23" s="1159">
        <v>708</v>
      </c>
      <c r="AB23" s="1159"/>
      <c r="AC23" s="1159"/>
      <c r="AD23" s="1159"/>
      <c r="AE23" s="1160"/>
      <c r="AF23" s="1161">
        <v>379</v>
      </c>
      <c r="AG23" s="1159"/>
      <c r="AH23" s="1159"/>
      <c r="AI23" s="1159"/>
      <c r="AJ23" s="1162"/>
      <c r="AK23" s="1163"/>
      <c r="AL23" s="1164"/>
      <c r="AM23" s="1164"/>
      <c r="AN23" s="1164"/>
      <c r="AO23" s="1164"/>
      <c r="AP23" s="1159">
        <v>16199</v>
      </c>
      <c r="AQ23" s="1159"/>
      <c r="AR23" s="1159"/>
      <c r="AS23" s="1159"/>
      <c r="AT23" s="1159"/>
      <c r="AU23" s="1165"/>
      <c r="AV23" s="1165"/>
      <c r="AW23" s="1165"/>
      <c r="AX23" s="1165"/>
      <c r="AY23" s="1166"/>
      <c r="AZ23" s="1155" t="s">
        <v>172</v>
      </c>
      <c r="BA23" s="1156"/>
      <c r="BB23" s="1156"/>
      <c r="BC23" s="1156"/>
      <c r="BD23" s="1157"/>
      <c r="BE23" s="247"/>
      <c r="BF23" s="247"/>
      <c r="BG23" s="247"/>
      <c r="BH23" s="247"/>
      <c r="BI23" s="247"/>
      <c r="BJ23" s="247"/>
      <c r="BK23" s="247"/>
      <c r="BL23" s="247"/>
      <c r="BM23" s="247"/>
      <c r="BN23" s="247"/>
      <c r="BO23" s="247"/>
      <c r="BP23" s="247"/>
      <c r="BQ23" s="256">
        <v>17</v>
      </c>
      <c r="BR23" s="257"/>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48"/>
    </row>
    <row r="24" spans="1:131" s="249" customFormat="1" ht="26.25" customHeight="1" x14ac:dyDescent="0.15">
      <c r="A24" s="1154" t="s">
        <v>385</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46"/>
      <c r="BA24" s="246"/>
      <c r="BB24" s="246"/>
      <c r="BC24" s="246"/>
      <c r="BD24" s="246"/>
      <c r="BE24" s="247"/>
      <c r="BF24" s="247"/>
      <c r="BG24" s="247"/>
      <c r="BH24" s="247"/>
      <c r="BI24" s="247"/>
      <c r="BJ24" s="247"/>
      <c r="BK24" s="247"/>
      <c r="BL24" s="247"/>
      <c r="BM24" s="247"/>
      <c r="BN24" s="247"/>
      <c r="BO24" s="247"/>
      <c r="BP24" s="247"/>
      <c r="BQ24" s="256">
        <v>18</v>
      </c>
      <c r="BR24" s="257"/>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48"/>
    </row>
    <row r="25" spans="1:131" s="241" customFormat="1" ht="26.25" customHeight="1" thickBot="1" x14ac:dyDescent="0.2">
      <c r="A25" s="1153" t="s">
        <v>386</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46"/>
      <c r="BK25" s="246"/>
      <c r="BL25" s="246"/>
      <c r="BM25" s="246"/>
      <c r="BN25" s="246"/>
      <c r="BO25" s="259"/>
      <c r="BP25" s="259"/>
      <c r="BQ25" s="256">
        <v>19</v>
      </c>
      <c r="BR25" s="257"/>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0"/>
    </row>
    <row r="26" spans="1:131" s="241" customFormat="1" ht="26.25" customHeight="1" x14ac:dyDescent="0.15">
      <c r="A26" s="1085" t="s">
        <v>364</v>
      </c>
      <c r="B26" s="1086"/>
      <c r="C26" s="1086"/>
      <c r="D26" s="1086"/>
      <c r="E26" s="1086"/>
      <c r="F26" s="1086"/>
      <c r="G26" s="1086"/>
      <c r="H26" s="1086"/>
      <c r="I26" s="1086"/>
      <c r="J26" s="1086"/>
      <c r="K26" s="1086"/>
      <c r="L26" s="1086"/>
      <c r="M26" s="1086"/>
      <c r="N26" s="1086"/>
      <c r="O26" s="1086"/>
      <c r="P26" s="1087"/>
      <c r="Q26" s="1091" t="s">
        <v>387</v>
      </c>
      <c r="R26" s="1092"/>
      <c r="S26" s="1092"/>
      <c r="T26" s="1092"/>
      <c r="U26" s="1093"/>
      <c r="V26" s="1091" t="s">
        <v>388</v>
      </c>
      <c r="W26" s="1092"/>
      <c r="X26" s="1092"/>
      <c r="Y26" s="1092"/>
      <c r="Z26" s="1093"/>
      <c r="AA26" s="1091" t="s">
        <v>389</v>
      </c>
      <c r="AB26" s="1092"/>
      <c r="AC26" s="1092"/>
      <c r="AD26" s="1092"/>
      <c r="AE26" s="1092"/>
      <c r="AF26" s="1149" t="s">
        <v>390</v>
      </c>
      <c r="AG26" s="1098"/>
      <c r="AH26" s="1098"/>
      <c r="AI26" s="1098"/>
      <c r="AJ26" s="1150"/>
      <c r="AK26" s="1092" t="s">
        <v>391</v>
      </c>
      <c r="AL26" s="1092"/>
      <c r="AM26" s="1092"/>
      <c r="AN26" s="1092"/>
      <c r="AO26" s="1093"/>
      <c r="AP26" s="1091" t="s">
        <v>392</v>
      </c>
      <c r="AQ26" s="1092"/>
      <c r="AR26" s="1092"/>
      <c r="AS26" s="1092"/>
      <c r="AT26" s="1093"/>
      <c r="AU26" s="1091" t="s">
        <v>393</v>
      </c>
      <c r="AV26" s="1092"/>
      <c r="AW26" s="1092"/>
      <c r="AX26" s="1092"/>
      <c r="AY26" s="1093"/>
      <c r="AZ26" s="1091" t="s">
        <v>394</v>
      </c>
      <c r="BA26" s="1092"/>
      <c r="BB26" s="1092"/>
      <c r="BC26" s="1092"/>
      <c r="BD26" s="1093"/>
      <c r="BE26" s="1091" t="s">
        <v>371</v>
      </c>
      <c r="BF26" s="1092"/>
      <c r="BG26" s="1092"/>
      <c r="BH26" s="1092"/>
      <c r="BI26" s="1107"/>
      <c r="BJ26" s="246"/>
      <c r="BK26" s="246"/>
      <c r="BL26" s="246"/>
      <c r="BM26" s="246"/>
      <c r="BN26" s="246"/>
      <c r="BO26" s="259"/>
      <c r="BP26" s="259"/>
      <c r="BQ26" s="256">
        <v>20</v>
      </c>
      <c r="BR26" s="257"/>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0"/>
    </row>
    <row r="27" spans="1:131" s="241"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46"/>
      <c r="BK27" s="246"/>
      <c r="BL27" s="246"/>
      <c r="BM27" s="246"/>
      <c r="BN27" s="246"/>
      <c r="BO27" s="259"/>
      <c r="BP27" s="259"/>
      <c r="BQ27" s="256">
        <v>21</v>
      </c>
      <c r="BR27" s="257"/>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0"/>
    </row>
    <row r="28" spans="1:131" s="241" customFormat="1" ht="26.25" customHeight="1" thickTop="1" x14ac:dyDescent="0.15">
      <c r="A28" s="260">
        <v>1</v>
      </c>
      <c r="B28" s="1140" t="s">
        <v>395</v>
      </c>
      <c r="C28" s="1141"/>
      <c r="D28" s="1141"/>
      <c r="E28" s="1141"/>
      <c r="F28" s="1141"/>
      <c r="G28" s="1141"/>
      <c r="H28" s="1141"/>
      <c r="I28" s="1141"/>
      <c r="J28" s="1141"/>
      <c r="K28" s="1141"/>
      <c r="L28" s="1141"/>
      <c r="M28" s="1141"/>
      <c r="N28" s="1141"/>
      <c r="O28" s="1141"/>
      <c r="P28" s="1142"/>
      <c r="Q28" s="1143">
        <v>4069</v>
      </c>
      <c r="R28" s="1144"/>
      <c r="S28" s="1144"/>
      <c r="T28" s="1144"/>
      <c r="U28" s="1144"/>
      <c r="V28" s="1144">
        <v>4059</v>
      </c>
      <c r="W28" s="1144"/>
      <c r="X28" s="1144"/>
      <c r="Y28" s="1144"/>
      <c r="Z28" s="1144"/>
      <c r="AA28" s="1144">
        <v>10</v>
      </c>
      <c r="AB28" s="1144"/>
      <c r="AC28" s="1144"/>
      <c r="AD28" s="1144"/>
      <c r="AE28" s="1145"/>
      <c r="AF28" s="1146">
        <v>10</v>
      </c>
      <c r="AG28" s="1144"/>
      <c r="AH28" s="1144"/>
      <c r="AI28" s="1144"/>
      <c r="AJ28" s="1147"/>
      <c r="AK28" s="1148">
        <v>380</v>
      </c>
      <c r="AL28" s="1136"/>
      <c r="AM28" s="1136"/>
      <c r="AN28" s="1136"/>
      <c r="AO28" s="1136"/>
      <c r="AP28" s="1136" t="s">
        <v>579</v>
      </c>
      <c r="AQ28" s="1136"/>
      <c r="AR28" s="1136"/>
      <c r="AS28" s="1136"/>
      <c r="AT28" s="1136"/>
      <c r="AU28" s="1136" t="s">
        <v>579</v>
      </c>
      <c r="AV28" s="1136"/>
      <c r="AW28" s="1136"/>
      <c r="AX28" s="1136"/>
      <c r="AY28" s="1136"/>
      <c r="AZ28" s="1137" t="s">
        <v>579</v>
      </c>
      <c r="BA28" s="1137"/>
      <c r="BB28" s="1137"/>
      <c r="BC28" s="1137"/>
      <c r="BD28" s="1137"/>
      <c r="BE28" s="1138"/>
      <c r="BF28" s="1138"/>
      <c r="BG28" s="1138"/>
      <c r="BH28" s="1138"/>
      <c r="BI28" s="1139"/>
      <c r="BJ28" s="246"/>
      <c r="BK28" s="246"/>
      <c r="BL28" s="246"/>
      <c r="BM28" s="246"/>
      <c r="BN28" s="246"/>
      <c r="BO28" s="259"/>
      <c r="BP28" s="259"/>
      <c r="BQ28" s="256">
        <v>22</v>
      </c>
      <c r="BR28" s="257"/>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0"/>
    </row>
    <row r="29" spans="1:131" s="241" customFormat="1" ht="26.25" customHeight="1" x14ac:dyDescent="0.15">
      <c r="A29" s="260">
        <v>2</v>
      </c>
      <c r="B29" s="1127" t="s">
        <v>396</v>
      </c>
      <c r="C29" s="1128"/>
      <c r="D29" s="1128"/>
      <c r="E29" s="1128"/>
      <c r="F29" s="1128"/>
      <c r="G29" s="1128"/>
      <c r="H29" s="1128"/>
      <c r="I29" s="1128"/>
      <c r="J29" s="1128"/>
      <c r="K29" s="1128"/>
      <c r="L29" s="1128"/>
      <c r="M29" s="1128"/>
      <c r="N29" s="1128"/>
      <c r="O29" s="1128"/>
      <c r="P29" s="1129"/>
      <c r="Q29" s="1133">
        <v>3140</v>
      </c>
      <c r="R29" s="1134"/>
      <c r="S29" s="1134"/>
      <c r="T29" s="1134"/>
      <c r="U29" s="1134"/>
      <c r="V29" s="1134">
        <v>3085</v>
      </c>
      <c r="W29" s="1134"/>
      <c r="X29" s="1134"/>
      <c r="Y29" s="1134"/>
      <c r="Z29" s="1134"/>
      <c r="AA29" s="1134">
        <v>55</v>
      </c>
      <c r="AB29" s="1134"/>
      <c r="AC29" s="1134"/>
      <c r="AD29" s="1134"/>
      <c r="AE29" s="1135"/>
      <c r="AF29" s="1109">
        <v>55</v>
      </c>
      <c r="AG29" s="1110"/>
      <c r="AH29" s="1110"/>
      <c r="AI29" s="1110"/>
      <c r="AJ29" s="1111"/>
      <c r="AK29" s="1069">
        <v>499</v>
      </c>
      <c r="AL29" s="1060"/>
      <c r="AM29" s="1060"/>
      <c r="AN29" s="1060"/>
      <c r="AO29" s="1060"/>
      <c r="AP29" s="1060" t="s">
        <v>579</v>
      </c>
      <c r="AQ29" s="1060"/>
      <c r="AR29" s="1060"/>
      <c r="AS29" s="1060"/>
      <c r="AT29" s="1060"/>
      <c r="AU29" s="1060" t="s">
        <v>579</v>
      </c>
      <c r="AV29" s="1060"/>
      <c r="AW29" s="1060"/>
      <c r="AX29" s="1060"/>
      <c r="AY29" s="1060"/>
      <c r="AZ29" s="1132" t="s">
        <v>579</v>
      </c>
      <c r="BA29" s="1132"/>
      <c r="BB29" s="1132"/>
      <c r="BC29" s="1132"/>
      <c r="BD29" s="1132"/>
      <c r="BE29" s="1122"/>
      <c r="BF29" s="1122"/>
      <c r="BG29" s="1122"/>
      <c r="BH29" s="1122"/>
      <c r="BI29" s="1123"/>
      <c r="BJ29" s="246"/>
      <c r="BK29" s="246"/>
      <c r="BL29" s="246"/>
      <c r="BM29" s="246"/>
      <c r="BN29" s="246"/>
      <c r="BO29" s="259"/>
      <c r="BP29" s="259"/>
      <c r="BQ29" s="256">
        <v>23</v>
      </c>
      <c r="BR29" s="257"/>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0"/>
    </row>
    <row r="30" spans="1:131" s="241" customFormat="1" ht="26.25" customHeight="1" x14ac:dyDescent="0.15">
      <c r="A30" s="260">
        <v>3</v>
      </c>
      <c r="B30" s="1127" t="s">
        <v>397</v>
      </c>
      <c r="C30" s="1128"/>
      <c r="D30" s="1128"/>
      <c r="E30" s="1128"/>
      <c r="F30" s="1128"/>
      <c r="G30" s="1128"/>
      <c r="H30" s="1128"/>
      <c r="I30" s="1128"/>
      <c r="J30" s="1128"/>
      <c r="K30" s="1128"/>
      <c r="L30" s="1128"/>
      <c r="M30" s="1128"/>
      <c r="N30" s="1128"/>
      <c r="O30" s="1128"/>
      <c r="P30" s="1129"/>
      <c r="Q30" s="1133">
        <v>17</v>
      </c>
      <c r="R30" s="1134"/>
      <c r="S30" s="1134"/>
      <c r="T30" s="1134"/>
      <c r="U30" s="1134"/>
      <c r="V30" s="1134">
        <v>15</v>
      </c>
      <c r="W30" s="1134"/>
      <c r="X30" s="1134"/>
      <c r="Y30" s="1134"/>
      <c r="Z30" s="1134"/>
      <c r="AA30" s="1134">
        <v>2</v>
      </c>
      <c r="AB30" s="1134"/>
      <c r="AC30" s="1134"/>
      <c r="AD30" s="1134"/>
      <c r="AE30" s="1135"/>
      <c r="AF30" s="1109">
        <v>2</v>
      </c>
      <c r="AG30" s="1110"/>
      <c r="AH30" s="1110"/>
      <c r="AI30" s="1110"/>
      <c r="AJ30" s="1111"/>
      <c r="AK30" s="1069" t="s">
        <v>579</v>
      </c>
      <c r="AL30" s="1060"/>
      <c r="AM30" s="1060"/>
      <c r="AN30" s="1060"/>
      <c r="AO30" s="1060"/>
      <c r="AP30" s="1060" t="s">
        <v>579</v>
      </c>
      <c r="AQ30" s="1060"/>
      <c r="AR30" s="1060"/>
      <c r="AS30" s="1060"/>
      <c r="AT30" s="1060"/>
      <c r="AU30" s="1060" t="s">
        <v>579</v>
      </c>
      <c r="AV30" s="1060"/>
      <c r="AW30" s="1060"/>
      <c r="AX30" s="1060"/>
      <c r="AY30" s="1060"/>
      <c r="AZ30" s="1132" t="s">
        <v>579</v>
      </c>
      <c r="BA30" s="1132"/>
      <c r="BB30" s="1132"/>
      <c r="BC30" s="1132"/>
      <c r="BD30" s="1132"/>
      <c r="BE30" s="1122"/>
      <c r="BF30" s="1122"/>
      <c r="BG30" s="1122"/>
      <c r="BH30" s="1122"/>
      <c r="BI30" s="1123"/>
      <c r="BJ30" s="246"/>
      <c r="BK30" s="246"/>
      <c r="BL30" s="246"/>
      <c r="BM30" s="246"/>
      <c r="BN30" s="246"/>
      <c r="BO30" s="259"/>
      <c r="BP30" s="259"/>
      <c r="BQ30" s="256">
        <v>24</v>
      </c>
      <c r="BR30" s="257"/>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0"/>
    </row>
    <row r="31" spans="1:131" s="241" customFormat="1" ht="26.25" customHeight="1" x14ac:dyDescent="0.15">
      <c r="A31" s="260">
        <v>4</v>
      </c>
      <c r="B31" s="1127" t="s">
        <v>398</v>
      </c>
      <c r="C31" s="1128"/>
      <c r="D31" s="1128"/>
      <c r="E31" s="1128"/>
      <c r="F31" s="1128"/>
      <c r="G31" s="1128"/>
      <c r="H31" s="1128"/>
      <c r="I31" s="1128"/>
      <c r="J31" s="1128"/>
      <c r="K31" s="1128"/>
      <c r="L31" s="1128"/>
      <c r="M31" s="1128"/>
      <c r="N31" s="1128"/>
      <c r="O31" s="1128"/>
      <c r="P31" s="1129"/>
      <c r="Q31" s="1133">
        <v>436</v>
      </c>
      <c r="R31" s="1134"/>
      <c r="S31" s="1134"/>
      <c r="T31" s="1134"/>
      <c r="U31" s="1134"/>
      <c r="V31" s="1134">
        <v>435</v>
      </c>
      <c r="W31" s="1134"/>
      <c r="X31" s="1134"/>
      <c r="Y31" s="1134"/>
      <c r="Z31" s="1134"/>
      <c r="AA31" s="1134">
        <v>1</v>
      </c>
      <c r="AB31" s="1134"/>
      <c r="AC31" s="1134"/>
      <c r="AD31" s="1134"/>
      <c r="AE31" s="1135"/>
      <c r="AF31" s="1109">
        <v>1</v>
      </c>
      <c r="AG31" s="1110"/>
      <c r="AH31" s="1110"/>
      <c r="AI31" s="1110"/>
      <c r="AJ31" s="1111"/>
      <c r="AK31" s="1069">
        <v>195</v>
      </c>
      <c r="AL31" s="1060"/>
      <c r="AM31" s="1060"/>
      <c r="AN31" s="1060"/>
      <c r="AO31" s="1060"/>
      <c r="AP31" s="1060" t="s">
        <v>579</v>
      </c>
      <c r="AQ31" s="1060"/>
      <c r="AR31" s="1060"/>
      <c r="AS31" s="1060"/>
      <c r="AT31" s="1060"/>
      <c r="AU31" s="1060" t="s">
        <v>579</v>
      </c>
      <c r="AV31" s="1060"/>
      <c r="AW31" s="1060"/>
      <c r="AX31" s="1060"/>
      <c r="AY31" s="1060"/>
      <c r="AZ31" s="1132" t="s">
        <v>579</v>
      </c>
      <c r="BA31" s="1132"/>
      <c r="BB31" s="1132"/>
      <c r="BC31" s="1132"/>
      <c r="BD31" s="1132"/>
      <c r="BE31" s="1122"/>
      <c r="BF31" s="1122"/>
      <c r="BG31" s="1122"/>
      <c r="BH31" s="1122"/>
      <c r="BI31" s="1123"/>
      <c r="BJ31" s="246"/>
      <c r="BK31" s="246"/>
      <c r="BL31" s="246"/>
      <c r="BM31" s="246"/>
      <c r="BN31" s="246"/>
      <c r="BO31" s="259"/>
      <c r="BP31" s="259"/>
      <c r="BQ31" s="256">
        <v>25</v>
      </c>
      <c r="BR31" s="257"/>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0"/>
    </row>
    <row r="32" spans="1:131" s="241" customFormat="1" ht="26.25" customHeight="1" x14ac:dyDescent="0.15">
      <c r="A32" s="260">
        <v>5</v>
      </c>
      <c r="B32" s="1127" t="s">
        <v>399</v>
      </c>
      <c r="C32" s="1128"/>
      <c r="D32" s="1128"/>
      <c r="E32" s="1128"/>
      <c r="F32" s="1128"/>
      <c r="G32" s="1128"/>
      <c r="H32" s="1128"/>
      <c r="I32" s="1128"/>
      <c r="J32" s="1128"/>
      <c r="K32" s="1128"/>
      <c r="L32" s="1128"/>
      <c r="M32" s="1128"/>
      <c r="N32" s="1128"/>
      <c r="O32" s="1128"/>
      <c r="P32" s="1129"/>
      <c r="Q32" s="1133">
        <v>380</v>
      </c>
      <c r="R32" s="1134"/>
      <c r="S32" s="1134"/>
      <c r="T32" s="1134"/>
      <c r="U32" s="1134"/>
      <c r="V32" s="1134">
        <v>320</v>
      </c>
      <c r="W32" s="1134"/>
      <c r="X32" s="1134"/>
      <c r="Y32" s="1134"/>
      <c r="Z32" s="1134"/>
      <c r="AA32" s="1134">
        <v>60</v>
      </c>
      <c r="AB32" s="1134"/>
      <c r="AC32" s="1134"/>
      <c r="AD32" s="1134"/>
      <c r="AE32" s="1135"/>
      <c r="AF32" s="1109">
        <v>538</v>
      </c>
      <c r="AG32" s="1110"/>
      <c r="AH32" s="1110"/>
      <c r="AI32" s="1110"/>
      <c r="AJ32" s="1111"/>
      <c r="AK32" s="1069">
        <v>76</v>
      </c>
      <c r="AL32" s="1060"/>
      <c r="AM32" s="1060"/>
      <c r="AN32" s="1060"/>
      <c r="AO32" s="1060"/>
      <c r="AP32" s="1060">
        <v>1135</v>
      </c>
      <c r="AQ32" s="1060"/>
      <c r="AR32" s="1060"/>
      <c r="AS32" s="1060"/>
      <c r="AT32" s="1060"/>
      <c r="AU32" s="1060">
        <v>242</v>
      </c>
      <c r="AV32" s="1060"/>
      <c r="AW32" s="1060"/>
      <c r="AX32" s="1060"/>
      <c r="AY32" s="1060"/>
      <c r="AZ32" s="1132" t="s">
        <v>580</v>
      </c>
      <c r="BA32" s="1132"/>
      <c r="BB32" s="1132"/>
      <c r="BC32" s="1132"/>
      <c r="BD32" s="1132"/>
      <c r="BE32" s="1122" t="s">
        <v>400</v>
      </c>
      <c r="BF32" s="1122"/>
      <c r="BG32" s="1122"/>
      <c r="BH32" s="1122"/>
      <c r="BI32" s="1123"/>
      <c r="BJ32" s="246"/>
      <c r="BK32" s="246"/>
      <c r="BL32" s="246"/>
      <c r="BM32" s="246"/>
      <c r="BN32" s="246"/>
      <c r="BO32" s="259"/>
      <c r="BP32" s="259"/>
      <c r="BQ32" s="256">
        <v>26</v>
      </c>
      <c r="BR32" s="257"/>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0"/>
    </row>
    <row r="33" spans="1:131" s="241" customFormat="1" ht="26.25" customHeight="1" x14ac:dyDescent="0.15">
      <c r="A33" s="260">
        <v>6</v>
      </c>
      <c r="B33" s="1127" t="s">
        <v>401</v>
      </c>
      <c r="C33" s="1128"/>
      <c r="D33" s="1128"/>
      <c r="E33" s="1128"/>
      <c r="F33" s="1128"/>
      <c r="G33" s="1128"/>
      <c r="H33" s="1128"/>
      <c r="I33" s="1128"/>
      <c r="J33" s="1128"/>
      <c r="K33" s="1128"/>
      <c r="L33" s="1128"/>
      <c r="M33" s="1128"/>
      <c r="N33" s="1128"/>
      <c r="O33" s="1128"/>
      <c r="P33" s="1129"/>
      <c r="Q33" s="1133">
        <v>170</v>
      </c>
      <c r="R33" s="1134"/>
      <c r="S33" s="1134"/>
      <c r="T33" s="1134"/>
      <c r="U33" s="1134"/>
      <c r="V33" s="1134">
        <v>170</v>
      </c>
      <c r="W33" s="1134"/>
      <c r="X33" s="1134"/>
      <c r="Y33" s="1134"/>
      <c r="Z33" s="1134"/>
      <c r="AA33" s="1134">
        <v>0</v>
      </c>
      <c r="AB33" s="1134"/>
      <c r="AC33" s="1134"/>
      <c r="AD33" s="1134"/>
      <c r="AE33" s="1135"/>
      <c r="AF33" s="1109">
        <v>0</v>
      </c>
      <c r="AG33" s="1110"/>
      <c r="AH33" s="1110"/>
      <c r="AI33" s="1110"/>
      <c r="AJ33" s="1111"/>
      <c r="AK33" s="1069">
        <v>99</v>
      </c>
      <c r="AL33" s="1060"/>
      <c r="AM33" s="1060"/>
      <c r="AN33" s="1060"/>
      <c r="AO33" s="1060"/>
      <c r="AP33" s="1060">
        <v>777</v>
      </c>
      <c r="AQ33" s="1060"/>
      <c r="AR33" s="1060"/>
      <c r="AS33" s="1060"/>
      <c r="AT33" s="1060"/>
      <c r="AU33" s="1060">
        <v>762</v>
      </c>
      <c r="AV33" s="1060"/>
      <c r="AW33" s="1060"/>
      <c r="AX33" s="1060"/>
      <c r="AY33" s="1060"/>
      <c r="AZ33" s="1132" t="s">
        <v>580</v>
      </c>
      <c r="BA33" s="1132"/>
      <c r="BB33" s="1132"/>
      <c r="BC33" s="1132"/>
      <c r="BD33" s="1132"/>
      <c r="BE33" s="1122" t="s">
        <v>402</v>
      </c>
      <c r="BF33" s="1122"/>
      <c r="BG33" s="1122"/>
      <c r="BH33" s="1122"/>
      <c r="BI33" s="1123"/>
      <c r="BJ33" s="246"/>
      <c r="BK33" s="246"/>
      <c r="BL33" s="246"/>
      <c r="BM33" s="246"/>
      <c r="BN33" s="246"/>
      <c r="BO33" s="259"/>
      <c r="BP33" s="259"/>
      <c r="BQ33" s="256">
        <v>27</v>
      </c>
      <c r="BR33" s="257"/>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0"/>
    </row>
    <row r="34" spans="1:131" s="241" customFormat="1" ht="26.25" customHeight="1" x14ac:dyDescent="0.15">
      <c r="A34" s="260">
        <v>7</v>
      </c>
      <c r="B34" s="1127" t="s">
        <v>403</v>
      </c>
      <c r="C34" s="1128"/>
      <c r="D34" s="1128"/>
      <c r="E34" s="1128"/>
      <c r="F34" s="1128"/>
      <c r="G34" s="1128"/>
      <c r="H34" s="1128"/>
      <c r="I34" s="1128"/>
      <c r="J34" s="1128"/>
      <c r="K34" s="1128"/>
      <c r="L34" s="1128"/>
      <c r="M34" s="1128"/>
      <c r="N34" s="1128"/>
      <c r="O34" s="1128"/>
      <c r="P34" s="1129"/>
      <c r="Q34" s="1133">
        <v>91</v>
      </c>
      <c r="R34" s="1134"/>
      <c r="S34" s="1134"/>
      <c r="T34" s="1134"/>
      <c r="U34" s="1134"/>
      <c r="V34" s="1134">
        <v>91</v>
      </c>
      <c r="W34" s="1134"/>
      <c r="X34" s="1134"/>
      <c r="Y34" s="1134"/>
      <c r="Z34" s="1134"/>
      <c r="AA34" s="1134">
        <v>0</v>
      </c>
      <c r="AB34" s="1134"/>
      <c r="AC34" s="1134"/>
      <c r="AD34" s="1134"/>
      <c r="AE34" s="1135"/>
      <c r="AF34" s="1109">
        <v>0</v>
      </c>
      <c r="AG34" s="1110"/>
      <c r="AH34" s="1110"/>
      <c r="AI34" s="1110"/>
      <c r="AJ34" s="1111"/>
      <c r="AK34" s="1069">
        <v>18</v>
      </c>
      <c r="AL34" s="1060"/>
      <c r="AM34" s="1060"/>
      <c r="AN34" s="1060"/>
      <c r="AO34" s="1060"/>
      <c r="AP34" s="1060">
        <v>150</v>
      </c>
      <c r="AQ34" s="1060"/>
      <c r="AR34" s="1060"/>
      <c r="AS34" s="1060"/>
      <c r="AT34" s="1060"/>
      <c r="AU34" s="1060">
        <v>150</v>
      </c>
      <c r="AV34" s="1060"/>
      <c r="AW34" s="1060"/>
      <c r="AX34" s="1060"/>
      <c r="AY34" s="1060"/>
      <c r="AZ34" s="1132" t="s">
        <v>580</v>
      </c>
      <c r="BA34" s="1132"/>
      <c r="BB34" s="1132"/>
      <c r="BC34" s="1132"/>
      <c r="BD34" s="1132"/>
      <c r="BE34" s="1122" t="s">
        <v>402</v>
      </c>
      <c r="BF34" s="1122"/>
      <c r="BG34" s="1122"/>
      <c r="BH34" s="1122"/>
      <c r="BI34" s="1123"/>
      <c r="BJ34" s="246"/>
      <c r="BK34" s="246"/>
      <c r="BL34" s="246"/>
      <c r="BM34" s="246"/>
      <c r="BN34" s="246"/>
      <c r="BO34" s="259"/>
      <c r="BP34" s="259"/>
      <c r="BQ34" s="256">
        <v>28</v>
      </c>
      <c r="BR34" s="257"/>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0"/>
    </row>
    <row r="35" spans="1:131" s="241" customFormat="1" ht="26.25" customHeight="1" x14ac:dyDescent="0.15">
      <c r="A35" s="260">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46"/>
      <c r="BK35" s="246"/>
      <c r="BL35" s="246"/>
      <c r="BM35" s="246"/>
      <c r="BN35" s="246"/>
      <c r="BO35" s="259"/>
      <c r="BP35" s="259"/>
      <c r="BQ35" s="256">
        <v>29</v>
      </c>
      <c r="BR35" s="257"/>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0"/>
    </row>
    <row r="36" spans="1:131" s="241" customFormat="1" ht="26.25" customHeight="1" x14ac:dyDescent="0.15">
      <c r="A36" s="260">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46"/>
      <c r="BK36" s="246"/>
      <c r="BL36" s="246"/>
      <c r="BM36" s="246"/>
      <c r="BN36" s="246"/>
      <c r="BO36" s="259"/>
      <c r="BP36" s="259"/>
      <c r="BQ36" s="256">
        <v>30</v>
      </c>
      <c r="BR36" s="257"/>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0"/>
    </row>
    <row r="37" spans="1:131" s="241" customFormat="1" ht="26.25" customHeight="1" x14ac:dyDescent="0.15">
      <c r="A37" s="260">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46"/>
      <c r="BK37" s="246"/>
      <c r="BL37" s="246"/>
      <c r="BM37" s="246"/>
      <c r="BN37" s="246"/>
      <c r="BO37" s="259"/>
      <c r="BP37" s="259"/>
      <c r="BQ37" s="256">
        <v>31</v>
      </c>
      <c r="BR37" s="257"/>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0"/>
    </row>
    <row r="38" spans="1:131" s="241" customFormat="1" ht="26.25" customHeight="1" x14ac:dyDescent="0.15">
      <c r="A38" s="260">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46"/>
      <c r="BK38" s="246"/>
      <c r="BL38" s="246"/>
      <c r="BM38" s="246"/>
      <c r="BN38" s="246"/>
      <c r="BO38" s="259"/>
      <c r="BP38" s="259"/>
      <c r="BQ38" s="256">
        <v>32</v>
      </c>
      <c r="BR38" s="257"/>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0"/>
    </row>
    <row r="39" spans="1:131" s="241" customFormat="1" ht="26.25" customHeight="1" x14ac:dyDescent="0.15">
      <c r="A39" s="260">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46"/>
      <c r="BK39" s="246"/>
      <c r="BL39" s="246"/>
      <c r="BM39" s="246"/>
      <c r="BN39" s="246"/>
      <c r="BO39" s="259"/>
      <c r="BP39" s="259"/>
      <c r="BQ39" s="256">
        <v>33</v>
      </c>
      <c r="BR39" s="257"/>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0"/>
    </row>
    <row r="40" spans="1:131" s="241" customFormat="1" ht="26.25" customHeight="1" x14ac:dyDescent="0.15">
      <c r="A40" s="255">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46"/>
      <c r="BK40" s="246"/>
      <c r="BL40" s="246"/>
      <c r="BM40" s="246"/>
      <c r="BN40" s="246"/>
      <c r="BO40" s="259"/>
      <c r="BP40" s="259"/>
      <c r="BQ40" s="256">
        <v>34</v>
      </c>
      <c r="BR40" s="257"/>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0"/>
    </row>
    <row r="41" spans="1:131" s="241" customFormat="1" ht="26.25" customHeight="1" x14ac:dyDescent="0.15">
      <c r="A41" s="255">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46"/>
      <c r="BK41" s="246"/>
      <c r="BL41" s="246"/>
      <c r="BM41" s="246"/>
      <c r="BN41" s="246"/>
      <c r="BO41" s="259"/>
      <c r="BP41" s="259"/>
      <c r="BQ41" s="256">
        <v>35</v>
      </c>
      <c r="BR41" s="257"/>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0"/>
    </row>
    <row r="42" spans="1:131" s="241" customFormat="1" ht="26.25" customHeight="1" x14ac:dyDescent="0.15">
      <c r="A42" s="255">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46"/>
      <c r="BK42" s="246"/>
      <c r="BL42" s="246"/>
      <c r="BM42" s="246"/>
      <c r="BN42" s="246"/>
      <c r="BO42" s="259"/>
      <c r="BP42" s="259"/>
      <c r="BQ42" s="256">
        <v>36</v>
      </c>
      <c r="BR42" s="257"/>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0"/>
    </row>
    <row r="43" spans="1:131" s="241" customFormat="1" ht="26.25" customHeight="1" x14ac:dyDescent="0.15">
      <c r="A43" s="255">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46"/>
      <c r="BK43" s="246"/>
      <c r="BL43" s="246"/>
      <c r="BM43" s="246"/>
      <c r="BN43" s="246"/>
      <c r="BO43" s="259"/>
      <c r="BP43" s="259"/>
      <c r="BQ43" s="256">
        <v>37</v>
      </c>
      <c r="BR43" s="257"/>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0"/>
    </row>
    <row r="44" spans="1:131" s="241" customFormat="1" ht="26.25" customHeight="1" x14ac:dyDescent="0.15">
      <c r="A44" s="255">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46"/>
      <c r="BK44" s="246"/>
      <c r="BL44" s="246"/>
      <c r="BM44" s="246"/>
      <c r="BN44" s="246"/>
      <c r="BO44" s="259"/>
      <c r="BP44" s="259"/>
      <c r="BQ44" s="256">
        <v>38</v>
      </c>
      <c r="BR44" s="257"/>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0"/>
    </row>
    <row r="45" spans="1:131" s="241" customFormat="1" ht="26.25" customHeight="1" x14ac:dyDescent="0.15">
      <c r="A45" s="255">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46"/>
      <c r="BK45" s="246"/>
      <c r="BL45" s="246"/>
      <c r="BM45" s="246"/>
      <c r="BN45" s="246"/>
      <c r="BO45" s="259"/>
      <c r="BP45" s="259"/>
      <c r="BQ45" s="256">
        <v>39</v>
      </c>
      <c r="BR45" s="257"/>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0"/>
    </row>
    <row r="46" spans="1:131" s="241" customFormat="1" ht="26.25" customHeight="1" x14ac:dyDescent="0.15">
      <c r="A46" s="255">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46"/>
      <c r="BK46" s="246"/>
      <c r="BL46" s="246"/>
      <c r="BM46" s="246"/>
      <c r="BN46" s="246"/>
      <c r="BO46" s="259"/>
      <c r="BP46" s="259"/>
      <c r="BQ46" s="256">
        <v>40</v>
      </c>
      <c r="BR46" s="257"/>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0"/>
    </row>
    <row r="47" spans="1:131" s="241" customFormat="1" ht="26.25" customHeight="1" x14ac:dyDescent="0.15">
      <c r="A47" s="255">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46"/>
      <c r="BK47" s="246"/>
      <c r="BL47" s="246"/>
      <c r="BM47" s="246"/>
      <c r="BN47" s="246"/>
      <c r="BO47" s="259"/>
      <c r="BP47" s="259"/>
      <c r="BQ47" s="256">
        <v>41</v>
      </c>
      <c r="BR47" s="257"/>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0"/>
    </row>
    <row r="48" spans="1:131" s="241" customFormat="1" ht="26.25" customHeight="1" x14ac:dyDescent="0.15">
      <c r="A48" s="255">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46"/>
      <c r="BK48" s="246"/>
      <c r="BL48" s="246"/>
      <c r="BM48" s="246"/>
      <c r="BN48" s="246"/>
      <c r="BO48" s="259"/>
      <c r="BP48" s="259"/>
      <c r="BQ48" s="256">
        <v>42</v>
      </c>
      <c r="BR48" s="257"/>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0"/>
    </row>
    <row r="49" spans="1:131" s="241" customFormat="1" ht="26.25" customHeight="1" x14ac:dyDescent="0.15">
      <c r="A49" s="255">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46"/>
      <c r="BK49" s="246"/>
      <c r="BL49" s="246"/>
      <c r="BM49" s="246"/>
      <c r="BN49" s="246"/>
      <c r="BO49" s="259"/>
      <c r="BP49" s="259"/>
      <c r="BQ49" s="256">
        <v>43</v>
      </c>
      <c r="BR49" s="257"/>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0"/>
    </row>
    <row r="50" spans="1:131" s="241" customFormat="1" ht="26.25" customHeight="1" x14ac:dyDescent="0.15">
      <c r="A50" s="255">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46"/>
      <c r="BK50" s="246"/>
      <c r="BL50" s="246"/>
      <c r="BM50" s="246"/>
      <c r="BN50" s="246"/>
      <c r="BO50" s="259"/>
      <c r="BP50" s="259"/>
      <c r="BQ50" s="256">
        <v>44</v>
      </c>
      <c r="BR50" s="257"/>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0"/>
    </row>
    <row r="51" spans="1:131" s="241" customFormat="1" ht="26.25" customHeight="1" x14ac:dyDescent="0.15">
      <c r="A51" s="255">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46"/>
      <c r="BK51" s="246"/>
      <c r="BL51" s="246"/>
      <c r="BM51" s="246"/>
      <c r="BN51" s="246"/>
      <c r="BO51" s="259"/>
      <c r="BP51" s="259"/>
      <c r="BQ51" s="256">
        <v>45</v>
      </c>
      <c r="BR51" s="257"/>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0"/>
    </row>
    <row r="52" spans="1:131" s="241" customFormat="1" ht="26.25" customHeight="1" x14ac:dyDescent="0.15">
      <c r="A52" s="255">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46"/>
      <c r="BK52" s="246"/>
      <c r="BL52" s="246"/>
      <c r="BM52" s="246"/>
      <c r="BN52" s="246"/>
      <c r="BO52" s="259"/>
      <c r="BP52" s="259"/>
      <c r="BQ52" s="256">
        <v>46</v>
      </c>
      <c r="BR52" s="257"/>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0"/>
    </row>
    <row r="53" spans="1:131" s="241" customFormat="1" ht="26.25" customHeight="1" x14ac:dyDescent="0.15">
      <c r="A53" s="255">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46"/>
      <c r="BK53" s="246"/>
      <c r="BL53" s="246"/>
      <c r="BM53" s="246"/>
      <c r="BN53" s="246"/>
      <c r="BO53" s="259"/>
      <c r="BP53" s="259"/>
      <c r="BQ53" s="256">
        <v>47</v>
      </c>
      <c r="BR53" s="257"/>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0"/>
    </row>
    <row r="54" spans="1:131" s="241" customFormat="1" ht="26.25" customHeight="1" x14ac:dyDescent="0.15">
      <c r="A54" s="255">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46"/>
      <c r="BK54" s="246"/>
      <c r="BL54" s="246"/>
      <c r="BM54" s="246"/>
      <c r="BN54" s="246"/>
      <c r="BO54" s="259"/>
      <c r="BP54" s="259"/>
      <c r="BQ54" s="256">
        <v>48</v>
      </c>
      <c r="BR54" s="257"/>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0"/>
    </row>
    <row r="55" spans="1:131" s="241" customFormat="1" ht="26.25" customHeight="1" x14ac:dyDescent="0.15">
      <c r="A55" s="255">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46"/>
      <c r="BK55" s="246"/>
      <c r="BL55" s="246"/>
      <c r="BM55" s="246"/>
      <c r="BN55" s="246"/>
      <c r="BO55" s="259"/>
      <c r="BP55" s="259"/>
      <c r="BQ55" s="256">
        <v>49</v>
      </c>
      <c r="BR55" s="257"/>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0"/>
    </row>
    <row r="56" spans="1:131" s="241" customFormat="1" ht="26.25" customHeight="1" x14ac:dyDescent="0.15">
      <c r="A56" s="255">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46"/>
      <c r="BK56" s="246"/>
      <c r="BL56" s="246"/>
      <c r="BM56" s="246"/>
      <c r="BN56" s="246"/>
      <c r="BO56" s="259"/>
      <c r="BP56" s="259"/>
      <c r="BQ56" s="256">
        <v>50</v>
      </c>
      <c r="BR56" s="257"/>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0"/>
    </row>
    <row r="57" spans="1:131" s="241" customFormat="1" ht="26.25" customHeight="1" x14ac:dyDescent="0.15">
      <c r="A57" s="255">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46"/>
      <c r="BK57" s="246"/>
      <c r="BL57" s="246"/>
      <c r="BM57" s="246"/>
      <c r="BN57" s="246"/>
      <c r="BO57" s="259"/>
      <c r="BP57" s="259"/>
      <c r="BQ57" s="256">
        <v>51</v>
      </c>
      <c r="BR57" s="257"/>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0"/>
    </row>
    <row r="58" spans="1:131" s="241" customFormat="1" ht="26.25" customHeight="1" x14ac:dyDescent="0.15">
      <c r="A58" s="255">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46"/>
      <c r="BK58" s="246"/>
      <c r="BL58" s="246"/>
      <c r="BM58" s="246"/>
      <c r="BN58" s="246"/>
      <c r="BO58" s="259"/>
      <c r="BP58" s="259"/>
      <c r="BQ58" s="256">
        <v>52</v>
      </c>
      <c r="BR58" s="257"/>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0"/>
    </row>
    <row r="59" spans="1:131" s="241" customFormat="1" ht="26.25" customHeight="1" x14ac:dyDescent="0.15">
      <c r="A59" s="255">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46"/>
      <c r="BK59" s="246"/>
      <c r="BL59" s="246"/>
      <c r="BM59" s="246"/>
      <c r="BN59" s="246"/>
      <c r="BO59" s="259"/>
      <c r="BP59" s="259"/>
      <c r="BQ59" s="256">
        <v>53</v>
      </c>
      <c r="BR59" s="257"/>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0"/>
    </row>
    <row r="60" spans="1:131" s="241" customFormat="1" ht="26.25" customHeight="1" x14ac:dyDescent="0.15">
      <c r="A60" s="255">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46"/>
      <c r="BK60" s="246"/>
      <c r="BL60" s="246"/>
      <c r="BM60" s="246"/>
      <c r="BN60" s="246"/>
      <c r="BO60" s="259"/>
      <c r="BP60" s="259"/>
      <c r="BQ60" s="256">
        <v>54</v>
      </c>
      <c r="BR60" s="257"/>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0"/>
    </row>
    <row r="61" spans="1:131" s="241" customFormat="1" ht="26.25" customHeight="1" thickBot="1" x14ac:dyDescent="0.2">
      <c r="A61" s="255">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46"/>
      <c r="BK61" s="246"/>
      <c r="BL61" s="246"/>
      <c r="BM61" s="246"/>
      <c r="BN61" s="246"/>
      <c r="BO61" s="259"/>
      <c r="BP61" s="259"/>
      <c r="BQ61" s="256">
        <v>55</v>
      </c>
      <c r="BR61" s="257"/>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0"/>
    </row>
    <row r="62" spans="1:131" s="241" customFormat="1" ht="26.25" customHeight="1" x14ac:dyDescent="0.15">
      <c r="A62" s="255">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404</v>
      </c>
      <c r="BK62" s="1125"/>
      <c r="BL62" s="1125"/>
      <c r="BM62" s="1125"/>
      <c r="BN62" s="1126"/>
      <c r="BO62" s="259"/>
      <c r="BP62" s="259"/>
      <c r="BQ62" s="256">
        <v>56</v>
      </c>
      <c r="BR62" s="257"/>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0"/>
    </row>
    <row r="63" spans="1:131" s="241" customFormat="1" ht="26.25" customHeight="1" thickBot="1" x14ac:dyDescent="0.2">
      <c r="A63" s="258" t="s">
        <v>383</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607</v>
      </c>
      <c r="AG63" s="1048"/>
      <c r="AH63" s="1048"/>
      <c r="AI63" s="1048"/>
      <c r="AJ63" s="1120"/>
      <c r="AK63" s="1121"/>
      <c r="AL63" s="1052"/>
      <c r="AM63" s="1052"/>
      <c r="AN63" s="1052"/>
      <c r="AO63" s="1052"/>
      <c r="AP63" s="1048">
        <v>2062</v>
      </c>
      <c r="AQ63" s="1048"/>
      <c r="AR63" s="1048"/>
      <c r="AS63" s="1048"/>
      <c r="AT63" s="1048"/>
      <c r="AU63" s="1048">
        <v>1154</v>
      </c>
      <c r="AV63" s="1048"/>
      <c r="AW63" s="1048"/>
      <c r="AX63" s="1048"/>
      <c r="AY63" s="1048"/>
      <c r="AZ63" s="1115"/>
      <c r="BA63" s="1115"/>
      <c r="BB63" s="1115"/>
      <c r="BC63" s="1115"/>
      <c r="BD63" s="1115"/>
      <c r="BE63" s="1049"/>
      <c r="BF63" s="1049"/>
      <c r="BG63" s="1049"/>
      <c r="BH63" s="1049"/>
      <c r="BI63" s="1050"/>
      <c r="BJ63" s="1116" t="s">
        <v>172</v>
      </c>
      <c r="BK63" s="1040"/>
      <c r="BL63" s="1040"/>
      <c r="BM63" s="1040"/>
      <c r="BN63" s="1117"/>
      <c r="BO63" s="259"/>
      <c r="BP63" s="259"/>
      <c r="BQ63" s="256">
        <v>57</v>
      </c>
      <c r="BR63" s="257"/>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0"/>
    </row>
    <row r="64" spans="1:131" s="241" customFormat="1" ht="26.25" customHeight="1"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0"/>
    </row>
    <row r="65" spans="1:131" s="241" customFormat="1" ht="26.25" customHeight="1" thickBot="1" x14ac:dyDescent="0.2">
      <c r="A65" s="246" t="s">
        <v>406</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0"/>
    </row>
    <row r="66" spans="1:131" s="241" customFormat="1" ht="26.25" customHeight="1" x14ac:dyDescent="0.15">
      <c r="A66" s="1085" t="s">
        <v>407</v>
      </c>
      <c r="B66" s="1086"/>
      <c r="C66" s="1086"/>
      <c r="D66" s="1086"/>
      <c r="E66" s="1086"/>
      <c r="F66" s="1086"/>
      <c r="G66" s="1086"/>
      <c r="H66" s="1086"/>
      <c r="I66" s="1086"/>
      <c r="J66" s="1086"/>
      <c r="K66" s="1086"/>
      <c r="L66" s="1086"/>
      <c r="M66" s="1086"/>
      <c r="N66" s="1086"/>
      <c r="O66" s="1086"/>
      <c r="P66" s="1087"/>
      <c r="Q66" s="1091" t="s">
        <v>408</v>
      </c>
      <c r="R66" s="1092"/>
      <c r="S66" s="1092"/>
      <c r="T66" s="1092"/>
      <c r="U66" s="1093"/>
      <c r="V66" s="1091" t="s">
        <v>409</v>
      </c>
      <c r="W66" s="1092"/>
      <c r="X66" s="1092"/>
      <c r="Y66" s="1092"/>
      <c r="Z66" s="1093"/>
      <c r="AA66" s="1091" t="s">
        <v>389</v>
      </c>
      <c r="AB66" s="1092"/>
      <c r="AC66" s="1092"/>
      <c r="AD66" s="1092"/>
      <c r="AE66" s="1093"/>
      <c r="AF66" s="1097" t="s">
        <v>410</v>
      </c>
      <c r="AG66" s="1098"/>
      <c r="AH66" s="1098"/>
      <c r="AI66" s="1098"/>
      <c r="AJ66" s="1099"/>
      <c r="AK66" s="1091" t="s">
        <v>411</v>
      </c>
      <c r="AL66" s="1086"/>
      <c r="AM66" s="1086"/>
      <c r="AN66" s="1086"/>
      <c r="AO66" s="1087"/>
      <c r="AP66" s="1091" t="s">
        <v>392</v>
      </c>
      <c r="AQ66" s="1092"/>
      <c r="AR66" s="1092"/>
      <c r="AS66" s="1092"/>
      <c r="AT66" s="1093"/>
      <c r="AU66" s="1091" t="s">
        <v>412</v>
      </c>
      <c r="AV66" s="1092"/>
      <c r="AW66" s="1092"/>
      <c r="AX66" s="1092"/>
      <c r="AY66" s="1093"/>
      <c r="AZ66" s="1091" t="s">
        <v>371</v>
      </c>
      <c r="BA66" s="1092"/>
      <c r="BB66" s="1092"/>
      <c r="BC66" s="1092"/>
      <c r="BD66" s="1107"/>
      <c r="BE66" s="259"/>
      <c r="BF66" s="259"/>
      <c r="BG66" s="259"/>
      <c r="BH66" s="259"/>
      <c r="BI66" s="259"/>
      <c r="BJ66" s="259"/>
      <c r="BK66" s="259"/>
      <c r="BL66" s="259"/>
      <c r="BM66" s="259"/>
      <c r="BN66" s="259"/>
      <c r="BO66" s="259"/>
      <c r="BP66" s="259"/>
      <c r="BQ66" s="256">
        <v>60</v>
      </c>
      <c r="BR66" s="261"/>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0"/>
    </row>
    <row r="67" spans="1:131" s="241"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59"/>
      <c r="BF67" s="259"/>
      <c r="BG67" s="259"/>
      <c r="BH67" s="259"/>
      <c r="BI67" s="259"/>
      <c r="BJ67" s="259"/>
      <c r="BK67" s="259"/>
      <c r="BL67" s="259"/>
      <c r="BM67" s="259"/>
      <c r="BN67" s="259"/>
      <c r="BO67" s="259"/>
      <c r="BP67" s="259"/>
      <c r="BQ67" s="256">
        <v>61</v>
      </c>
      <c r="BR67" s="261"/>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0"/>
    </row>
    <row r="68" spans="1:131" s="241" customFormat="1" ht="26.25" customHeight="1" thickTop="1" x14ac:dyDescent="0.15">
      <c r="A68" s="252">
        <v>1</v>
      </c>
      <c r="B68" s="1075" t="s">
        <v>568</v>
      </c>
      <c r="C68" s="1076"/>
      <c r="D68" s="1076"/>
      <c r="E68" s="1076"/>
      <c r="F68" s="1076"/>
      <c r="G68" s="1076"/>
      <c r="H68" s="1076"/>
      <c r="I68" s="1076"/>
      <c r="J68" s="1076"/>
      <c r="K68" s="1076"/>
      <c r="L68" s="1076"/>
      <c r="M68" s="1076"/>
      <c r="N68" s="1076"/>
      <c r="O68" s="1076"/>
      <c r="P68" s="1077"/>
      <c r="Q68" s="1078">
        <v>845</v>
      </c>
      <c r="R68" s="1071"/>
      <c r="S68" s="1071"/>
      <c r="T68" s="1071"/>
      <c r="U68" s="1071"/>
      <c r="V68" s="1071">
        <v>831</v>
      </c>
      <c r="W68" s="1071"/>
      <c r="X68" s="1071"/>
      <c r="Y68" s="1071"/>
      <c r="Z68" s="1071"/>
      <c r="AA68" s="1071">
        <v>14</v>
      </c>
      <c r="AB68" s="1071"/>
      <c r="AC68" s="1071"/>
      <c r="AD68" s="1071"/>
      <c r="AE68" s="1071"/>
      <c r="AF68" s="1071">
        <v>14</v>
      </c>
      <c r="AG68" s="1071"/>
      <c r="AH68" s="1071"/>
      <c r="AI68" s="1071"/>
      <c r="AJ68" s="1071"/>
      <c r="AK68" s="1060" t="s">
        <v>577</v>
      </c>
      <c r="AL68" s="1060"/>
      <c r="AM68" s="1060"/>
      <c r="AN68" s="1060"/>
      <c r="AO68" s="1060"/>
      <c r="AP68" s="1071">
        <v>26</v>
      </c>
      <c r="AQ68" s="1071"/>
      <c r="AR68" s="1071"/>
      <c r="AS68" s="1071"/>
      <c r="AT68" s="1071"/>
      <c r="AU68" s="1071">
        <v>17</v>
      </c>
      <c r="AV68" s="1071"/>
      <c r="AW68" s="1071"/>
      <c r="AX68" s="1071"/>
      <c r="AY68" s="1071"/>
      <c r="AZ68" s="1072"/>
      <c r="BA68" s="1073"/>
      <c r="BB68" s="1073"/>
      <c r="BC68" s="1073"/>
      <c r="BD68" s="1074"/>
      <c r="BE68" s="259"/>
      <c r="BF68" s="259"/>
      <c r="BG68" s="259"/>
      <c r="BH68" s="259"/>
      <c r="BI68" s="259"/>
      <c r="BJ68" s="259"/>
      <c r="BK68" s="259"/>
      <c r="BL68" s="259"/>
      <c r="BM68" s="259"/>
      <c r="BN68" s="259"/>
      <c r="BO68" s="259"/>
      <c r="BP68" s="259"/>
      <c r="BQ68" s="256">
        <v>62</v>
      </c>
      <c r="BR68" s="261"/>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0"/>
    </row>
    <row r="69" spans="1:131" s="241" customFormat="1" ht="26.25" customHeight="1" x14ac:dyDescent="0.15">
      <c r="A69" s="255">
        <v>2</v>
      </c>
      <c r="B69" s="1063" t="s">
        <v>569</v>
      </c>
      <c r="C69" s="1064"/>
      <c r="D69" s="1064"/>
      <c r="E69" s="1064"/>
      <c r="F69" s="1064"/>
      <c r="G69" s="1064"/>
      <c r="H69" s="1064"/>
      <c r="I69" s="1064"/>
      <c r="J69" s="1064"/>
      <c r="K69" s="1064"/>
      <c r="L69" s="1064"/>
      <c r="M69" s="1064"/>
      <c r="N69" s="1064"/>
      <c r="O69" s="1064"/>
      <c r="P69" s="1065"/>
      <c r="Q69" s="1066">
        <v>634</v>
      </c>
      <c r="R69" s="1060"/>
      <c r="S69" s="1060"/>
      <c r="T69" s="1060"/>
      <c r="U69" s="1060"/>
      <c r="V69" s="1060">
        <v>609</v>
      </c>
      <c r="W69" s="1060"/>
      <c r="X69" s="1060"/>
      <c r="Y69" s="1060"/>
      <c r="Z69" s="1060"/>
      <c r="AA69" s="1060">
        <v>24</v>
      </c>
      <c r="AB69" s="1060"/>
      <c r="AC69" s="1060"/>
      <c r="AD69" s="1060"/>
      <c r="AE69" s="1060"/>
      <c r="AF69" s="1060">
        <v>24</v>
      </c>
      <c r="AG69" s="1060"/>
      <c r="AH69" s="1060"/>
      <c r="AI69" s="1060"/>
      <c r="AJ69" s="1060"/>
      <c r="AK69" s="1060" t="s">
        <v>577</v>
      </c>
      <c r="AL69" s="1060"/>
      <c r="AM69" s="1060"/>
      <c r="AN69" s="1060"/>
      <c r="AO69" s="1060"/>
      <c r="AP69" s="1060" t="s">
        <v>577</v>
      </c>
      <c r="AQ69" s="1060"/>
      <c r="AR69" s="1060"/>
      <c r="AS69" s="1060"/>
      <c r="AT69" s="1060"/>
      <c r="AU69" s="1060" t="s">
        <v>579</v>
      </c>
      <c r="AV69" s="1060"/>
      <c r="AW69" s="1060"/>
      <c r="AX69" s="1060"/>
      <c r="AY69" s="1060"/>
      <c r="AZ69" s="1061"/>
      <c r="BA69" s="1061"/>
      <c r="BB69" s="1061"/>
      <c r="BC69" s="1061"/>
      <c r="BD69" s="1062"/>
      <c r="BE69" s="259"/>
      <c r="BF69" s="259"/>
      <c r="BG69" s="259"/>
      <c r="BH69" s="259"/>
      <c r="BI69" s="259"/>
      <c r="BJ69" s="259"/>
      <c r="BK69" s="259"/>
      <c r="BL69" s="259"/>
      <c r="BM69" s="259"/>
      <c r="BN69" s="259"/>
      <c r="BO69" s="259"/>
      <c r="BP69" s="259"/>
      <c r="BQ69" s="256">
        <v>63</v>
      </c>
      <c r="BR69" s="261"/>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0"/>
    </row>
    <row r="70" spans="1:131" s="241" customFormat="1" ht="26.25" customHeight="1" x14ac:dyDescent="0.15">
      <c r="A70" s="255">
        <v>3</v>
      </c>
      <c r="B70" s="1063" t="s">
        <v>570</v>
      </c>
      <c r="C70" s="1064"/>
      <c r="D70" s="1064"/>
      <c r="E70" s="1064"/>
      <c r="F70" s="1064"/>
      <c r="G70" s="1064"/>
      <c r="H70" s="1064"/>
      <c r="I70" s="1064"/>
      <c r="J70" s="1064"/>
      <c r="K70" s="1064"/>
      <c r="L70" s="1064"/>
      <c r="M70" s="1064"/>
      <c r="N70" s="1064"/>
      <c r="O70" s="1064"/>
      <c r="P70" s="1065"/>
      <c r="Q70" s="1066">
        <v>47</v>
      </c>
      <c r="R70" s="1060"/>
      <c r="S70" s="1060"/>
      <c r="T70" s="1060"/>
      <c r="U70" s="1060"/>
      <c r="V70" s="1060">
        <v>42</v>
      </c>
      <c r="W70" s="1060"/>
      <c r="X70" s="1060"/>
      <c r="Y70" s="1060"/>
      <c r="Z70" s="1060"/>
      <c r="AA70" s="1060">
        <v>5</v>
      </c>
      <c r="AB70" s="1060"/>
      <c r="AC70" s="1060"/>
      <c r="AD70" s="1060"/>
      <c r="AE70" s="1060"/>
      <c r="AF70" s="1060">
        <v>5</v>
      </c>
      <c r="AG70" s="1060"/>
      <c r="AH70" s="1060"/>
      <c r="AI70" s="1060"/>
      <c r="AJ70" s="1060"/>
      <c r="AK70" s="1060">
        <v>5</v>
      </c>
      <c r="AL70" s="1060"/>
      <c r="AM70" s="1060"/>
      <c r="AN70" s="1060"/>
      <c r="AO70" s="1060"/>
      <c r="AP70" s="1060" t="s">
        <v>577</v>
      </c>
      <c r="AQ70" s="1060"/>
      <c r="AR70" s="1060"/>
      <c r="AS70" s="1060"/>
      <c r="AT70" s="1060"/>
      <c r="AU70" s="1060" t="s">
        <v>579</v>
      </c>
      <c r="AV70" s="1060"/>
      <c r="AW70" s="1060"/>
      <c r="AX70" s="1060"/>
      <c r="AY70" s="1060"/>
      <c r="AZ70" s="1061"/>
      <c r="BA70" s="1061"/>
      <c r="BB70" s="1061"/>
      <c r="BC70" s="1061"/>
      <c r="BD70" s="1062"/>
      <c r="BE70" s="259"/>
      <c r="BF70" s="259"/>
      <c r="BG70" s="259"/>
      <c r="BH70" s="259"/>
      <c r="BI70" s="259"/>
      <c r="BJ70" s="259"/>
      <c r="BK70" s="259"/>
      <c r="BL70" s="259"/>
      <c r="BM70" s="259"/>
      <c r="BN70" s="259"/>
      <c r="BO70" s="259"/>
      <c r="BP70" s="259"/>
      <c r="BQ70" s="256">
        <v>64</v>
      </c>
      <c r="BR70" s="261"/>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0"/>
    </row>
    <row r="71" spans="1:131" s="241" customFormat="1" ht="26.25" customHeight="1" x14ac:dyDescent="0.15">
      <c r="A71" s="255">
        <v>4</v>
      </c>
      <c r="B71" s="1063" t="s">
        <v>571</v>
      </c>
      <c r="C71" s="1064"/>
      <c r="D71" s="1064"/>
      <c r="E71" s="1064"/>
      <c r="F71" s="1064"/>
      <c r="G71" s="1064"/>
      <c r="H71" s="1064"/>
      <c r="I71" s="1064"/>
      <c r="J71" s="1064"/>
      <c r="K71" s="1064"/>
      <c r="L71" s="1064"/>
      <c r="M71" s="1064"/>
      <c r="N71" s="1064"/>
      <c r="O71" s="1064"/>
      <c r="P71" s="1065"/>
      <c r="Q71" s="1066">
        <v>1</v>
      </c>
      <c r="R71" s="1060"/>
      <c r="S71" s="1060"/>
      <c r="T71" s="1060"/>
      <c r="U71" s="1060"/>
      <c r="V71" s="1060">
        <v>1</v>
      </c>
      <c r="W71" s="1060"/>
      <c r="X71" s="1060"/>
      <c r="Y71" s="1060"/>
      <c r="Z71" s="1060"/>
      <c r="AA71" s="1060">
        <v>2</v>
      </c>
      <c r="AB71" s="1060"/>
      <c r="AC71" s="1060"/>
      <c r="AD71" s="1060"/>
      <c r="AE71" s="1060"/>
      <c r="AF71" s="1060">
        <v>2</v>
      </c>
      <c r="AG71" s="1060"/>
      <c r="AH71" s="1060"/>
      <c r="AI71" s="1060"/>
      <c r="AJ71" s="1060"/>
      <c r="AK71" s="1060">
        <v>8</v>
      </c>
      <c r="AL71" s="1060"/>
      <c r="AM71" s="1060"/>
      <c r="AN71" s="1060"/>
      <c r="AO71" s="1060"/>
      <c r="AP71" s="1060" t="s">
        <v>577</v>
      </c>
      <c r="AQ71" s="1060"/>
      <c r="AR71" s="1060"/>
      <c r="AS71" s="1060"/>
      <c r="AT71" s="1060"/>
      <c r="AU71" s="1060" t="s">
        <v>579</v>
      </c>
      <c r="AV71" s="1060"/>
      <c r="AW71" s="1060"/>
      <c r="AX71" s="1060"/>
      <c r="AY71" s="1060"/>
      <c r="AZ71" s="1061"/>
      <c r="BA71" s="1061"/>
      <c r="BB71" s="1061"/>
      <c r="BC71" s="1061"/>
      <c r="BD71" s="1062"/>
      <c r="BE71" s="259"/>
      <c r="BF71" s="259"/>
      <c r="BG71" s="259"/>
      <c r="BH71" s="259"/>
      <c r="BI71" s="259"/>
      <c r="BJ71" s="259"/>
      <c r="BK71" s="259"/>
      <c r="BL71" s="259"/>
      <c r="BM71" s="259"/>
      <c r="BN71" s="259"/>
      <c r="BO71" s="259"/>
      <c r="BP71" s="259"/>
      <c r="BQ71" s="256">
        <v>65</v>
      </c>
      <c r="BR71" s="261"/>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0"/>
    </row>
    <row r="72" spans="1:131" s="241" customFormat="1" ht="26.25" customHeight="1" x14ac:dyDescent="0.15">
      <c r="A72" s="255">
        <v>5</v>
      </c>
      <c r="B72" s="1063" t="s">
        <v>572</v>
      </c>
      <c r="C72" s="1064"/>
      <c r="D72" s="1064"/>
      <c r="E72" s="1064"/>
      <c r="F72" s="1064"/>
      <c r="G72" s="1064"/>
      <c r="H72" s="1064"/>
      <c r="I72" s="1064"/>
      <c r="J72" s="1064"/>
      <c r="K72" s="1064"/>
      <c r="L72" s="1064"/>
      <c r="M72" s="1064"/>
      <c r="N72" s="1064"/>
      <c r="O72" s="1064"/>
      <c r="P72" s="1065"/>
      <c r="Q72" s="1066">
        <v>130</v>
      </c>
      <c r="R72" s="1060"/>
      <c r="S72" s="1060"/>
      <c r="T72" s="1060"/>
      <c r="U72" s="1060"/>
      <c r="V72" s="1060">
        <v>98</v>
      </c>
      <c r="W72" s="1060"/>
      <c r="X72" s="1060"/>
      <c r="Y72" s="1060"/>
      <c r="Z72" s="1060"/>
      <c r="AA72" s="1060">
        <v>32</v>
      </c>
      <c r="AB72" s="1060"/>
      <c r="AC72" s="1060"/>
      <c r="AD72" s="1060"/>
      <c r="AE72" s="1060"/>
      <c r="AF72" s="1060">
        <v>32</v>
      </c>
      <c r="AG72" s="1060"/>
      <c r="AH72" s="1060"/>
      <c r="AI72" s="1060"/>
      <c r="AJ72" s="1060"/>
      <c r="AK72" s="1060" t="s">
        <v>577</v>
      </c>
      <c r="AL72" s="1060"/>
      <c r="AM72" s="1060"/>
      <c r="AN72" s="1060"/>
      <c r="AO72" s="1060"/>
      <c r="AP72" s="1060" t="s">
        <v>577</v>
      </c>
      <c r="AQ72" s="1060"/>
      <c r="AR72" s="1060"/>
      <c r="AS72" s="1060"/>
      <c r="AT72" s="1060"/>
      <c r="AU72" s="1060" t="s">
        <v>579</v>
      </c>
      <c r="AV72" s="1060"/>
      <c r="AW72" s="1060"/>
      <c r="AX72" s="1060"/>
      <c r="AY72" s="1060"/>
      <c r="AZ72" s="1061"/>
      <c r="BA72" s="1061"/>
      <c r="BB72" s="1061"/>
      <c r="BC72" s="1061"/>
      <c r="BD72" s="1062"/>
      <c r="BE72" s="259"/>
      <c r="BF72" s="259"/>
      <c r="BG72" s="259"/>
      <c r="BH72" s="259"/>
      <c r="BI72" s="259"/>
      <c r="BJ72" s="259"/>
      <c r="BK72" s="259"/>
      <c r="BL72" s="259"/>
      <c r="BM72" s="259"/>
      <c r="BN72" s="259"/>
      <c r="BO72" s="259"/>
      <c r="BP72" s="259"/>
      <c r="BQ72" s="256">
        <v>66</v>
      </c>
      <c r="BR72" s="261"/>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0"/>
    </row>
    <row r="73" spans="1:131" s="241" customFormat="1" ht="26.25" customHeight="1" x14ac:dyDescent="0.15">
      <c r="A73" s="255">
        <v>6</v>
      </c>
      <c r="B73" s="1063" t="s">
        <v>573</v>
      </c>
      <c r="C73" s="1064"/>
      <c r="D73" s="1064"/>
      <c r="E73" s="1064"/>
      <c r="F73" s="1064"/>
      <c r="G73" s="1064"/>
      <c r="H73" s="1064"/>
      <c r="I73" s="1064"/>
      <c r="J73" s="1064"/>
      <c r="K73" s="1064"/>
      <c r="L73" s="1064"/>
      <c r="M73" s="1064"/>
      <c r="N73" s="1064"/>
      <c r="O73" s="1064"/>
      <c r="P73" s="1065"/>
      <c r="Q73" s="1066">
        <v>13006</v>
      </c>
      <c r="R73" s="1060"/>
      <c r="S73" s="1060"/>
      <c r="T73" s="1060"/>
      <c r="U73" s="1060"/>
      <c r="V73" s="1060">
        <v>12626</v>
      </c>
      <c r="W73" s="1060"/>
      <c r="X73" s="1060"/>
      <c r="Y73" s="1060"/>
      <c r="Z73" s="1060"/>
      <c r="AA73" s="1060">
        <v>379</v>
      </c>
      <c r="AB73" s="1060"/>
      <c r="AC73" s="1060"/>
      <c r="AD73" s="1060"/>
      <c r="AE73" s="1060"/>
      <c r="AF73" s="1060">
        <v>379</v>
      </c>
      <c r="AG73" s="1060"/>
      <c r="AH73" s="1060"/>
      <c r="AI73" s="1060"/>
      <c r="AJ73" s="1060"/>
      <c r="AK73" s="1060">
        <v>300</v>
      </c>
      <c r="AL73" s="1060"/>
      <c r="AM73" s="1060"/>
      <c r="AN73" s="1060"/>
      <c r="AO73" s="1060"/>
      <c r="AP73" s="1060" t="s">
        <v>577</v>
      </c>
      <c r="AQ73" s="1060"/>
      <c r="AR73" s="1060"/>
      <c r="AS73" s="1060"/>
      <c r="AT73" s="1060"/>
      <c r="AU73" s="1060" t="s">
        <v>579</v>
      </c>
      <c r="AV73" s="1060"/>
      <c r="AW73" s="1060"/>
      <c r="AX73" s="1060"/>
      <c r="AY73" s="1060"/>
      <c r="AZ73" s="1061"/>
      <c r="BA73" s="1061"/>
      <c r="BB73" s="1061"/>
      <c r="BC73" s="1061"/>
      <c r="BD73" s="1062"/>
      <c r="BE73" s="259"/>
      <c r="BF73" s="259"/>
      <c r="BG73" s="259"/>
      <c r="BH73" s="259"/>
      <c r="BI73" s="259"/>
      <c r="BJ73" s="259"/>
      <c r="BK73" s="259"/>
      <c r="BL73" s="259"/>
      <c r="BM73" s="259"/>
      <c r="BN73" s="259"/>
      <c r="BO73" s="259"/>
      <c r="BP73" s="259"/>
      <c r="BQ73" s="256">
        <v>67</v>
      </c>
      <c r="BR73" s="261"/>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0"/>
    </row>
    <row r="74" spans="1:131" s="241" customFormat="1" ht="26.25" customHeight="1" x14ac:dyDescent="0.15">
      <c r="A74" s="255">
        <v>7</v>
      </c>
      <c r="B74" s="1063" t="s">
        <v>574</v>
      </c>
      <c r="C74" s="1064"/>
      <c r="D74" s="1064"/>
      <c r="E74" s="1064"/>
      <c r="F74" s="1064"/>
      <c r="G74" s="1064"/>
      <c r="H74" s="1064"/>
      <c r="I74" s="1064"/>
      <c r="J74" s="1064"/>
      <c r="K74" s="1064"/>
      <c r="L74" s="1064"/>
      <c r="M74" s="1064"/>
      <c r="N74" s="1064"/>
      <c r="O74" s="1064"/>
      <c r="P74" s="1065"/>
      <c r="Q74" s="1066">
        <v>1507</v>
      </c>
      <c r="R74" s="1060"/>
      <c r="S74" s="1060"/>
      <c r="T74" s="1060"/>
      <c r="U74" s="1060"/>
      <c r="V74" s="1060">
        <v>1503</v>
      </c>
      <c r="W74" s="1060"/>
      <c r="X74" s="1060"/>
      <c r="Y74" s="1060"/>
      <c r="Z74" s="1060"/>
      <c r="AA74" s="1060">
        <v>4</v>
      </c>
      <c r="AB74" s="1060"/>
      <c r="AC74" s="1060"/>
      <c r="AD74" s="1060"/>
      <c r="AE74" s="1060"/>
      <c r="AF74" s="1060">
        <v>4</v>
      </c>
      <c r="AG74" s="1060"/>
      <c r="AH74" s="1060"/>
      <c r="AI74" s="1060"/>
      <c r="AJ74" s="1060"/>
      <c r="AK74" s="1060">
        <v>1</v>
      </c>
      <c r="AL74" s="1060"/>
      <c r="AM74" s="1060"/>
      <c r="AN74" s="1060"/>
      <c r="AO74" s="1060"/>
      <c r="AP74" s="1060" t="s">
        <v>577</v>
      </c>
      <c r="AQ74" s="1060"/>
      <c r="AR74" s="1060"/>
      <c r="AS74" s="1060"/>
      <c r="AT74" s="1060"/>
      <c r="AU74" s="1060" t="s">
        <v>579</v>
      </c>
      <c r="AV74" s="1060"/>
      <c r="AW74" s="1060"/>
      <c r="AX74" s="1060"/>
      <c r="AY74" s="1060"/>
      <c r="AZ74" s="1061"/>
      <c r="BA74" s="1061"/>
      <c r="BB74" s="1061"/>
      <c r="BC74" s="1061"/>
      <c r="BD74" s="1062"/>
      <c r="BE74" s="259"/>
      <c r="BF74" s="259"/>
      <c r="BG74" s="259"/>
      <c r="BH74" s="259"/>
      <c r="BI74" s="259"/>
      <c r="BJ74" s="259"/>
      <c r="BK74" s="259"/>
      <c r="BL74" s="259"/>
      <c r="BM74" s="259"/>
      <c r="BN74" s="259"/>
      <c r="BO74" s="259"/>
      <c r="BP74" s="259"/>
      <c r="BQ74" s="256">
        <v>68</v>
      </c>
      <c r="BR74" s="261"/>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0"/>
    </row>
    <row r="75" spans="1:131" s="241" customFormat="1" ht="26.25" customHeight="1" x14ac:dyDescent="0.15">
      <c r="A75" s="255">
        <v>8</v>
      </c>
      <c r="B75" s="1063" t="s">
        <v>575</v>
      </c>
      <c r="C75" s="1064"/>
      <c r="D75" s="1064"/>
      <c r="E75" s="1064"/>
      <c r="F75" s="1064"/>
      <c r="G75" s="1064"/>
      <c r="H75" s="1064"/>
      <c r="I75" s="1064"/>
      <c r="J75" s="1064"/>
      <c r="K75" s="1064"/>
      <c r="L75" s="1064"/>
      <c r="M75" s="1064"/>
      <c r="N75" s="1064"/>
      <c r="O75" s="1064"/>
      <c r="P75" s="1065"/>
      <c r="Q75" s="1067">
        <v>282568</v>
      </c>
      <c r="R75" s="1068"/>
      <c r="S75" s="1068"/>
      <c r="T75" s="1068"/>
      <c r="U75" s="1069"/>
      <c r="V75" s="1070">
        <v>273461</v>
      </c>
      <c r="W75" s="1068"/>
      <c r="X75" s="1068"/>
      <c r="Y75" s="1068"/>
      <c r="Z75" s="1069"/>
      <c r="AA75" s="1070">
        <v>9107</v>
      </c>
      <c r="AB75" s="1068"/>
      <c r="AC75" s="1068"/>
      <c r="AD75" s="1068"/>
      <c r="AE75" s="1069"/>
      <c r="AF75" s="1070">
        <v>9107</v>
      </c>
      <c r="AG75" s="1068"/>
      <c r="AH75" s="1068"/>
      <c r="AI75" s="1068"/>
      <c r="AJ75" s="1069"/>
      <c r="AK75" s="1070">
        <v>1429</v>
      </c>
      <c r="AL75" s="1068"/>
      <c r="AM75" s="1068"/>
      <c r="AN75" s="1068"/>
      <c r="AO75" s="1069"/>
      <c r="AP75" s="1060" t="s">
        <v>577</v>
      </c>
      <c r="AQ75" s="1060"/>
      <c r="AR75" s="1060"/>
      <c r="AS75" s="1060"/>
      <c r="AT75" s="1060"/>
      <c r="AU75" s="1060" t="s">
        <v>579</v>
      </c>
      <c r="AV75" s="1060"/>
      <c r="AW75" s="1060"/>
      <c r="AX75" s="1060"/>
      <c r="AY75" s="1060"/>
      <c r="AZ75" s="1061"/>
      <c r="BA75" s="1061"/>
      <c r="BB75" s="1061"/>
      <c r="BC75" s="1061"/>
      <c r="BD75" s="1062"/>
      <c r="BE75" s="259"/>
      <c r="BF75" s="259"/>
      <c r="BG75" s="259"/>
      <c r="BH75" s="259"/>
      <c r="BI75" s="259"/>
      <c r="BJ75" s="259"/>
      <c r="BK75" s="259"/>
      <c r="BL75" s="259"/>
      <c r="BM75" s="259"/>
      <c r="BN75" s="259"/>
      <c r="BO75" s="259"/>
      <c r="BP75" s="259"/>
      <c r="BQ75" s="256">
        <v>69</v>
      </c>
      <c r="BR75" s="261"/>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0"/>
    </row>
    <row r="76" spans="1:131" s="241" customFormat="1" ht="26.25" customHeight="1" x14ac:dyDescent="0.15">
      <c r="A76" s="255">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59"/>
      <c r="BF76" s="259"/>
      <c r="BG76" s="259"/>
      <c r="BH76" s="259"/>
      <c r="BI76" s="259"/>
      <c r="BJ76" s="259"/>
      <c r="BK76" s="259"/>
      <c r="BL76" s="259"/>
      <c r="BM76" s="259"/>
      <c r="BN76" s="259"/>
      <c r="BO76" s="259"/>
      <c r="BP76" s="259"/>
      <c r="BQ76" s="256">
        <v>70</v>
      </c>
      <c r="BR76" s="261"/>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0"/>
    </row>
    <row r="77" spans="1:131" s="241" customFormat="1" ht="26.25" customHeight="1" x14ac:dyDescent="0.15">
      <c r="A77" s="255">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59"/>
      <c r="BF77" s="259"/>
      <c r="BG77" s="259"/>
      <c r="BH77" s="259"/>
      <c r="BI77" s="259"/>
      <c r="BJ77" s="259"/>
      <c r="BK77" s="259"/>
      <c r="BL77" s="259"/>
      <c r="BM77" s="259"/>
      <c r="BN77" s="259"/>
      <c r="BO77" s="259"/>
      <c r="BP77" s="259"/>
      <c r="BQ77" s="256">
        <v>71</v>
      </c>
      <c r="BR77" s="261"/>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0"/>
    </row>
    <row r="78" spans="1:131" s="241" customFormat="1" ht="26.25" customHeight="1" x14ac:dyDescent="0.15">
      <c r="A78" s="255">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59"/>
      <c r="BF78" s="259"/>
      <c r="BG78" s="259"/>
      <c r="BH78" s="259"/>
      <c r="BI78" s="259"/>
      <c r="BJ78" s="262"/>
      <c r="BK78" s="262"/>
      <c r="BL78" s="262"/>
      <c r="BM78" s="262"/>
      <c r="BN78" s="262"/>
      <c r="BO78" s="259"/>
      <c r="BP78" s="259"/>
      <c r="BQ78" s="256">
        <v>72</v>
      </c>
      <c r="BR78" s="261"/>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0"/>
    </row>
    <row r="79" spans="1:131" s="241" customFormat="1" ht="26.25" customHeight="1" x14ac:dyDescent="0.15">
      <c r="A79" s="255">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59"/>
      <c r="BF79" s="259"/>
      <c r="BG79" s="259"/>
      <c r="BH79" s="259"/>
      <c r="BI79" s="259"/>
      <c r="BJ79" s="262"/>
      <c r="BK79" s="262"/>
      <c r="BL79" s="262"/>
      <c r="BM79" s="262"/>
      <c r="BN79" s="262"/>
      <c r="BO79" s="259"/>
      <c r="BP79" s="259"/>
      <c r="BQ79" s="256">
        <v>73</v>
      </c>
      <c r="BR79" s="261"/>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0"/>
    </row>
    <row r="80" spans="1:131" s="241" customFormat="1" ht="26.25" customHeight="1" x14ac:dyDescent="0.15">
      <c r="A80" s="255">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59"/>
      <c r="BF80" s="259"/>
      <c r="BG80" s="259"/>
      <c r="BH80" s="259"/>
      <c r="BI80" s="259"/>
      <c r="BJ80" s="259"/>
      <c r="BK80" s="259"/>
      <c r="BL80" s="259"/>
      <c r="BM80" s="259"/>
      <c r="BN80" s="259"/>
      <c r="BO80" s="259"/>
      <c r="BP80" s="259"/>
      <c r="BQ80" s="256">
        <v>74</v>
      </c>
      <c r="BR80" s="261"/>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0"/>
    </row>
    <row r="81" spans="1:131" s="241" customFormat="1" ht="26.25" customHeight="1" x14ac:dyDescent="0.15">
      <c r="A81" s="255">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59"/>
      <c r="BF81" s="259"/>
      <c r="BG81" s="259"/>
      <c r="BH81" s="259"/>
      <c r="BI81" s="259"/>
      <c r="BJ81" s="259"/>
      <c r="BK81" s="259"/>
      <c r="BL81" s="259"/>
      <c r="BM81" s="259"/>
      <c r="BN81" s="259"/>
      <c r="BO81" s="259"/>
      <c r="BP81" s="259"/>
      <c r="BQ81" s="256">
        <v>75</v>
      </c>
      <c r="BR81" s="261"/>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0"/>
    </row>
    <row r="82" spans="1:131" s="241" customFormat="1" ht="26.25" customHeight="1" x14ac:dyDescent="0.15">
      <c r="A82" s="255">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59"/>
      <c r="BF82" s="259"/>
      <c r="BG82" s="259"/>
      <c r="BH82" s="259"/>
      <c r="BI82" s="259"/>
      <c r="BJ82" s="259"/>
      <c r="BK82" s="259"/>
      <c r="BL82" s="259"/>
      <c r="BM82" s="259"/>
      <c r="BN82" s="259"/>
      <c r="BO82" s="259"/>
      <c r="BP82" s="259"/>
      <c r="BQ82" s="256">
        <v>76</v>
      </c>
      <c r="BR82" s="261"/>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0"/>
    </row>
    <row r="83" spans="1:131" s="241" customFormat="1" ht="26.25" customHeight="1" x14ac:dyDescent="0.15">
      <c r="A83" s="255">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59"/>
      <c r="BF83" s="259"/>
      <c r="BG83" s="259"/>
      <c r="BH83" s="259"/>
      <c r="BI83" s="259"/>
      <c r="BJ83" s="259"/>
      <c r="BK83" s="259"/>
      <c r="BL83" s="259"/>
      <c r="BM83" s="259"/>
      <c r="BN83" s="259"/>
      <c r="BO83" s="259"/>
      <c r="BP83" s="259"/>
      <c r="BQ83" s="256">
        <v>77</v>
      </c>
      <c r="BR83" s="261"/>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0"/>
    </row>
    <row r="84" spans="1:131" s="241" customFormat="1" ht="26.25" customHeight="1" x14ac:dyDescent="0.15">
      <c r="A84" s="255">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59"/>
      <c r="BF84" s="259"/>
      <c r="BG84" s="259"/>
      <c r="BH84" s="259"/>
      <c r="BI84" s="259"/>
      <c r="BJ84" s="259"/>
      <c r="BK84" s="259"/>
      <c r="BL84" s="259"/>
      <c r="BM84" s="259"/>
      <c r="BN84" s="259"/>
      <c r="BO84" s="259"/>
      <c r="BP84" s="259"/>
      <c r="BQ84" s="256">
        <v>78</v>
      </c>
      <c r="BR84" s="261"/>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0"/>
    </row>
    <row r="85" spans="1:131" s="241" customFormat="1" ht="26.25" customHeight="1" x14ac:dyDescent="0.15">
      <c r="A85" s="255">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59"/>
      <c r="BF85" s="259"/>
      <c r="BG85" s="259"/>
      <c r="BH85" s="259"/>
      <c r="BI85" s="259"/>
      <c r="BJ85" s="259"/>
      <c r="BK85" s="259"/>
      <c r="BL85" s="259"/>
      <c r="BM85" s="259"/>
      <c r="BN85" s="259"/>
      <c r="BO85" s="259"/>
      <c r="BP85" s="259"/>
      <c r="BQ85" s="256">
        <v>79</v>
      </c>
      <c r="BR85" s="261"/>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0"/>
    </row>
    <row r="86" spans="1:131" s="241" customFormat="1" ht="26.25" customHeight="1" x14ac:dyDescent="0.15">
      <c r="A86" s="255">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59"/>
      <c r="BF86" s="259"/>
      <c r="BG86" s="259"/>
      <c r="BH86" s="259"/>
      <c r="BI86" s="259"/>
      <c r="BJ86" s="259"/>
      <c r="BK86" s="259"/>
      <c r="BL86" s="259"/>
      <c r="BM86" s="259"/>
      <c r="BN86" s="259"/>
      <c r="BO86" s="259"/>
      <c r="BP86" s="259"/>
      <c r="BQ86" s="256">
        <v>80</v>
      </c>
      <c r="BR86" s="261"/>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0"/>
    </row>
    <row r="87" spans="1:131" s="241" customFormat="1" ht="26.25" customHeight="1" x14ac:dyDescent="0.15">
      <c r="A87" s="263">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59"/>
      <c r="BF87" s="259"/>
      <c r="BG87" s="259"/>
      <c r="BH87" s="259"/>
      <c r="BI87" s="259"/>
      <c r="BJ87" s="259"/>
      <c r="BK87" s="259"/>
      <c r="BL87" s="259"/>
      <c r="BM87" s="259"/>
      <c r="BN87" s="259"/>
      <c r="BO87" s="259"/>
      <c r="BP87" s="259"/>
      <c r="BQ87" s="256">
        <v>81</v>
      </c>
      <c r="BR87" s="261"/>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0"/>
    </row>
    <row r="88" spans="1:131" s="241" customFormat="1" ht="26.25" customHeight="1" thickBot="1" x14ac:dyDescent="0.2">
      <c r="A88" s="258" t="s">
        <v>383</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9567</v>
      </c>
      <c r="AG88" s="1048"/>
      <c r="AH88" s="1048"/>
      <c r="AI88" s="1048"/>
      <c r="AJ88" s="1048"/>
      <c r="AK88" s="1052"/>
      <c r="AL88" s="1052"/>
      <c r="AM88" s="1052"/>
      <c r="AN88" s="1052"/>
      <c r="AO88" s="1052"/>
      <c r="AP88" s="1048">
        <v>26</v>
      </c>
      <c r="AQ88" s="1048"/>
      <c r="AR88" s="1048"/>
      <c r="AS88" s="1048"/>
      <c r="AT88" s="1048"/>
      <c r="AU88" s="1048">
        <v>17</v>
      </c>
      <c r="AV88" s="1048"/>
      <c r="AW88" s="1048"/>
      <c r="AX88" s="1048"/>
      <c r="AY88" s="1048"/>
      <c r="AZ88" s="1049"/>
      <c r="BA88" s="1049"/>
      <c r="BB88" s="1049"/>
      <c r="BC88" s="1049"/>
      <c r="BD88" s="1050"/>
      <c r="BE88" s="259"/>
      <c r="BF88" s="259"/>
      <c r="BG88" s="259"/>
      <c r="BH88" s="259"/>
      <c r="BI88" s="259"/>
      <c r="BJ88" s="259"/>
      <c r="BK88" s="259"/>
      <c r="BL88" s="259"/>
      <c r="BM88" s="259"/>
      <c r="BN88" s="259"/>
      <c r="BO88" s="259"/>
      <c r="BP88" s="259"/>
      <c r="BQ88" s="256">
        <v>82</v>
      </c>
      <c r="BR88" s="261"/>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0"/>
    </row>
    <row r="89" spans="1:131" s="241" customFormat="1" ht="26.25" hidden="1" customHeight="1" x14ac:dyDescent="0.15">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0"/>
    </row>
    <row r="90" spans="1:131" s="241" customFormat="1" ht="26.25" hidden="1" customHeight="1" x14ac:dyDescent="0.15">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0"/>
    </row>
    <row r="91" spans="1:131" s="241" customFormat="1" ht="26.25" hidden="1" customHeight="1" x14ac:dyDescent="0.15">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0"/>
    </row>
    <row r="92" spans="1:131" s="241" customFormat="1" ht="26.25" hidden="1" customHeight="1" x14ac:dyDescent="0.15">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0"/>
    </row>
    <row r="93" spans="1:131" s="241" customFormat="1" ht="26.25" hidden="1" customHeight="1" x14ac:dyDescent="0.15">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0"/>
    </row>
    <row r="94" spans="1:131" s="241" customFormat="1" ht="26.25" hidden="1" customHeight="1" x14ac:dyDescent="0.15">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0"/>
    </row>
    <row r="95" spans="1:131" s="241" customFormat="1" ht="26.25" hidden="1" customHeight="1" x14ac:dyDescent="0.15">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0"/>
    </row>
    <row r="96" spans="1:131" s="241" customFormat="1" ht="26.25" hidden="1" customHeight="1" x14ac:dyDescent="0.15">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0"/>
    </row>
    <row r="97" spans="1:131" s="241" customFormat="1" ht="26.25" hidden="1" customHeight="1" x14ac:dyDescent="0.15">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0"/>
    </row>
    <row r="98" spans="1:131" s="241" customFormat="1" ht="26.25" hidden="1" customHeight="1" x14ac:dyDescent="0.15">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0"/>
    </row>
    <row r="99" spans="1:131" s="241" customFormat="1" ht="26.25" hidden="1" customHeight="1" x14ac:dyDescent="0.15">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0"/>
    </row>
    <row r="100" spans="1:131" s="241" customFormat="1" ht="26.25" hidden="1" customHeight="1" x14ac:dyDescent="0.15">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0"/>
    </row>
    <row r="101" spans="1:131" s="241" customFormat="1" ht="26.25" hidden="1" customHeight="1" x14ac:dyDescent="0.15">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0"/>
    </row>
    <row r="102" spans="1:131" s="241" customFormat="1" ht="26.25" customHeight="1" thickBot="1" x14ac:dyDescent="0.2">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383</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0"/>
    </row>
    <row r="103" spans="1:131" s="241" customFormat="1" ht="26.25" customHeight="1" x14ac:dyDescent="0.15">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0"/>
    </row>
    <row r="104" spans="1:131" s="241" customFormat="1" ht="26.25" customHeight="1" x14ac:dyDescent="0.15">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0"/>
    </row>
    <row r="105" spans="1:131" s="241" customFormat="1" ht="11.25" customHeight="1" x14ac:dyDescent="0.15">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1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
      <c r="A107" s="269" t="s">
        <v>417</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418</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0"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303</v>
      </c>
      <c r="AG109" s="983"/>
      <c r="AH109" s="983"/>
      <c r="AI109" s="983"/>
      <c r="AJ109" s="984"/>
      <c r="AK109" s="985" t="s">
        <v>302</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303</v>
      </c>
      <c r="BW109" s="983"/>
      <c r="BX109" s="983"/>
      <c r="BY109" s="983"/>
      <c r="BZ109" s="984"/>
      <c r="CA109" s="985" t="s">
        <v>302</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303</v>
      </c>
      <c r="DM109" s="983"/>
      <c r="DN109" s="983"/>
      <c r="DO109" s="983"/>
      <c r="DP109" s="984"/>
      <c r="DQ109" s="985" t="s">
        <v>302</v>
      </c>
      <c r="DR109" s="983"/>
      <c r="DS109" s="983"/>
      <c r="DT109" s="983"/>
      <c r="DU109" s="984"/>
      <c r="DV109" s="985" t="s">
        <v>423</v>
      </c>
      <c r="DW109" s="983"/>
      <c r="DX109" s="983"/>
      <c r="DY109" s="983"/>
      <c r="DZ109" s="1014"/>
    </row>
    <row r="110" spans="1:131" s="240"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1564699</v>
      </c>
      <c r="AB110" s="976"/>
      <c r="AC110" s="976"/>
      <c r="AD110" s="976"/>
      <c r="AE110" s="977"/>
      <c r="AF110" s="978">
        <v>1618809</v>
      </c>
      <c r="AG110" s="976"/>
      <c r="AH110" s="976"/>
      <c r="AI110" s="976"/>
      <c r="AJ110" s="977"/>
      <c r="AK110" s="978">
        <v>1679823</v>
      </c>
      <c r="AL110" s="976"/>
      <c r="AM110" s="976"/>
      <c r="AN110" s="976"/>
      <c r="AO110" s="977"/>
      <c r="AP110" s="979">
        <v>21.1</v>
      </c>
      <c r="AQ110" s="980"/>
      <c r="AR110" s="980"/>
      <c r="AS110" s="980"/>
      <c r="AT110" s="981"/>
      <c r="AU110" s="1015" t="s">
        <v>73</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15207271</v>
      </c>
      <c r="BR110" s="923"/>
      <c r="BS110" s="923"/>
      <c r="BT110" s="923"/>
      <c r="BU110" s="923"/>
      <c r="BV110" s="923">
        <v>16635487</v>
      </c>
      <c r="BW110" s="923"/>
      <c r="BX110" s="923"/>
      <c r="BY110" s="923"/>
      <c r="BZ110" s="923"/>
      <c r="CA110" s="923">
        <v>16199093</v>
      </c>
      <c r="CB110" s="923"/>
      <c r="CC110" s="923"/>
      <c r="CD110" s="923"/>
      <c r="CE110" s="923"/>
      <c r="CF110" s="947">
        <v>203.7</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10800</v>
      </c>
      <c r="DH110" s="923"/>
      <c r="DI110" s="923"/>
      <c r="DJ110" s="923"/>
      <c r="DK110" s="923"/>
      <c r="DL110" s="923">
        <v>8400</v>
      </c>
      <c r="DM110" s="923"/>
      <c r="DN110" s="923"/>
      <c r="DO110" s="923"/>
      <c r="DP110" s="923"/>
      <c r="DQ110" s="923">
        <v>6000</v>
      </c>
      <c r="DR110" s="923"/>
      <c r="DS110" s="923"/>
      <c r="DT110" s="923"/>
      <c r="DU110" s="923"/>
      <c r="DV110" s="924">
        <v>0.1</v>
      </c>
      <c r="DW110" s="924"/>
      <c r="DX110" s="924"/>
      <c r="DY110" s="924"/>
      <c r="DZ110" s="925"/>
    </row>
    <row r="111" spans="1:131" s="240" customFormat="1" ht="26.25" customHeight="1" x14ac:dyDescent="0.15">
      <c r="A111" s="852" t="s">
        <v>429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172</v>
      </c>
      <c r="AB111" s="1004"/>
      <c r="AC111" s="1004"/>
      <c r="AD111" s="1004"/>
      <c r="AE111" s="1005"/>
      <c r="AF111" s="1006" t="s">
        <v>172</v>
      </c>
      <c r="AG111" s="1004"/>
      <c r="AH111" s="1004"/>
      <c r="AI111" s="1004"/>
      <c r="AJ111" s="1005"/>
      <c r="AK111" s="1006" t="s">
        <v>172</v>
      </c>
      <c r="AL111" s="1004"/>
      <c r="AM111" s="1004"/>
      <c r="AN111" s="1004"/>
      <c r="AO111" s="1005"/>
      <c r="AP111" s="1007" t="s">
        <v>430</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v>10800</v>
      </c>
      <c r="BR111" s="895"/>
      <c r="BS111" s="895"/>
      <c r="BT111" s="895"/>
      <c r="BU111" s="895"/>
      <c r="BV111" s="895">
        <v>8400</v>
      </c>
      <c r="BW111" s="895"/>
      <c r="BX111" s="895"/>
      <c r="BY111" s="895"/>
      <c r="BZ111" s="895"/>
      <c r="CA111" s="895">
        <v>6000</v>
      </c>
      <c r="CB111" s="895"/>
      <c r="CC111" s="895"/>
      <c r="CD111" s="895"/>
      <c r="CE111" s="895"/>
      <c r="CF111" s="956">
        <v>0.1</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172</v>
      </c>
      <c r="DH111" s="895"/>
      <c r="DI111" s="895"/>
      <c r="DJ111" s="895"/>
      <c r="DK111" s="895"/>
      <c r="DL111" s="895" t="s">
        <v>430</v>
      </c>
      <c r="DM111" s="895"/>
      <c r="DN111" s="895"/>
      <c r="DO111" s="895"/>
      <c r="DP111" s="895"/>
      <c r="DQ111" s="895" t="s">
        <v>172</v>
      </c>
      <c r="DR111" s="895"/>
      <c r="DS111" s="895"/>
      <c r="DT111" s="895"/>
      <c r="DU111" s="895"/>
      <c r="DV111" s="872" t="s">
        <v>172</v>
      </c>
      <c r="DW111" s="872"/>
      <c r="DX111" s="872"/>
      <c r="DY111" s="872"/>
      <c r="DZ111" s="873"/>
    </row>
    <row r="112" spans="1:131" s="240"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172</v>
      </c>
      <c r="AB112" s="858"/>
      <c r="AC112" s="858"/>
      <c r="AD112" s="858"/>
      <c r="AE112" s="859"/>
      <c r="AF112" s="860" t="s">
        <v>172</v>
      </c>
      <c r="AG112" s="858"/>
      <c r="AH112" s="858"/>
      <c r="AI112" s="858"/>
      <c r="AJ112" s="859"/>
      <c r="AK112" s="860" t="s">
        <v>172</v>
      </c>
      <c r="AL112" s="858"/>
      <c r="AM112" s="858"/>
      <c r="AN112" s="858"/>
      <c r="AO112" s="859"/>
      <c r="AP112" s="905" t="s">
        <v>430</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1117999</v>
      </c>
      <c r="BR112" s="895"/>
      <c r="BS112" s="895"/>
      <c r="BT112" s="895"/>
      <c r="BU112" s="895"/>
      <c r="BV112" s="895">
        <v>1168572</v>
      </c>
      <c r="BW112" s="895"/>
      <c r="BX112" s="895"/>
      <c r="BY112" s="895"/>
      <c r="BZ112" s="895"/>
      <c r="CA112" s="895">
        <v>1154230</v>
      </c>
      <c r="CB112" s="895"/>
      <c r="CC112" s="895"/>
      <c r="CD112" s="895"/>
      <c r="CE112" s="895"/>
      <c r="CF112" s="956">
        <v>14.5</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172</v>
      </c>
      <c r="DH112" s="895"/>
      <c r="DI112" s="895"/>
      <c r="DJ112" s="895"/>
      <c r="DK112" s="895"/>
      <c r="DL112" s="895" t="s">
        <v>172</v>
      </c>
      <c r="DM112" s="895"/>
      <c r="DN112" s="895"/>
      <c r="DO112" s="895"/>
      <c r="DP112" s="895"/>
      <c r="DQ112" s="895" t="s">
        <v>430</v>
      </c>
      <c r="DR112" s="895"/>
      <c r="DS112" s="895"/>
      <c r="DT112" s="895"/>
      <c r="DU112" s="895"/>
      <c r="DV112" s="872" t="s">
        <v>172</v>
      </c>
      <c r="DW112" s="872"/>
      <c r="DX112" s="872"/>
      <c r="DY112" s="872"/>
      <c r="DZ112" s="873"/>
    </row>
    <row r="113" spans="1:130" s="240" customFormat="1" ht="26.25" customHeight="1" x14ac:dyDescent="0.15">
      <c r="A113" s="999"/>
      <c r="B113" s="1000"/>
      <c r="C113" s="828" t="s">
        <v>437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140092</v>
      </c>
      <c r="AB113" s="1004"/>
      <c r="AC113" s="1004"/>
      <c r="AD113" s="1004"/>
      <c r="AE113" s="1005"/>
      <c r="AF113" s="1006">
        <v>137867</v>
      </c>
      <c r="AG113" s="1004"/>
      <c r="AH113" s="1004"/>
      <c r="AI113" s="1004"/>
      <c r="AJ113" s="1005"/>
      <c r="AK113" s="1006">
        <v>138732</v>
      </c>
      <c r="AL113" s="1004"/>
      <c r="AM113" s="1004"/>
      <c r="AN113" s="1004"/>
      <c r="AO113" s="1005"/>
      <c r="AP113" s="1007">
        <v>1.7</v>
      </c>
      <c r="AQ113" s="1008"/>
      <c r="AR113" s="1008"/>
      <c r="AS113" s="1008"/>
      <c r="AT113" s="1009"/>
      <c r="AU113" s="1017"/>
      <c r="AV113" s="1018"/>
      <c r="AW113" s="1018"/>
      <c r="AX113" s="1018"/>
      <c r="AY113" s="1018"/>
      <c r="AZ113" s="893" t="s">
        <v>438</v>
      </c>
      <c r="BA113" s="828"/>
      <c r="BB113" s="828"/>
      <c r="BC113" s="828"/>
      <c r="BD113" s="828"/>
      <c r="BE113" s="828"/>
      <c r="BF113" s="828"/>
      <c r="BG113" s="828"/>
      <c r="BH113" s="828"/>
      <c r="BI113" s="828"/>
      <c r="BJ113" s="828"/>
      <c r="BK113" s="828"/>
      <c r="BL113" s="828"/>
      <c r="BM113" s="828"/>
      <c r="BN113" s="828"/>
      <c r="BO113" s="828"/>
      <c r="BP113" s="829"/>
      <c r="BQ113" s="894">
        <v>136568</v>
      </c>
      <c r="BR113" s="895"/>
      <c r="BS113" s="895"/>
      <c r="BT113" s="895"/>
      <c r="BU113" s="895"/>
      <c r="BV113" s="895" t="s">
        <v>430</v>
      </c>
      <c r="BW113" s="895"/>
      <c r="BX113" s="895"/>
      <c r="BY113" s="895"/>
      <c r="BZ113" s="895"/>
      <c r="CA113" s="895">
        <v>18893</v>
      </c>
      <c r="CB113" s="895"/>
      <c r="CC113" s="895"/>
      <c r="CD113" s="895"/>
      <c r="CE113" s="895"/>
      <c r="CF113" s="956">
        <v>0.2</v>
      </c>
      <c r="CG113" s="957"/>
      <c r="CH113" s="957"/>
      <c r="CI113" s="957"/>
      <c r="CJ113" s="957"/>
      <c r="CK113" s="1012"/>
      <c r="CL113" s="899"/>
      <c r="CM113" s="902" t="s">
        <v>439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172</v>
      </c>
      <c r="DH113" s="858"/>
      <c r="DI113" s="858"/>
      <c r="DJ113" s="858"/>
      <c r="DK113" s="859"/>
      <c r="DL113" s="860" t="s">
        <v>172</v>
      </c>
      <c r="DM113" s="858"/>
      <c r="DN113" s="858"/>
      <c r="DO113" s="858"/>
      <c r="DP113" s="859"/>
      <c r="DQ113" s="860" t="s">
        <v>172</v>
      </c>
      <c r="DR113" s="858"/>
      <c r="DS113" s="858"/>
      <c r="DT113" s="858"/>
      <c r="DU113" s="859"/>
      <c r="DV113" s="905" t="s">
        <v>430</v>
      </c>
      <c r="DW113" s="906"/>
      <c r="DX113" s="906"/>
      <c r="DY113" s="906"/>
      <c r="DZ113" s="907"/>
    </row>
    <row r="114" spans="1:130" s="240" customFormat="1" ht="26.25" customHeight="1" x14ac:dyDescent="0.15">
      <c r="A114" s="999"/>
      <c r="B114" s="1000"/>
      <c r="C114" s="828" t="s">
        <v>440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254141</v>
      </c>
      <c r="AB114" s="858"/>
      <c r="AC114" s="858"/>
      <c r="AD114" s="858"/>
      <c r="AE114" s="859"/>
      <c r="AF114" s="860">
        <v>115501</v>
      </c>
      <c r="AG114" s="858"/>
      <c r="AH114" s="858"/>
      <c r="AI114" s="858"/>
      <c r="AJ114" s="859"/>
      <c r="AK114" s="860" t="s">
        <v>172</v>
      </c>
      <c r="AL114" s="858"/>
      <c r="AM114" s="858"/>
      <c r="AN114" s="858"/>
      <c r="AO114" s="859"/>
      <c r="AP114" s="905" t="s">
        <v>172</v>
      </c>
      <c r="AQ114" s="906"/>
      <c r="AR114" s="906"/>
      <c r="AS114" s="906"/>
      <c r="AT114" s="907"/>
      <c r="AU114" s="1017"/>
      <c r="AV114" s="1018"/>
      <c r="AW114" s="1018"/>
      <c r="AX114" s="1018"/>
      <c r="AY114" s="1018"/>
      <c r="AZ114" s="893" t="s">
        <v>441</v>
      </c>
      <c r="BA114" s="828"/>
      <c r="BB114" s="828"/>
      <c r="BC114" s="828"/>
      <c r="BD114" s="828"/>
      <c r="BE114" s="828"/>
      <c r="BF114" s="828"/>
      <c r="BG114" s="828"/>
      <c r="BH114" s="828"/>
      <c r="BI114" s="828"/>
      <c r="BJ114" s="828"/>
      <c r="BK114" s="828"/>
      <c r="BL114" s="828"/>
      <c r="BM114" s="828"/>
      <c r="BN114" s="828"/>
      <c r="BO114" s="828"/>
      <c r="BP114" s="829"/>
      <c r="BQ114" s="894">
        <v>1749084</v>
      </c>
      <c r="BR114" s="895"/>
      <c r="BS114" s="895"/>
      <c r="BT114" s="895"/>
      <c r="BU114" s="895"/>
      <c r="BV114" s="895">
        <v>1642178</v>
      </c>
      <c r="BW114" s="895"/>
      <c r="BX114" s="895"/>
      <c r="BY114" s="895"/>
      <c r="BZ114" s="895"/>
      <c r="CA114" s="895">
        <v>1556741</v>
      </c>
      <c r="CB114" s="895"/>
      <c r="CC114" s="895"/>
      <c r="CD114" s="895"/>
      <c r="CE114" s="895"/>
      <c r="CF114" s="956">
        <v>19.600000000000001</v>
      </c>
      <c r="CG114" s="957"/>
      <c r="CH114" s="957"/>
      <c r="CI114" s="957"/>
      <c r="CJ114" s="957"/>
      <c r="CK114" s="1012"/>
      <c r="CL114" s="899"/>
      <c r="CM114" s="902" t="s">
        <v>442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443</v>
      </c>
      <c r="DH114" s="858"/>
      <c r="DI114" s="858"/>
      <c r="DJ114" s="858"/>
      <c r="DK114" s="859"/>
      <c r="DL114" s="860" t="s">
        <v>172</v>
      </c>
      <c r="DM114" s="858"/>
      <c r="DN114" s="858"/>
      <c r="DO114" s="858"/>
      <c r="DP114" s="859"/>
      <c r="DQ114" s="860" t="s">
        <v>430</v>
      </c>
      <c r="DR114" s="858"/>
      <c r="DS114" s="858"/>
      <c r="DT114" s="858"/>
      <c r="DU114" s="859"/>
      <c r="DV114" s="905" t="s">
        <v>172</v>
      </c>
      <c r="DW114" s="906"/>
      <c r="DX114" s="906"/>
      <c r="DY114" s="906"/>
      <c r="DZ114" s="907"/>
    </row>
    <row r="115" spans="1:130" s="240"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144293</v>
      </c>
      <c r="AB115" s="1004"/>
      <c r="AC115" s="1004"/>
      <c r="AD115" s="1004"/>
      <c r="AE115" s="1005"/>
      <c r="AF115" s="1006">
        <v>117310</v>
      </c>
      <c r="AG115" s="1004"/>
      <c r="AH115" s="1004"/>
      <c r="AI115" s="1004"/>
      <c r="AJ115" s="1005"/>
      <c r="AK115" s="1006">
        <v>95139</v>
      </c>
      <c r="AL115" s="1004"/>
      <c r="AM115" s="1004"/>
      <c r="AN115" s="1004"/>
      <c r="AO115" s="1005"/>
      <c r="AP115" s="1007">
        <v>1.2</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430</v>
      </c>
      <c r="BR115" s="895"/>
      <c r="BS115" s="895"/>
      <c r="BT115" s="895"/>
      <c r="BU115" s="895"/>
      <c r="BV115" s="895" t="s">
        <v>172</v>
      </c>
      <c r="BW115" s="895"/>
      <c r="BX115" s="895"/>
      <c r="BY115" s="895"/>
      <c r="BZ115" s="895"/>
      <c r="CA115" s="895" t="s">
        <v>172</v>
      </c>
      <c r="CB115" s="895"/>
      <c r="CC115" s="895"/>
      <c r="CD115" s="895"/>
      <c r="CE115" s="895"/>
      <c r="CF115" s="956" t="s">
        <v>172</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430</v>
      </c>
      <c r="DH115" s="858"/>
      <c r="DI115" s="858"/>
      <c r="DJ115" s="858"/>
      <c r="DK115" s="859"/>
      <c r="DL115" s="860" t="s">
        <v>172</v>
      </c>
      <c r="DM115" s="858"/>
      <c r="DN115" s="858"/>
      <c r="DO115" s="858"/>
      <c r="DP115" s="859"/>
      <c r="DQ115" s="860" t="s">
        <v>172</v>
      </c>
      <c r="DR115" s="858"/>
      <c r="DS115" s="858"/>
      <c r="DT115" s="858"/>
      <c r="DU115" s="859"/>
      <c r="DV115" s="905" t="s">
        <v>172</v>
      </c>
      <c r="DW115" s="906"/>
      <c r="DX115" s="906"/>
      <c r="DY115" s="906"/>
      <c r="DZ115" s="907"/>
    </row>
    <row r="116" spans="1:130" s="240"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98</v>
      </c>
      <c r="AB116" s="858"/>
      <c r="AC116" s="858"/>
      <c r="AD116" s="858"/>
      <c r="AE116" s="859"/>
      <c r="AF116" s="860">
        <v>102</v>
      </c>
      <c r="AG116" s="858"/>
      <c r="AH116" s="858"/>
      <c r="AI116" s="858"/>
      <c r="AJ116" s="859"/>
      <c r="AK116" s="860">
        <v>117</v>
      </c>
      <c r="AL116" s="858"/>
      <c r="AM116" s="858"/>
      <c r="AN116" s="858"/>
      <c r="AO116" s="859"/>
      <c r="AP116" s="905">
        <v>0</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172</v>
      </c>
      <c r="BR116" s="895"/>
      <c r="BS116" s="895"/>
      <c r="BT116" s="895"/>
      <c r="BU116" s="895"/>
      <c r="BV116" s="895" t="s">
        <v>172</v>
      </c>
      <c r="BW116" s="895"/>
      <c r="BX116" s="895"/>
      <c r="BY116" s="895"/>
      <c r="BZ116" s="895"/>
      <c r="CA116" s="895" t="s">
        <v>172</v>
      </c>
      <c r="CB116" s="895"/>
      <c r="CC116" s="895"/>
      <c r="CD116" s="895"/>
      <c r="CE116" s="895"/>
      <c r="CF116" s="956" t="s">
        <v>172</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430</v>
      </c>
      <c r="DH116" s="858"/>
      <c r="DI116" s="858"/>
      <c r="DJ116" s="858"/>
      <c r="DK116" s="859"/>
      <c r="DL116" s="860" t="s">
        <v>172</v>
      </c>
      <c r="DM116" s="858"/>
      <c r="DN116" s="858"/>
      <c r="DO116" s="858"/>
      <c r="DP116" s="859"/>
      <c r="DQ116" s="860" t="s">
        <v>172</v>
      </c>
      <c r="DR116" s="858"/>
      <c r="DS116" s="858"/>
      <c r="DT116" s="858"/>
      <c r="DU116" s="859"/>
      <c r="DV116" s="905" t="s">
        <v>172</v>
      </c>
      <c r="DW116" s="906"/>
      <c r="DX116" s="906"/>
      <c r="DY116" s="906"/>
      <c r="DZ116" s="907"/>
    </row>
    <row r="117" spans="1:130" s="240"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2103323</v>
      </c>
      <c r="AB117" s="990"/>
      <c r="AC117" s="990"/>
      <c r="AD117" s="990"/>
      <c r="AE117" s="991"/>
      <c r="AF117" s="992">
        <v>1989589</v>
      </c>
      <c r="AG117" s="990"/>
      <c r="AH117" s="990"/>
      <c r="AI117" s="990"/>
      <c r="AJ117" s="991"/>
      <c r="AK117" s="992">
        <v>1913811</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172</v>
      </c>
      <c r="BR117" s="895"/>
      <c r="BS117" s="895"/>
      <c r="BT117" s="895"/>
      <c r="BU117" s="895"/>
      <c r="BV117" s="895" t="s">
        <v>172</v>
      </c>
      <c r="BW117" s="895"/>
      <c r="BX117" s="895"/>
      <c r="BY117" s="895"/>
      <c r="BZ117" s="895"/>
      <c r="CA117" s="895" t="s">
        <v>172</v>
      </c>
      <c r="CB117" s="895"/>
      <c r="CC117" s="895"/>
      <c r="CD117" s="895"/>
      <c r="CE117" s="895"/>
      <c r="CF117" s="956" t="s">
        <v>430</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172</v>
      </c>
      <c r="DH117" s="858"/>
      <c r="DI117" s="858"/>
      <c r="DJ117" s="858"/>
      <c r="DK117" s="859"/>
      <c r="DL117" s="860" t="s">
        <v>172</v>
      </c>
      <c r="DM117" s="858"/>
      <c r="DN117" s="858"/>
      <c r="DO117" s="858"/>
      <c r="DP117" s="859"/>
      <c r="DQ117" s="860" t="s">
        <v>430</v>
      </c>
      <c r="DR117" s="858"/>
      <c r="DS117" s="858"/>
      <c r="DT117" s="858"/>
      <c r="DU117" s="859"/>
      <c r="DV117" s="905" t="s">
        <v>172</v>
      </c>
      <c r="DW117" s="906"/>
      <c r="DX117" s="906"/>
      <c r="DY117" s="906"/>
      <c r="DZ117" s="907"/>
    </row>
    <row r="118" spans="1:130" s="240"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303</v>
      </c>
      <c r="AG118" s="983"/>
      <c r="AH118" s="983"/>
      <c r="AI118" s="983"/>
      <c r="AJ118" s="984"/>
      <c r="AK118" s="985" t="s">
        <v>302</v>
      </c>
      <c r="AL118" s="983"/>
      <c r="AM118" s="983"/>
      <c r="AN118" s="983"/>
      <c r="AO118" s="984"/>
      <c r="AP118" s="986" t="s">
        <v>423</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443</v>
      </c>
      <c r="BR118" s="926"/>
      <c r="BS118" s="926"/>
      <c r="BT118" s="926"/>
      <c r="BU118" s="926"/>
      <c r="BV118" s="926" t="s">
        <v>172</v>
      </c>
      <c r="BW118" s="926"/>
      <c r="BX118" s="926"/>
      <c r="BY118" s="926"/>
      <c r="BZ118" s="926"/>
      <c r="CA118" s="926" t="s">
        <v>430</v>
      </c>
      <c r="CB118" s="926"/>
      <c r="CC118" s="926"/>
      <c r="CD118" s="926"/>
      <c r="CE118" s="926"/>
      <c r="CF118" s="956" t="s">
        <v>172</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172</v>
      </c>
      <c r="DH118" s="858"/>
      <c r="DI118" s="858"/>
      <c r="DJ118" s="858"/>
      <c r="DK118" s="859"/>
      <c r="DL118" s="860" t="s">
        <v>172</v>
      </c>
      <c r="DM118" s="858"/>
      <c r="DN118" s="858"/>
      <c r="DO118" s="858"/>
      <c r="DP118" s="859"/>
      <c r="DQ118" s="860" t="s">
        <v>172</v>
      </c>
      <c r="DR118" s="858"/>
      <c r="DS118" s="858"/>
      <c r="DT118" s="858"/>
      <c r="DU118" s="859"/>
      <c r="DV118" s="905" t="s">
        <v>172</v>
      </c>
      <c r="DW118" s="906"/>
      <c r="DX118" s="906"/>
      <c r="DY118" s="906"/>
      <c r="DZ118" s="907"/>
    </row>
    <row r="119" spans="1:130" s="240"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2400</v>
      </c>
      <c r="AB119" s="976"/>
      <c r="AC119" s="976"/>
      <c r="AD119" s="976"/>
      <c r="AE119" s="977"/>
      <c r="AF119" s="978">
        <v>2400</v>
      </c>
      <c r="AG119" s="976"/>
      <c r="AH119" s="976"/>
      <c r="AI119" s="976"/>
      <c r="AJ119" s="977"/>
      <c r="AK119" s="978">
        <v>2400</v>
      </c>
      <c r="AL119" s="976"/>
      <c r="AM119" s="976"/>
      <c r="AN119" s="976"/>
      <c r="AO119" s="977"/>
      <c r="AP119" s="979">
        <v>0</v>
      </c>
      <c r="AQ119" s="980"/>
      <c r="AR119" s="980"/>
      <c r="AS119" s="980"/>
      <c r="AT119" s="981"/>
      <c r="AU119" s="1019"/>
      <c r="AV119" s="1020"/>
      <c r="AW119" s="1020"/>
      <c r="AX119" s="1020"/>
      <c r="AY119" s="1020"/>
      <c r="AZ119" s="271" t="s">
        <v>186</v>
      </c>
      <c r="BA119" s="271"/>
      <c r="BB119" s="271"/>
      <c r="BC119" s="271"/>
      <c r="BD119" s="271"/>
      <c r="BE119" s="271"/>
      <c r="BF119" s="271"/>
      <c r="BG119" s="271"/>
      <c r="BH119" s="271"/>
      <c r="BI119" s="271"/>
      <c r="BJ119" s="271"/>
      <c r="BK119" s="271"/>
      <c r="BL119" s="271"/>
      <c r="BM119" s="271"/>
      <c r="BN119" s="271"/>
      <c r="BO119" s="958" t="s">
        <v>455</v>
      </c>
      <c r="BP119" s="959"/>
      <c r="BQ119" s="963">
        <v>18221722</v>
      </c>
      <c r="BR119" s="926"/>
      <c r="BS119" s="926"/>
      <c r="BT119" s="926"/>
      <c r="BU119" s="926"/>
      <c r="BV119" s="926">
        <v>19454637</v>
      </c>
      <c r="BW119" s="926"/>
      <c r="BX119" s="926"/>
      <c r="BY119" s="926"/>
      <c r="BZ119" s="926"/>
      <c r="CA119" s="926">
        <v>18934957</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172</v>
      </c>
      <c r="DH119" s="841"/>
      <c r="DI119" s="841"/>
      <c r="DJ119" s="841"/>
      <c r="DK119" s="842"/>
      <c r="DL119" s="843" t="s">
        <v>172</v>
      </c>
      <c r="DM119" s="841"/>
      <c r="DN119" s="841"/>
      <c r="DO119" s="841"/>
      <c r="DP119" s="842"/>
      <c r="DQ119" s="843" t="s">
        <v>172</v>
      </c>
      <c r="DR119" s="841"/>
      <c r="DS119" s="841"/>
      <c r="DT119" s="841"/>
      <c r="DU119" s="842"/>
      <c r="DV119" s="929" t="s">
        <v>430</v>
      </c>
      <c r="DW119" s="930"/>
      <c r="DX119" s="930"/>
      <c r="DY119" s="930"/>
      <c r="DZ119" s="931"/>
    </row>
    <row r="120" spans="1:130" s="240"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172</v>
      </c>
      <c r="AB120" s="858"/>
      <c r="AC120" s="858"/>
      <c r="AD120" s="858"/>
      <c r="AE120" s="859"/>
      <c r="AF120" s="860" t="s">
        <v>172</v>
      </c>
      <c r="AG120" s="858"/>
      <c r="AH120" s="858"/>
      <c r="AI120" s="858"/>
      <c r="AJ120" s="859"/>
      <c r="AK120" s="860" t="s">
        <v>430</v>
      </c>
      <c r="AL120" s="858"/>
      <c r="AM120" s="858"/>
      <c r="AN120" s="858"/>
      <c r="AO120" s="859"/>
      <c r="AP120" s="905" t="s">
        <v>172</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8592319</v>
      </c>
      <c r="BR120" s="923"/>
      <c r="BS120" s="923"/>
      <c r="BT120" s="923"/>
      <c r="BU120" s="923"/>
      <c r="BV120" s="923">
        <v>9237547</v>
      </c>
      <c r="BW120" s="923"/>
      <c r="BX120" s="923"/>
      <c r="BY120" s="923"/>
      <c r="BZ120" s="923"/>
      <c r="CA120" s="923">
        <v>9251882</v>
      </c>
      <c r="CB120" s="923"/>
      <c r="CC120" s="923"/>
      <c r="CD120" s="923"/>
      <c r="CE120" s="923"/>
      <c r="CF120" s="947">
        <v>116.3</v>
      </c>
      <c r="CG120" s="948"/>
      <c r="CH120" s="948"/>
      <c r="CI120" s="948"/>
      <c r="CJ120" s="948"/>
      <c r="CK120" s="949" t="s">
        <v>459</v>
      </c>
      <c r="CL120" s="933"/>
      <c r="CM120" s="933"/>
      <c r="CN120" s="933"/>
      <c r="CO120" s="934"/>
      <c r="CP120" s="953" t="s">
        <v>460</v>
      </c>
      <c r="CQ120" s="954"/>
      <c r="CR120" s="954"/>
      <c r="CS120" s="954"/>
      <c r="CT120" s="954"/>
      <c r="CU120" s="954"/>
      <c r="CV120" s="954"/>
      <c r="CW120" s="954"/>
      <c r="CX120" s="954"/>
      <c r="CY120" s="954"/>
      <c r="CZ120" s="954"/>
      <c r="DA120" s="954"/>
      <c r="DB120" s="954"/>
      <c r="DC120" s="954"/>
      <c r="DD120" s="954"/>
      <c r="DE120" s="954"/>
      <c r="DF120" s="955"/>
      <c r="DG120" s="942">
        <v>884851</v>
      </c>
      <c r="DH120" s="923"/>
      <c r="DI120" s="923"/>
      <c r="DJ120" s="923"/>
      <c r="DK120" s="923"/>
      <c r="DL120" s="923">
        <v>824722</v>
      </c>
      <c r="DM120" s="923"/>
      <c r="DN120" s="923"/>
      <c r="DO120" s="923"/>
      <c r="DP120" s="923"/>
      <c r="DQ120" s="923">
        <v>762249</v>
      </c>
      <c r="DR120" s="923"/>
      <c r="DS120" s="923"/>
      <c r="DT120" s="923"/>
      <c r="DU120" s="923"/>
      <c r="DV120" s="924">
        <v>9.6</v>
      </c>
      <c r="DW120" s="924"/>
      <c r="DX120" s="924"/>
      <c r="DY120" s="924"/>
      <c r="DZ120" s="925"/>
    </row>
    <row r="121" spans="1:130" s="240"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172</v>
      </c>
      <c r="AB121" s="858"/>
      <c r="AC121" s="858"/>
      <c r="AD121" s="858"/>
      <c r="AE121" s="859"/>
      <c r="AF121" s="860" t="s">
        <v>430</v>
      </c>
      <c r="AG121" s="858"/>
      <c r="AH121" s="858"/>
      <c r="AI121" s="858"/>
      <c r="AJ121" s="859"/>
      <c r="AK121" s="860" t="s">
        <v>172</v>
      </c>
      <c r="AL121" s="858"/>
      <c r="AM121" s="858"/>
      <c r="AN121" s="858"/>
      <c r="AO121" s="859"/>
      <c r="AP121" s="905" t="s">
        <v>172</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497012</v>
      </c>
      <c r="BR121" s="895"/>
      <c r="BS121" s="895"/>
      <c r="BT121" s="895"/>
      <c r="BU121" s="895"/>
      <c r="BV121" s="895">
        <v>399750</v>
      </c>
      <c r="BW121" s="895"/>
      <c r="BX121" s="895"/>
      <c r="BY121" s="895"/>
      <c r="BZ121" s="895"/>
      <c r="CA121" s="895">
        <v>259024</v>
      </c>
      <c r="CB121" s="895"/>
      <c r="CC121" s="895"/>
      <c r="CD121" s="895"/>
      <c r="CE121" s="895"/>
      <c r="CF121" s="956">
        <v>3.3</v>
      </c>
      <c r="CG121" s="957"/>
      <c r="CH121" s="957"/>
      <c r="CI121" s="957"/>
      <c r="CJ121" s="957"/>
      <c r="CK121" s="950"/>
      <c r="CL121" s="936"/>
      <c r="CM121" s="936"/>
      <c r="CN121" s="936"/>
      <c r="CO121" s="937"/>
      <c r="CP121" s="916" t="s">
        <v>463</v>
      </c>
      <c r="CQ121" s="917"/>
      <c r="CR121" s="917"/>
      <c r="CS121" s="917"/>
      <c r="CT121" s="917"/>
      <c r="CU121" s="917"/>
      <c r="CV121" s="917"/>
      <c r="CW121" s="917"/>
      <c r="CX121" s="917"/>
      <c r="CY121" s="917"/>
      <c r="CZ121" s="917"/>
      <c r="DA121" s="917"/>
      <c r="DB121" s="917"/>
      <c r="DC121" s="917"/>
      <c r="DD121" s="917"/>
      <c r="DE121" s="917"/>
      <c r="DF121" s="918"/>
      <c r="DG121" s="894">
        <v>210898</v>
      </c>
      <c r="DH121" s="895"/>
      <c r="DI121" s="895"/>
      <c r="DJ121" s="895"/>
      <c r="DK121" s="895"/>
      <c r="DL121" s="895">
        <v>259256</v>
      </c>
      <c r="DM121" s="895"/>
      <c r="DN121" s="895"/>
      <c r="DO121" s="895"/>
      <c r="DP121" s="895"/>
      <c r="DQ121" s="895">
        <v>242340</v>
      </c>
      <c r="DR121" s="895"/>
      <c r="DS121" s="895"/>
      <c r="DT121" s="895"/>
      <c r="DU121" s="895"/>
      <c r="DV121" s="872">
        <v>3</v>
      </c>
      <c r="DW121" s="872"/>
      <c r="DX121" s="872"/>
      <c r="DY121" s="872"/>
      <c r="DZ121" s="873"/>
    </row>
    <row r="122" spans="1:130" s="240" customFormat="1" ht="26.25" customHeight="1" x14ac:dyDescent="0.15">
      <c r="A122" s="898"/>
      <c r="B122" s="899"/>
      <c r="C122" s="902" t="s">
        <v>442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172</v>
      </c>
      <c r="AB122" s="858"/>
      <c r="AC122" s="858"/>
      <c r="AD122" s="858"/>
      <c r="AE122" s="859"/>
      <c r="AF122" s="860" t="s">
        <v>172</v>
      </c>
      <c r="AG122" s="858"/>
      <c r="AH122" s="858"/>
      <c r="AI122" s="858"/>
      <c r="AJ122" s="859"/>
      <c r="AK122" s="860" t="s">
        <v>430</v>
      </c>
      <c r="AL122" s="858"/>
      <c r="AM122" s="858"/>
      <c r="AN122" s="858"/>
      <c r="AO122" s="859"/>
      <c r="AP122" s="905" t="s">
        <v>172</v>
      </c>
      <c r="AQ122" s="906"/>
      <c r="AR122" s="906"/>
      <c r="AS122" s="906"/>
      <c r="AT122" s="907"/>
      <c r="AU122" s="967"/>
      <c r="AV122" s="968"/>
      <c r="AW122" s="968"/>
      <c r="AX122" s="968"/>
      <c r="AY122" s="969"/>
      <c r="AZ122" s="960" t="s">
        <v>464</v>
      </c>
      <c r="BA122" s="961"/>
      <c r="BB122" s="961"/>
      <c r="BC122" s="961"/>
      <c r="BD122" s="961"/>
      <c r="BE122" s="961"/>
      <c r="BF122" s="961"/>
      <c r="BG122" s="961"/>
      <c r="BH122" s="961"/>
      <c r="BI122" s="961"/>
      <c r="BJ122" s="961"/>
      <c r="BK122" s="961"/>
      <c r="BL122" s="961"/>
      <c r="BM122" s="961"/>
      <c r="BN122" s="961"/>
      <c r="BO122" s="961"/>
      <c r="BP122" s="962"/>
      <c r="BQ122" s="963">
        <v>12164817</v>
      </c>
      <c r="BR122" s="926"/>
      <c r="BS122" s="926"/>
      <c r="BT122" s="926"/>
      <c r="BU122" s="926"/>
      <c r="BV122" s="926">
        <v>12131213</v>
      </c>
      <c r="BW122" s="926"/>
      <c r="BX122" s="926"/>
      <c r="BY122" s="926"/>
      <c r="BZ122" s="926"/>
      <c r="CA122" s="926">
        <v>12924555</v>
      </c>
      <c r="CB122" s="926"/>
      <c r="CC122" s="926"/>
      <c r="CD122" s="926"/>
      <c r="CE122" s="926"/>
      <c r="CF122" s="927">
        <v>162.5</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v>22250</v>
      </c>
      <c r="DH122" s="895"/>
      <c r="DI122" s="895"/>
      <c r="DJ122" s="895"/>
      <c r="DK122" s="895"/>
      <c r="DL122" s="895">
        <v>84594</v>
      </c>
      <c r="DM122" s="895"/>
      <c r="DN122" s="895"/>
      <c r="DO122" s="895"/>
      <c r="DP122" s="895"/>
      <c r="DQ122" s="895">
        <v>149641</v>
      </c>
      <c r="DR122" s="895"/>
      <c r="DS122" s="895"/>
      <c r="DT122" s="895"/>
      <c r="DU122" s="895"/>
      <c r="DV122" s="872">
        <v>1.9</v>
      </c>
      <c r="DW122" s="872"/>
      <c r="DX122" s="872"/>
      <c r="DY122" s="872"/>
      <c r="DZ122" s="873"/>
    </row>
    <row r="123" spans="1:130" s="240"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172</v>
      </c>
      <c r="AB123" s="858"/>
      <c r="AC123" s="858"/>
      <c r="AD123" s="858"/>
      <c r="AE123" s="859"/>
      <c r="AF123" s="860" t="s">
        <v>172</v>
      </c>
      <c r="AG123" s="858"/>
      <c r="AH123" s="858"/>
      <c r="AI123" s="858"/>
      <c r="AJ123" s="859"/>
      <c r="AK123" s="860" t="s">
        <v>172</v>
      </c>
      <c r="AL123" s="858"/>
      <c r="AM123" s="858"/>
      <c r="AN123" s="858"/>
      <c r="AO123" s="859"/>
      <c r="AP123" s="905" t="s">
        <v>172</v>
      </c>
      <c r="AQ123" s="906"/>
      <c r="AR123" s="906"/>
      <c r="AS123" s="906"/>
      <c r="AT123" s="907"/>
      <c r="AU123" s="970"/>
      <c r="AV123" s="971"/>
      <c r="AW123" s="971"/>
      <c r="AX123" s="971"/>
      <c r="AY123" s="971"/>
      <c r="AZ123" s="271" t="s">
        <v>186</v>
      </c>
      <c r="BA123" s="271"/>
      <c r="BB123" s="271"/>
      <c r="BC123" s="271"/>
      <c r="BD123" s="271"/>
      <c r="BE123" s="271"/>
      <c r="BF123" s="271"/>
      <c r="BG123" s="271"/>
      <c r="BH123" s="271"/>
      <c r="BI123" s="271"/>
      <c r="BJ123" s="271"/>
      <c r="BK123" s="271"/>
      <c r="BL123" s="271"/>
      <c r="BM123" s="271"/>
      <c r="BN123" s="271"/>
      <c r="BO123" s="958" t="s">
        <v>465</v>
      </c>
      <c r="BP123" s="959"/>
      <c r="BQ123" s="913">
        <v>21254148</v>
      </c>
      <c r="BR123" s="914"/>
      <c r="BS123" s="914"/>
      <c r="BT123" s="914"/>
      <c r="BU123" s="914"/>
      <c r="BV123" s="914">
        <v>21768510</v>
      </c>
      <c r="BW123" s="914"/>
      <c r="BX123" s="914"/>
      <c r="BY123" s="914"/>
      <c r="BZ123" s="914"/>
      <c r="CA123" s="914">
        <v>22435461</v>
      </c>
      <c r="CB123" s="914"/>
      <c r="CC123" s="914"/>
      <c r="CD123" s="914"/>
      <c r="CE123" s="914"/>
      <c r="CF123" s="824"/>
      <c r="CG123" s="825"/>
      <c r="CH123" s="825"/>
      <c r="CI123" s="825"/>
      <c r="CJ123" s="915"/>
      <c r="CK123" s="950"/>
      <c r="CL123" s="936"/>
      <c r="CM123" s="936"/>
      <c r="CN123" s="936"/>
      <c r="CO123" s="937"/>
      <c r="CP123" s="916" t="s">
        <v>397</v>
      </c>
      <c r="CQ123" s="917"/>
      <c r="CR123" s="917"/>
      <c r="CS123" s="917"/>
      <c r="CT123" s="917"/>
      <c r="CU123" s="917"/>
      <c r="CV123" s="917"/>
      <c r="CW123" s="917"/>
      <c r="CX123" s="917"/>
      <c r="CY123" s="917"/>
      <c r="CZ123" s="917"/>
      <c r="DA123" s="917"/>
      <c r="DB123" s="917"/>
      <c r="DC123" s="917"/>
      <c r="DD123" s="917"/>
      <c r="DE123" s="917"/>
      <c r="DF123" s="918"/>
      <c r="DG123" s="857" t="s">
        <v>430</v>
      </c>
      <c r="DH123" s="858"/>
      <c r="DI123" s="858"/>
      <c r="DJ123" s="858"/>
      <c r="DK123" s="859"/>
      <c r="DL123" s="860" t="s">
        <v>430</v>
      </c>
      <c r="DM123" s="858"/>
      <c r="DN123" s="858"/>
      <c r="DO123" s="858"/>
      <c r="DP123" s="859"/>
      <c r="DQ123" s="860" t="s">
        <v>430</v>
      </c>
      <c r="DR123" s="858"/>
      <c r="DS123" s="858"/>
      <c r="DT123" s="858"/>
      <c r="DU123" s="859"/>
      <c r="DV123" s="905" t="s">
        <v>172</v>
      </c>
      <c r="DW123" s="906"/>
      <c r="DX123" s="906"/>
      <c r="DY123" s="906"/>
      <c r="DZ123" s="907"/>
    </row>
    <row r="124" spans="1:130" s="240"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172</v>
      </c>
      <c r="AB124" s="858"/>
      <c r="AC124" s="858"/>
      <c r="AD124" s="858"/>
      <c r="AE124" s="859"/>
      <c r="AF124" s="860" t="s">
        <v>172</v>
      </c>
      <c r="AG124" s="858"/>
      <c r="AH124" s="858"/>
      <c r="AI124" s="858"/>
      <c r="AJ124" s="859"/>
      <c r="AK124" s="860" t="s">
        <v>430</v>
      </c>
      <c r="AL124" s="858"/>
      <c r="AM124" s="858"/>
      <c r="AN124" s="858"/>
      <c r="AO124" s="859"/>
      <c r="AP124" s="905" t="s">
        <v>430</v>
      </c>
      <c r="AQ124" s="906"/>
      <c r="AR124" s="906"/>
      <c r="AS124" s="906"/>
      <c r="AT124" s="907"/>
      <c r="AU124" s="908" t="s">
        <v>466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430</v>
      </c>
      <c r="BR124" s="912"/>
      <c r="BS124" s="912"/>
      <c r="BT124" s="912"/>
      <c r="BU124" s="912"/>
      <c r="BV124" s="912" t="s">
        <v>430</v>
      </c>
      <c r="BW124" s="912"/>
      <c r="BX124" s="912"/>
      <c r="BY124" s="912"/>
      <c r="BZ124" s="912"/>
      <c r="CA124" s="912" t="s">
        <v>172</v>
      </c>
      <c r="CB124" s="912"/>
      <c r="CC124" s="912"/>
      <c r="CD124" s="912"/>
      <c r="CE124" s="912"/>
      <c r="CF124" s="802"/>
      <c r="CG124" s="803"/>
      <c r="CH124" s="803"/>
      <c r="CI124" s="803"/>
      <c r="CJ124" s="943"/>
      <c r="CK124" s="951"/>
      <c r="CL124" s="951"/>
      <c r="CM124" s="951"/>
      <c r="CN124" s="951"/>
      <c r="CO124" s="952"/>
      <c r="CP124" s="916" t="s">
        <v>467</v>
      </c>
      <c r="CQ124" s="917"/>
      <c r="CR124" s="917"/>
      <c r="CS124" s="917"/>
      <c r="CT124" s="917"/>
      <c r="CU124" s="917"/>
      <c r="CV124" s="917"/>
      <c r="CW124" s="917"/>
      <c r="CX124" s="917"/>
      <c r="CY124" s="917"/>
      <c r="CZ124" s="917"/>
      <c r="DA124" s="917"/>
      <c r="DB124" s="917"/>
      <c r="DC124" s="917"/>
      <c r="DD124" s="917"/>
      <c r="DE124" s="917"/>
      <c r="DF124" s="918"/>
      <c r="DG124" s="840" t="s">
        <v>172</v>
      </c>
      <c r="DH124" s="841"/>
      <c r="DI124" s="841"/>
      <c r="DJ124" s="841"/>
      <c r="DK124" s="842"/>
      <c r="DL124" s="843" t="s">
        <v>430</v>
      </c>
      <c r="DM124" s="841"/>
      <c r="DN124" s="841"/>
      <c r="DO124" s="841"/>
      <c r="DP124" s="842"/>
      <c r="DQ124" s="843" t="s">
        <v>172</v>
      </c>
      <c r="DR124" s="841"/>
      <c r="DS124" s="841"/>
      <c r="DT124" s="841"/>
      <c r="DU124" s="842"/>
      <c r="DV124" s="929" t="s">
        <v>172</v>
      </c>
      <c r="DW124" s="930"/>
      <c r="DX124" s="930"/>
      <c r="DY124" s="930"/>
      <c r="DZ124" s="931"/>
    </row>
    <row r="125" spans="1:130" s="240"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172</v>
      </c>
      <c r="AB125" s="858"/>
      <c r="AC125" s="858"/>
      <c r="AD125" s="858"/>
      <c r="AE125" s="859"/>
      <c r="AF125" s="860" t="s">
        <v>430</v>
      </c>
      <c r="AG125" s="858"/>
      <c r="AH125" s="858"/>
      <c r="AI125" s="858"/>
      <c r="AJ125" s="859"/>
      <c r="AK125" s="860" t="s">
        <v>172</v>
      </c>
      <c r="AL125" s="858"/>
      <c r="AM125" s="858"/>
      <c r="AN125" s="858"/>
      <c r="AO125" s="859"/>
      <c r="AP125" s="905" t="s">
        <v>172</v>
      </c>
      <c r="AQ125" s="906"/>
      <c r="AR125" s="906"/>
      <c r="AS125" s="906"/>
      <c r="AT125" s="907"/>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172</v>
      </c>
      <c r="DH125" s="923"/>
      <c r="DI125" s="923"/>
      <c r="DJ125" s="923"/>
      <c r="DK125" s="923"/>
      <c r="DL125" s="923" t="s">
        <v>172</v>
      </c>
      <c r="DM125" s="923"/>
      <c r="DN125" s="923"/>
      <c r="DO125" s="923"/>
      <c r="DP125" s="923"/>
      <c r="DQ125" s="923" t="s">
        <v>172</v>
      </c>
      <c r="DR125" s="923"/>
      <c r="DS125" s="923"/>
      <c r="DT125" s="923"/>
      <c r="DU125" s="923"/>
      <c r="DV125" s="924" t="s">
        <v>172</v>
      </c>
      <c r="DW125" s="924"/>
      <c r="DX125" s="924"/>
      <c r="DY125" s="924"/>
      <c r="DZ125" s="925"/>
    </row>
    <row r="126" spans="1:130" s="240"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141893</v>
      </c>
      <c r="AB126" s="858"/>
      <c r="AC126" s="858"/>
      <c r="AD126" s="858"/>
      <c r="AE126" s="859"/>
      <c r="AF126" s="860">
        <v>114910</v>
      </c>
      <c r="AG126" s="858"/>
      <c r="AH126" s="858"/>
      <c r="AI126" s="858"/>
      <c r="AJ126" s="859"/>
      <c r="AK126" s="860">
        <v>92739</v>
      </c>
      <c r="AL126" s="858"/>
      <c r="AM126" s="858"/>
      <c r="AN126" s="858"/>
      <c r="AO126" s="859"/>
      <c r="AP126" s="905">
        <v>1.2</v>
      </c>
      <c r="AQ126" s="906"/>
      <c r="AR126" s="906"/>
      <c r="AS126" s="906"/>
      <c r="AT126" s="907"/>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172</v>
      </c>
      <c r="DH126" s="895"/>
      <c r="DI126" s="895"/>
      <c r="DJ126" s="895"/>
      <c r="DK126" s="895"/>
      <c r="DL126" s="895" t="s">
        <v>172</v>
      </c>
      <c r="DM126" s="895"/>
      <c r="DN126" s="895"/>
      <c r="DO126" s="895"/>
      <c r="DP126" s="895"/>
      <c r="DQ126" s="895" t="s">
        <v>430</v>
      </c>
      <c r="DR126" s="895"/>
      <c r="DS126" s="895"/>
      <c r="DT126" s="895"/>
      <c r="DU126" s="895"/>
      <c r="DV126" s="872" t="s">
        <v>172</v>
      </c>
      <c r="DW126" s="872"/>
      <c r="DX126" s="872"/>
      <c r="DY126" s="872"/>
      <c r="DZ126" s="873"/>
    </row>
    <row r="127" spans="1:130" s="240" customFormat="1" ht="26.25" customHeight="1" x14ac:dyDescent="0.15">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172</v>
      </c>
      <c r="AB127" s="858"/>
      <c r="AC127" s="858"/>
      <c r="AD127" s="858"/>
      <c r="AE127" s="859"/>
      <c r="AF127" s="860" t="s">
        <v>172</v>
      </c>
      <c r="AG127" s="858"/>
      <c r="AH127" s="858"/>
      <c r="AI127" s="858"/>
      <c r="AJ127" s="859"/>
      <c r="AK127" s="860" t="s">
        <v>430</v>
      </c>
      <c r="AL127" s="858"/>
      <c r="AM127" s="858"/>
      <c r="AN127" s="858"/>
      <c r="AO127" s="859"/>
      <c r="AP127" s="905" t="s">
        <v>172</v>
      </c>
      <c r="AQ127" s="906"/>
      <c r="AR127" s="906"/>
      <c r="AS127" s="906"/>
      <c r="AT127" s="907"/>
      <c r="AU127" s="276"/>
      <c r="AV127" s="276"/>
      <c r="AW127" s="276"/>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76"/>
      <c r="CB127" s="276"/>
      <c r="CC127" s="276"/>
      <c r="CD127" s="277"/>
      <c r="CE127" s="277"/>
      <c r="CF127" s="277"/>
      <c r="CG127" s="274"/>
      <c r="CH127" s="274"/>
      <c r="CI127" s="274"/>
      <c r="CJ127" s="275"/>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172</v>
      </c>
      <c r="DH127" s="895"/>
      <c r="DI127" s="895"/>
      <c r="DJ127" s="895"/>
      <c r="DK127" s="895"/>
      <c r="DL127" s="895" t="s">
        <v>172</v>
      </c>
      <c r="DM127" s="895"/>
      <c r="DN127" s="895"/>
      <c r="DO127" s="895"/>
      <c r="DP127" s="895"/>
      <c r="DQ127" s="895" t="s">
        <v>430</v>
      </c>
      <c r="DR127" s="895"/>
      <c r="DS127" s="895"/>
      <c r="DT127" s="895"/>
      <c r="DU127" s="895"/>
      <c r="DV127" s="872" t="s">
        <v>172</v>
      </c>
      <c r="DW127" s="872"/>
      <c r="DX127" s="872"/>
      <c r="DY127" s="872"/>
      <c r="DZ127" s="873"/>
    </row>
    <row r="128" spans="1:130" s="240" customFormat="1" ht="26.25" customHeight="1" thickBot="1" x14ac:dyDescent="0.2">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76927</v>
      </c>
      <c r="AB128" s="879"/>
      <c r="AC128" s="879"/>
      <c r="AD128" s="879"/>
      <c r="AE128" s="880"/>
      <c r="AF128" s="881">
        <v>51018</v>
      </c>
      <c r="AG128" s="879"/>
      <c r="AH128" s="879"/>
      <c r="AI128" s="879"/>
      <c r="AJ128" s="880"/>
      <c r="AK128" s="881">
        <v>58354</v>
      </c>
      <c r="AL128" s="879"/>
      <c r="AM128" s="879"/>
      <c r="AN128" s="879"/>
      <c r="AO128" s="880"/>
      <c r="AP128" s="882"/>
      <c r="AQ128" s="883"/>
      <c r="AR128" s="883"/>
      <c r="AS128" s="883"/>
      <c r="AT128" s="884"/>
      <c r="AU128" s="276"/>
      <c r="AV128" s="276"/>
      <c r="AW128" s="276"/>
      <c r="AX128" s="885" t="s">
        <v>479</v>
      </c>
      <c r="AY128" s="886"/>
      <c r="AZ128" s="886"/>
      <c r="BA128" s="886"/>
      <c r="BB128" s="886"/>
      <c r="BC128" s="886"/>
      <c r="BD128" s="886"/>
      <c r="BE128" s="887"/>
      <c r="BF128" s="864" t="s">
        <v>172</v>
      </c>
      <c r="BG128" s="865"/>
      <c r="BH128" s="865"/>
      <c r="BI128" s="865"/>
      <c r="BJ128" s="865"/>
      <c r="BK128" s="865"/>
      <c r="BL128" s="888"/>
      <c r="BM128" s="864">
        <v>13.49</v>
      </c>
      <c r="BN128" s="865"/>
      <c r="BO128" s="865"/>
      <c r="BP128" s="865"/>
      <c r="BQ128" s="865"/>
      <c r="BR128" s="865"/>
      <c r="BS128" s="888"/>
      <c r="BT128" s="864">
        <v>20</v>
      </c>
      <c r="BU128" s="865"/>
      <c r="BV128" s="865"/>
      <c r="BW128" s="865"/>
      <c r="BX128" s="865"/>
      <c r="BY128" s="865"/>
      <c r="BZ128" s="866"/>
      <c r="CA128" s="277"/>
      <c r="CB128" s="277"/>
      <c r="CC128" s="277"/>
      <c r="CD128" s="277"/>
      <c r="CE128" s="277"/>
      <c r="CF128" s="277"/>
      <c r="CG128" s="274"/>
      <c r="CH128" s="274"/>
      <c r="CI128" s="274"/>
      <c r="CJ128" s="275"/>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t="s">
        <v>430</v>
      </c>
      <c r="DH128" s="869"/>
      <c r="DI128" s="869"/>
      <c r="DJ128" s="869"/>
      <c r="DK128" s="869"/>
      <c r="DL128" s="869" t="s">
        <v>172</v>
      </c>
      <c r="DM128" s="869"/>
      <c r="DN128" s="869"/>
      <c r="DO128" s="869"/>
      <c r="DP128" s="869"/>
      <c r="DQ128" s="869" t="s">
        <v>172</v>
      </c>
      <c r="DR128" s="869"/>
      <c r="DS128" s="869"/>
      <c r="DT128" s="869"/>
      <c r="DU128" s="869"/>
      <c r="DV128" s="870" t="s">
        <v>172</v>
      </c>
      <c r="DW128" s="870"/>
      <c r="DX128" s="870"/>
      <c r="DY128" s="870"/>
      <c r="DZ128" s="871"/>
    </row>
    <row r="129" spans="1:131" s="240"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9606739</v>
      </c>
      <c r="AB129" s="858"/>
      <c r="AC129" s="858"/>
      <c r="AD129" s="858"/>
      <c r="AE129" s="859"/>
      <c r="AF129" s="860">
        <v>9301691</v>
      </c>
      <c r="AG129" s="858"/>
      <c r="AH129" s="858"/>
      <c r="AI129" s="858"/>
      <c r="AJ129" s="859"/>
      <c r="AK129" s="860">
        <v>9143073</v>
      </c>
      <c r="AL129" s="858"/>
      <c r="AM129" s="858"/>
      <c r="AN129" s="858"/>
      <c r="AO129" s="859"/>
      <c r="AP129" s="861"/>
      <c r="AQ129" s="862"/>
      <c r="AR129" s="862"/>
      <c r="AS129" s="862"/>
      <c r="AT129" s="863"/>
      <c r="AU129" s="278"/>
      <c r="AV129" s="278"/>
      <c r="AW129" s="278"/>
      <c r="AX129" s="827" t="s">
        <v>482</v>
      </c>
      <c r="AY129" s="828"/>
      <c r="AZ129" s="828"/>
      <c r="BA129" s="828"/>
      <c r="BB129" s="828"/>
      <c r="BC129" s="828"/>
      <c r="BD129" s="828"/>
      <c r="BE129" s="829"/>
      <c r="BF129" s="847" t="s">
        <v>172</v>
      </c>
      <c r="BG129" s="848"/>
      <c r="BH129" s="848"/>
      <c r="BI129" s="848"/>
      <c r="BJ129" s="848"/>
      <c r="BK129" s="848"/>
      <c r="BL129" s="849"/>
      <c r="BM129" s="847">
        <v>18.489999999999998</v>
      </c>
      <c r="BN129" s="848"/>
      <c r="BO129" s="848"/>
      <c r="BP129" s="848"/>
      <c r="BQ129" s="848"/>
      <c r="BR129" s="848"/>
      <c r="BS129" s="849"/>
      <c r="BT129" s="847">
        <v>30</v>
      </c>
      <c r="BU129" s="850"/>
      <c r="BV129" s="850"/>
      <c r="BW129" s="850"/>
      <c r="BX129" s="850"/>
      <c r="BY129" s="850"/>
      <c r="BZ129" s="851"/>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15">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1277600</v>
      </c>
      <c r="AB130" s="858"/>
      <c r="AC130" s="858"/>
      <c r="AD130" s="858"/>
      <c r="AE130" s="859"/>
      <c r="AF130" s="860">
        <v>1241572</v>
      </c>
      <c r="AG130" s="858"/>
      <c r="AH130" s="858"/>
      <c r="AI130" s="858"/>
      <c r="AJ130" s="859"/>
      <c r="AK130" s="860">
        <v>1190222</v>
      </c>
      <c r="AL130" s="858"/>
      <c r="AM130" s="858"/>
      <c r="AN130" s="858"/>
      <c r="AO130" s="859"/>
      <c r="AP130" s="861"/>
      <c r="AQ130" s="862"/>
      <c r="AR130" s="862"/>
      <c r="AS130" s="862"/>
      <c r="AT130" s="863"/>
      <c r="AU130" s="278"/>
      <c r="AV130" s="278"/>
      <c r="AW130" s="278"/>
      <c r="AX130" s="827" t="s">
        <v>485</v>
      </c>
      <c r="AY130" s="828"/>
      <c r="AZ130" s="828"/>
      <c r="BA130" s="828"/>
      <c r="BB130" s="828"/>
      <c r="BC130" s="828"/>
      <c r="BD130" s="828"/>
      <c r="BE130" s="829"/>
      <c r="BF130" s="830">
        <v>8.6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8329139</v>
      </c>
      <c r="AB131" s="841"/>
      <c r="AC131" s="841"/>
      <c r="AD131" s="841"/>
      <c r="AE131" s="842"/>
      <c r="AF131" s="843">
        <v>8060119</v>
      </c>
      <c r="AG131" s="841"/>
      <c r="AH131" s="841"/>
      <c r="AI131" s="841"/>
      <c r="AJ131" s="842"/>
      <c r="AK131" s="843">
        <v>7952851</v>
      </c>
      <c r="AL131" s="841"/>
      <c r="AM131" s="841"/>
      <c r="AN131" s="841"/>
      <c r="AO131" s="842"/>
      <c r="AP131" s="844"/>
      <c r="AQ131" s="845"/>
      <c r="AR131" s="845"/>
      <c r="AS131" s="845"/>
      <c r="AT131" s="846"/>
      <c r="AU131" s="278"/>
      <c r="AV131" s="278"/>
      <c r="AW131" s="278"/>
      <c r="AX131" s="805" t="s">
        <v>487</v>
      </c>
      <c r="AY131" s="806"/>
      <c r="AZ131" s="806"/>
      <c r="BA131" s="806"/>
      <c r="BB131" s="806"/>
      <c r="BC131" s="806"/>
      <c r="BD131" s="806"/>
      <c r="BE131" s="807"/>
      <c r="BF131" s="808" t="s">
        <v>172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15">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8.9900768850000006</v>
      </c>
      <c r="AB132" s="821"/>
      <c r="AC132" s="821"/>
      <c r="AD132" s="821"/>
      <c r="AE132" s="822"/>
      <c r="AF132" s="823">
        <v>8.6475025989999992</v>
      </c>
      <c r="AG132" s="821"/>
      <c r="AH132" s="821"/>
      <c r="AI132" s="821"/>
      <c r="AJ132" s="822"/>
      <c r="AK132" s="823">
        <v>8.3647361179999997</v>
      </c>
      <c r="AL132" s="821"/>
      <c r="AM132" s="821"/>
      <c r="AN132" s="821"/>
      <c r="AO132" s="822"/>
      <c r="AP132" s="824"/>
      <c r="AQ132" s="825"/>
      <c r="AR132" s="825"/>
      <c r="AS132" s="825"/>
      <c r="AT132" s="826"/>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9.1</v>
      </c>
      <c r="AB133" s="800"/>
      <c r="AC133" s="800"/>
      <c r="AD133" s="800"/>
      <c r="AE133" s="801"/>
      <c r="AF133" s="799">
        <v>8.8000000000000007</v>
      </c>
      <c r="AG133" s="800"/>
      <c r="AH133" s="800"/>
      <c r="AI133" s="800"/>
      <c r="AJ133" s="801"/>
      <c r="AK133" s="799">
        <v>8.6</v>
      </c>
      <c r="AL133" s="800"/>
      <c r="AM133" s="800"/>
      <c r="AN133" s="800"/>
      <c r="AO133" s="801"/>
      <c r="AP133" s="802"/>
      <c r="AQ133" s="803"/>
      <c r="AR133" s="803"/>
      <c r="AS133" s="803"/>
      <c r="AT133" s="804"/>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15">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x14ac:dyDescent="0.15">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15"/>
  </sheetData>
  <sheetProtection algorithmName="SHA-512" hashValue="cxPqz5oXDweDM3fGDGWskzUXgQdaMuS3br/EIrfrmKPnMYEXkSlcWWB3C3Qp3p8Zl/7DKo+yVoYpGDor6cSqDA==" saltValue="YID22IZq98Pu76qgZg8s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5" customWidth="1"/>
    <col min="121" max="121" width="0" style="284" hidden="1" customWidth="1"/>
    <col min="122" max="16384" width="9" style="284" hidden="1"/>
  </cols>
  <sheetData>
    <row r="1" spans="1:120"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4"/>
    </row>
    <row r="17" spans="119:120" x14ac:dyDescent="0.15">
      <c r="DP17" s="284"/>
    </row>
    <row r="18" spans="119:120" x14ac:dyDescent="0.15"/>
    <row r="19" spans="119:120" x14ac:dyDescent="0.15"/>
    <row r="20" spans="119:120" x14ac:dyDescent="0.15">
      <c r="DO20" s="284"/>
      <c r="DP20" s="284"/>
    </row>
    <row r="21" spans="119:120" x14ac:dyDescent="0.15">
      <c r="DP21" s="284"/>
    </row>
    <row r="22" spans="119:120" x14ac:dyDescent="0.15"/>
    <row r="23" spans="119:120" x14ac:dyDescent="0.15">
      <c r="DO23" s="284"/>
      <c r="DP23" s="284"/>
    </row>
    <row r="24" spans="119:120" x14ac:dyDescent="0.15">
      <c r="DP24" s="284"/>
    </row>
    <row r="25" spans="119:120" x14ac:dyDescent="0.15">
      <c r="DP25" s="284"/>
    </row>
    <row r="26" spans="119:120" x14ac:dyDescent="0.15">
      <c r="DO26" s="284"/>
      <c r="DP26" s="284"/>
    </row>
    <row r="27" spans="119:120" x14ac:dyDescent="0.15"/>
    <row r="28" spans="119:120" x14ac:dyDescent="0.15">
      <c r="DO28" s="284"/>
      <c r="DP28" s="284"/>
    </row>
    <row r="29" spans="119:120" x14ac:dyDescent="0.15">
      <c r="DP29" s="284"/>
    </row>
    <row r="30" spans="119:120" x14ac:dyDescent="0.15"/>
    <row r="31" spans="119:120" x14ac:dyDescent="0.15">
      <c r="DO31" s="284"/>
      <c r="DP31" s="284"/>
    </row>
    <row r="32" spans="119:120" x14ac:dyDescent="0.15"/>
    <row r="33" spans="98:120" x14ac:dyDescent="0.15">
      <c r="DO33" s="284"/>
      <c r="DP33" s="284"/>
    </row>
    <row r="34" spans="98:120" x14ac:dyDescent="0.15">
      <c r="DM34" s="284"/>
    </row>
    <row r="35" spans="98:120" x14ac:dyDescent="0.15">
      <c r="CT35" s="284"/>
      <c r="CU35" s="284"/>
      <c r="CV35" s="284"/>
      <c r="CY35" s="284"/>
      <c r="CZ35" s="284"/>
      <c r="DA35" s="284"/>
      <c r="DD35" s="284"/>
      <c r="DE35" s="284"/>
      <c r="DF35" s="284"/>
      <c r="DI35" s="284"/>
      <c r="DJ35" s="284"/>
      <c r="DK35" s="284"/>
      <c r="DM35" s="284"/>
      <c r="DN35" s="284"/>
      <c r="DO35" s="284"/>
      <c r="DP35" s="284"/>
    </row>
    <row r="36" spans="98:120" x14ac:dyDescent="0.15"/>
    <row r="37" spans="98:120" x14ac:dyDescent="0.15">
      <c r="CW37" s="284"/>
      <c r="DB37" s="284"/>
      <c r="DG37" s="284"/>
      <c r="DL37" s="284"/>
      <c r="DP37" s="284"/>
    </row>
    <row r="38" spans="98:120" x14ac:dyDescent="0.15">
      <c r="CT38" s="284"/>
      <c r="CU38" s="284"/>
      <c r="CV38" s="284"/>
      <c r="CW38" s="284"/>
      <c r="CY38" s="284"/>
      <c r="CZ38" s="284"/>
      <c r="DA38" s="284"/>
      <c r="DB38" s="284"/>
      <c r="DD38" s="284"/>
      <c r="DE38" s="284"/>
      <c r="DF38" s="284"/>
      <c r="DG38" s="284"/>
      <c r="DI38" s="284"/>
      <c r="DJ38" s="284"/>
      <c r="DK38" s="284"/>
      <c r="DL38" s="284"/>
      <c r="DN38" s="284"/>
      <c r="DO38" s="284"/>
      <c r="DP38" s="28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4"/>
      <c r="DO49" s="284"/>
      <c r="DP49" s="28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4"/>
      <c r="CS63" s="284"/>
      <c r="CX63" s="284"/>
      <c r="DC63" s="284"/>
      <c r="DH63" s="284"/>
    </row>
    <row r="64" spans="22:120" x14ac:dyDescent="0.15">
      <c r="V64" s="284"/>
    </row>
    <row r="65" spans="15:120" x14ac:dyDescent="0.15">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x14ac:dyDescent="0.15">
      <c r="Q66" s="284"/>
      <c r="S66" s="284"/>
      <c r="U66" s="284"/>
      <c r="DM66" s="284"/>
    </row>
    <row r="67" spans="15:120" x14ac:dyDescent="0.15">
      <c r="O67" s="284"/>
      <c r="P67" s="284"/>
      <c r="R67" s="284"/>
      <c r="T67" s="284"/>
      <c r="Y67" s="284"/>
      <c r="CT67" s="284"/>
      <c r="CV67" s="284"/>
      <c r="CW67" s="284"/>
      <c r="CY67" s="284"/>
      <c r="DA67" s="284"/>
      <c r="DB67" s="284"/>
      <c r="DD67" s="284"/>
      <c r="DF67" s="284"/>
      <c r="DG67" s="284"/>
      <c r="DI67" s="284"/>
      <c r="DK67" s="284"/>
      <c r="DL67" s="284"/>
      <c r="DN67" s="284"/>
      <c r="DO67" s="284"/>
      <c r="DP67" s="284"/>
    </row>
    <row r="68" spans="15:120" x14ac:dyDescent="0.15"/>
    <row r="69" spans="15:120" x14ac:dyDescent="0.15"/>
    <row r="70" spans="15:120" x14ac:dyDescent="0.15"/>
    <row r="71" spans="15:120" x14ac:dyDescent="0.15"/>
    <row r="72" spans="15:120" x14ac:dyDescent="0.15">
      <c r="DP72" s="284"/>
    </row>
    <row r="73" spans="15:120" x14ac:dyDescent="0.15">
      <c r="DP73" s="28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4"/>
      <c r="CX96" s="284"/>
      <c r="DC96" s="284"/>
      <c r="DH96" s="284"/>
    </row>
    <row r="97" spans="24:120" x14ac:dyDescent="0.15">
      <c r="CS97" s="284"/>
      <c r="CX97" s="284"/>
      <c r="DC97" s="284"/>
      <c r="DH97" s="284"/>
      <c r="DP97" s="285" t="s">
        <v>491</v>
      </c>
    </row>
    <row r="98" spans="24:120" hidden="1" x14ac:dyDescent="0.15">
      <c r="CS98" s="284"/>
      <c r="CX98" s="284"/>
      <c r="DC98" s="284"/>
      <c r="DH98" s="284"/>
    </row>
    <row r="99" spans="24:120" hidden="1" x14ac:dyDescent="0.15">
      <c r="CS99" s="284"/>
      <c r="CX99" s="284"/>
      <c r="DC99" s="284"/>
      <c r="DH99" s="284"/>
    </row>
    <row r="100" spans="24:120" hidden="1" x14ac:dyDescent="0.15"/>
    <row r="101" spans="24:120" ht="12" hidden="1" customHeight="1" x14ac:dyDescent="0.15">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15">
      <c r="CU102" s="284"/>
      <c r="CZ102" s="284"/>
      <c r="DE102" s="284"/>
      <c r="DJ102" s="284"/>
      <c r="DM102" s="284"/>
    </row>
    <row r="103" spans="24:120" hidden="1" x14ac:dyDescent="0.15">
      <c r="CT103" s="284"/>
      <c r="CV103" s="284"/>
      <c r="CW103" s="284"/>
      <c r="CY103" s="284"/>
      <c r="DA103" s="284"/>
      <c r="DB103" s="284"/>
      <c r="DD103" s="284"/>
      <c r="DF103" s="284"/>
      <c r="DG103" s="284"/>
      <c r="DI103" s="284"/>
      <c r="DK103" s="284"/>
      <c r="DL103" s="284"/>
      <c r="DM103" s="284"/>
      <c r="DN103" s="284"/>
      <c r="DO103" s="284"/>
      <c r="DP103" s="284"/>
    </row>
    <row r="104" spans="24:120" hidden="1" x14ac:dyDescent="0.15">
      <c r="CV104" s="284"/>
      <c r="CW104" s="284"/>
      <c r="DA104" s="284"/>
      <c r="DB104" s="284"/>
      <c r="DF104" s="284"/>
      <c r="DG104" s="284"/>
      <c r="DK104" s="284"/>
      <c r="DL104" s="284"/>
      <c r="DN104" s="284"/>
      <c r="DO104" s="284"/>
      <c r="DP104" s="28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z3yQdkkehKOQaniNx39Dqz88RKLtSHYDgiDOzPshMqgRwjc9/+6eERXu/2dU2HMgZ1fdvqdZ8BLrbekjy6gIQ==" saltValue="YB1zUQcJdD8izWiIqRQL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5" customWidth="1"/>
    <col min="117" max="16384" width="9" style="284" hidden="1"/>
  </cols>
  <sheetData>
    <row r="1" spans="2:116"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x14ac:dyDescent="0.15"/>
    <row r="3" spans="2:116" x14ac:dyDescent="0.15"/>
    <row r="4" spans="2:116" x14ac:dyDescent="0.15">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x14ac:dyDescent="0.15">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x14ac:dyDescent="0.15"/>
    <row r="20" spans="9:116" x14ac:dyDescent="0.15"/>
    <row r="21" spans="9:116" x14ac:dyDescent="0.15">
      <c r="DL21" s="284"/>
    </row>
    <row r="22" spans="9:116" x14ac:dyDescent="0.15">
      <c r="DI22" s="284"/>
      <c r="DJ22" s="284"/>
      <c r="DK22" s="284"/>
      <c r="DL22" s="284"/>
    </row>
    <row r="23" spans="9:116" x14ac:dyDescent="0.15">
      <c r="CY23" s="284"/>
      <c r="CZ23" s="284"/>
      <c r="DA23" s="284"/>
      <c r="DB23" s="284"/>
      <c r="DC23" s="284"/>
      <c r="DD23" s="284"/>
      <c r="DE23" s="284"/>
      <c r="DF23" s="284"/>
      <c r="DG23" s="284"/>
      <c r="DH23" s="284"/>
      <c r="DI23" s="284"/>
      <c r="DJ23" s="284"/>
      <c r="DK23" s="284"/>
      <c r="DL23" s="28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4"/>
      <c r="DA35" s="284"/>
      <c r="DB35" s="284"/>
      <c r="DC35" s="284"/>
      <c r="DD35" s="284"/>
      <c r="DE35" s="284"/>
      <c r="DF35" s="284"/>
      <c r="DG35" s="284"/>
      <c r="DH35" s="284"/>
      <c r="DI35" s="284"/>
      <c r="DJ35" s="284"/>
      <c r="DK35" s="284"/>
      <c r="DL35" s="284"/>
    </row>
    <row r="36" spans="15:116" x14ac:dyDescent="0.15"/>
    <row r="37" spans="15:116" x14ac:dyDescent="0.15">
      <c r="DL37" s="284"/>
    </row>
    <row r="38" spans="15:116" x14ac:dyDescent="0.15">
      <c r="DI38" s="284"/>
      <c r="DJ38" s="284"/>
      <c r="DK38" s="284"/>
      <c r="DL38" s="284"/>
    </row>
    <row r="39" spans="15:116" x14ac:dyDescent="0.15"/>
    <row r="40" spans="15:116" x14ac:dyDescent="0.15"/>
    <row r="41" spans="15:116" x14ac:dyDescent="0.15"/>
    <row r="42" spans="15:116" x14ac:dyDescent="0.15"/>
    <row r="43" spans="15:116" x14ac:dyDescent="0.15">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x14ac:dyDescent="0.15">
      <c r="DL44" s="284"/>
    </row>
    <row r="45" spans="15:116" x14ac:dyDescent="0.15"/>
    <row r="46" spans="15:116" x14ac:dyDescent="0.15">
      <c r="DA46" s="284"/>
      <c r="DB46" s="284"/>
      <c r="DC46" s="284"/>
      <c r="DD46" s="284"/>
      <c r="DE46" s="284"/>
      <c r="DF46" s="284"/>
      <c r="DG46" s="284"/>
      <c r="DH46" s="284"/>
      <c r="DI46" s="284"/>
      <c r="DJ46" s="284"/>
      <c r="DK46" s="284"/>
      <c r="DL46" s="284"/>
    </row>
    <row r="47" spans="15:116" x14ac:dyDescent="0.15"/>
    <row r="48" spans="15:116" x14ac:dyDescent="0.15"/>
    <row r="49" spans="104:116" x14ac:dyDescent="0.15"/>
    <row r="50" spans="104:116" x14ac:dyDescent="0.15">
      <c r="CZ50" s="284"/>
      <c r="DA50" s="284"/>
      <c r="DB50" s="284"/>
      <c r="DC50" s="284"/>
      <c r="DD50" s="284"/>
      <c r="DE50" s="284"/>
      <c r="DF50" s="284"/>
      <c r="DG50" s="284"/>
      <c r="DH50" s="284"/>
      <c r="DI50" s="284"/>
      <c r="DJ50" s="284"/>
      <c r="DK50" s="284"/>
      <c r="DL50" s="284"/>
    </row>
    <row r="51" spans="104:116" x14ac:dyDescent="0.15"/>
    <row r="52" spans="104:116" x14ac:dyDescent="0.15"/>
    <row r="53" spans="104:116" x14ac:dyDescent="0.15">
      <c r="DL53" s="28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4"/>
      <c r="DD67" s="284"/>
      <c r="DE67" s="284"/>
      <c r="DF67" s="284"/>
      <c r="DG67" s="284"/>
      <c r="DH67" s="284"/>
      <c r="DI67" s="284"/>
      <c r="DJ67" s="284"/>
      <c r="DK67" s="284"/>
      <c r="DL67" s="28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G6UzQU+yGqzy+Ik5LUKrPh9wi34acBO3T2DZ8G6tE1aBuTuBvQqa6+f39E5ZMjJ4Q60z+IIhpXExfn5RaNkrw==" saltValue="9DRMY0f8Of/J2Hr/K4Nk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86" customWidth="1"/>
    <col min="37" max="44" width="17" style="286" customWidth="1"/>
    <col min="45" max="45" width="6.125" style="293" customWidth="1"/>
    <col min="46" max="46" width="3" style="291" customWidth="1"/>
    <col min="47" max="47" width="19.125" style="286" hidden="1" customWidth="1"/>
    <col min="48" max="52" width="12.625" style="286" hidden="1" customWidth="1"/>
    <col min="53" max="16384" width="8.625" style="286" hidden="1"/>
  </cols>
  <sheetData>
    <row r="1" spans="1:46" x14ac:dyDescent="0.15">
      <c r="AS1" s="287"/>
      <c r="AT1" s="287"/>
    </row>
    <row r="2" spans="1:46" x14ac:dyDescent="0.15">
      <c r="AS2" s="287"/>
      <c r="AT2" s="287"/>
    </row>
    <row r="3" spans="1:46" x14ac:dyDescent="0.15">
      <c r="AS3" s="287"/>
      <c r="AT3" s="287"/>
    </row>
    <row r="4" spans="1:46" x14ac:dyDescent="0.15">
      <c r="AS4" s="287"/>
      <c r="AT4" s="287"/>
    </row>
    <row r="5" spans="1:46" ht="17.25" x14ac:dyDescent="0.15">
      <c r="A5" s="288" t="s">
        <v>492</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x14ac:dyDescent="0.15">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493</v>
      </c>
      <c r="AL6" s="292"/>
      <c r="AM6" s="292"/>
      <c r="AN6" s="292"/>
      <c r="AO6" s="287"/>
      <c r="AP6" s="287"/>
      <c r="AQ6" s="287"/>
      <c r="AR6" s="287"/>
    </row>
    <row r="7" spans="1:46" x14ac:dyDescent="0.15">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13" t="s">
        <v>494</v>
      </c>
      <c r="AP7" s="297"/>
      <c r="AQ7" s="298" t="s">
        <v>495</v>
      </c>
      <c r="AR7" s="299"/>
    </row>
    <row r="8" spans="1:46" x14ac:dyDescent="0.15">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14"/>
      <c r="AP8" s="303" t="s">
        <v>496</v>
      </c>
      <c r="AQ8" s="304" t="s">
        <v>497</v>
      </c>
      <c r="AR8" s="305" t="s">
        <v>498</v>
      </c>
    </row>
    <row r="9" spans="1:46" x14ac:dyDescent="0.15">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27" t="s">
        <v>499</v>
      </c>
      <c r="AL9" s="1228"/>
      <c r="AM9" s="1228"/>
      <c r="AN9" s="1229"/>
      <c r="AO9" s="306">
        <v>2048049</v>
      </c>
      <c r="AP9" s="306">
        <v>78328</v>
      </c>
      <c r="AQ9" s="307">
        <v>90414</v>
      </c>
      <c r="AR9" s="308">
        <v>-13.4</v>
      </c>
    </row>
    <row r="10" spans="1:46" x14ac:dyDescent="0.15">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27" t="s">
        <v>500</v>
      </c>
      <c r="AL10" s="1228"/>
      <c r="AM10" s="1228"/>
      <c r="AN10" s="1229"/>
      <c r="AO10" s="309">
        <v>158996</v>
      </c>
      <c r="AP10" s="309">
        <v>6081</v>
      </c>
      <c r="AQ10" s="310">
        <v>7325</v>
      </c>
      <c r="AR10" s="311">
        <v>-17</v>
      </c>
    </row>
    <row r="11" spans="1:46" ht="13.5" customHeight="1" x14ac:dyDescent="0.15">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27" t="s">
        <v>501</v>
      </c>
      <c r="AL11" s="1228"/>
      <c r="AM11" s="1228"/>
      <c r="AN11" s="1229"/>
      <c r="AO11" s="309">
        <v>422922</v>
      </c>
      <c r="AP11" s="309">
        <v>16175</v>
      </c>
      <c r="AQ11" s="310">
        <v>9426</v>
      </c>
      <c r="AR11" s="311">
        <v>71.599999999999994</v>
      </c>
    </row>
    <row r="12" spans="1:46" ht="13.5" customHeight="1" x14ac:dyDescent="0.15">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27" t="s">
        <v>502</v>
      </c>
      <c r="AL12" s="1228"/>
      <c r="AM12" s="1228"/>
      <c r="AN12" s="1229"/>
      <c r="AO12" s="309" t="s">
        <v>503</v>
      </c>
      <c r="AP12" s="309" t="s">
        <v>503</v>
      </c>
      <c r="AQ12" s="310">
        <v>1167</v>
      </c>
      <c r="AR12" s="311" t="s">
        <v>503</v>
      </c>
    </row>
    <row r="13" spans="1:46" ht="13.5" customHeight="1" x14ac:dyDescent="0.15">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27" t="s">
        <v>504</v>
      </c>
      <c r="AL13" s="1228"/>
      <c r="AM13" s="1228"/>
      <c r="AN13" s="1229"/>
      <c r="AO13" s="309" t="s">
        <v>503</v>
      </c>
      <c r="AP13" s="309" t="s">
        <v>503</v>
      </c>
      <c r="AQ13" s="310">
        <v>3</v>
      </c>
      <c r="AR13" s="311" t="s">
        <v>503</v>
      </c>
    </row>
    <row r="14" spans="1:46" ht="13.5" customHeight="1" x14ac:dyDescent="0.15">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27" t="s">
        <v>505</v>
      </c>
      <c r="AL14" s="1228"/>
      <c r="AM14" s="1228"/>
      <c r="AN14" s="1229"/>
      <c r="AO14" s="309">
        <v>164694</v>
      </c>
      <c r="AP14" s="309">
        <v>6299</v>
      </c>
      <c r="AQ14" s="310">
        <v>4078</v>
      </c>
      <c r="AR14" s="311">
        <v>54.5</v>
      </c>
    </row>
    <row r="15" spans="1:46" ht="13.5" customHeight="1" x14ac:dyDescent="0.15">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27" t="s">
        <v>506</v>
      </c>
      <c r="AL15" s="1228"/>
      <c r="AM15" s="1228"/>
      <c r="AN15" s="1229"/>
      <c r="AO15" s="309">
        <v>140200</v>
      </c>
      <c r="AP15" s="309">
        <v>5362</v>
      </c>
      <c r="AQ15" s="310">
        <v>2195</v>
      </c>
      <c r="AR15" s="311">
        <v>144.30000000000001</v>
      </c>
    </row>
    <row r="16" spans="1:46" x14ac:dyDescent="0.15">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30" t="s">
        <v>507</v>
      </c>
      <c r="AL16" s="1231"/>
      <c r="AM16" s="1231"/>
      <c r="AN16" s="1232"/>
      <c r="AO16" s="309">
        <v>-196048</v>
      </c>
      <c r="AP16" s="309">
        <v>-7498</v>
      </c>
      <c r="AQ16" s="310">
        <v>-8893</v>
      </c>
      <c r="AR16" s="311">
        <v>-15.7</v>
      </c>
    </row>
    <row r="17" spans="1:46" x14ac:dyDescent="0.15">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30" t="s">
        <v>186</v>
      </c>
      <c r="AL17" s="1231"/>
      <c r="AM17" s="1231"/>
      <c r="AN17" s="1232"/>
      <c r="AO17" s="309">
        <v>2738813</v>
      </c>
      <c r="AP17" s="309">
        <v>104747</v>
      </c>
      <c r="AQ17" s="310">
        <v>105714</v>
      </c>
      <c r="AR17" s="311">
        <v>-0.9</v>
      </c>
    </row>
    <row r="18" spans="1:46" x14ac:dyDescent="0.15">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x14ac:dyDescent="0.15">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508</v>
      </c>
      <c r="AL19" s="287"/>
      <c r="AM19" s="287"/>
      <c r="AN19" s="287"/>
      <c r="AO19" s="287"/>
      <c r="AP19" s="287"/>
      <c r="AQ19" s="287"/>
      <c r="AR19" s="287"/>
    </row>
    <row r="20" spans="1:46" x14ac:dyDescent="0.15">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509</v>
      </c>
      <c r="AP20" s="317" t="s">
        <v>510</v>
      </c>
      <c r="AQ20" s="318" t="s">
        <v>511</v>
      </c>
      <c r="AR20" s="319"/>
    </row>
    <row r="21" spans="1:46" s="325" customFormat="1" x14ac:dyDescent="0.15">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24" t="s">
        <v>512</v>
      </c>
      <c r="AL21" s="1225"/>
      <c r="AM21" s="1225"/>
      <c r="AN21" s="1226"/>
      <c r="AO21" s="321">
        <v>8.83</v>
      </c>
      <c r="AP21" s="322">
        <v>10.07</v>
      </c>
      <c r="AQ21" s="323">
        <v>-1.24</v>
      </c>
      <c r="AR21" s="292"/>
      <c r="AS21" s="324"/>
      <c r="AT21" s="320"/>
    </row>
    <row r="22" spans="1:46" s="325" customFormat="1" x14ac:dyDescent="0.15">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24" t="s">
        <v>513</v>
      </c>
      <c r="AL22" s="1225"/>
      <c r="AM22" s="1225"/>
      <c r="AN22" s="1226"/>
      <c r="AO22" s="326">
        <v>99.1</v>
      </c>
      <c r="AP22" s="327">
        <v>97.6</v>
      </c>
      <c r="AQ22" s="328">
        <v>1.5</v>
      </c>
      <c r="AR22" s="312"/>
      <c r="AS22" s="324"/>
      <c r="AT22" s="320"/>
    </row>
    <row r="23" spans="1:46" s="325" customFormat="1" x14ac:dyDescent="0.15">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x14ac:dyDescent="0.15">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x14ac:dyDescent="0.15">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x14ac:dyDescent="0.15">
      <c r="A26" s="292" t="s">
        <v>514</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x14ac:dyDescent="0.15">
      <c r="A27" s="333"/>
      <c r="AO27" s="287"/>
      <c r="AP27" s="287"/>
      <c r="AQ27" s="287"/>
      <c r="AR27" s="287"/>
      <c r="AS27" s="287"/>
      <c r="AT27" s="287"/>
    </row>
    <row r="28" spans="1:46" ht="17.25" x14ac:dyDescent="0.15">
      <c r="A28" s="288" t="s">
        <v>515</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x14ac:dyDescent="0.15">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516</v>
      </c>
      <c r="AL29" s="292"/>
      <c r="AM29" s="292"/>
      <c r="AN29" s="292"/>
      <c r="AO29" s="287"/>
      <c r="AP29" s="287"/>
      <c r="AQ29" s="287"/>
      <c r="AR29" s="287"/>
      <c r="AS29" s="335"/>
    </row>
    <row r="30" spans="1:46" x14ac:dyDescent="0.15">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13" t="s">
        <v>494</v>
      </c>
      <c r="AP30" s="297"/>
      <c r="AQ30" s="298" t="s">
        <v>495</v>
      </c>
      <c r="AR30" s="299"/>
    </row>
    <row r="31" spans="1:46" x14ac:dyDescent="0.15">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14"/>
      <c r="AP31" s="303" t="s">
        <v>496</v>
      </c>
      <c r="AQ31" s="304" t="s">
        <v>497</v>
      </c>
      <c r="AR31" s="305" t="s">
        <v>498</v>
      </c>
    </row>
    <row r="32" spans="1:46" ht="27" customHeight="1" x14ac:dyDescent="0.15">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15" t="s">
        <v>517</v>
      </c>
      <c r="AL32" s="1216"/>
      <c r="AM32" s="1216"/>
      <c r="AN32" s="1217"/>
      <c r="AO32" s="336">
        <v>1679823</v>
      </c>
      <c r="AP32" s="336">
        <v>64245</v>
      </c>
      <c r="AQ32" s="337">
        <v>67110</v>
      </c>
      <c r="AR32" s="338">
        <v>-4.3</v>
      </c>
    </row>
    <row r="33" spans="1:46" ht="13.5" customHeight="1" x14ac:dyDescent="0.15">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15" t="s">
        <v>518</v>
      </c>
      <c r="AL33" s="1216"/>
      <c r="AM33" s="1216"/>
      <c r="AN33" s="1217"/>
      <c r="AO33" s="336" t="s">
        <v>503</v>
      </c>
      <c r="AP33" s="336" t="s">
        <v>503</v>
      </c>
      <c r="AQ33" s="337" t="s">
        <v>503</v>
      </c>
      <c r="AR33" s="338" t="s">
        <v>503</v>
      </c>
    </row>
    <row r="34" spans="1:46" ht="27" customHeight="1" x14ac:dyDescent="0.15">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15" t="s">
        <v>519</v>
      </c>
      <c r="AL34" s="1216"/>
      <c r="AM34" s="1216"/>
      <c r="AN34" s="1217"/>
      <c r="AO34" s="336" t="s">
        <v>503</v>
      </c>
      <c r="AP34" s="336" t="s">
        <v>503</v>
      </c>
      <c r="AQ34" s="337">
        <v>6</v>
      </c>
      <c r="AR34" s="338" t="s">
        <v>503</v>
      </c>
    </row>
    <row r="35" spans="1:46" ht="27" customHeight="1" x14ac:dyDescent="0.15">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15" t="s">
        <v>520</v>
      </c>
      <c r="AL35" s="1216"/>
      <c r="AM35" s="1216"/>
      <c r="AN35" s="1217"/>
      <c r="AO35" s="336">
        <v>138732</v>
      </c>
      <c r="AP35" s="336">
        <v>5306</v>
      </c>
      <c r="AQ35" s="337">
        <v>17795</v>
      </c>
      <c r="AR35" s="338">
        <v>-70.2</v>
      </c>
    </row>
    <row r="36" spans="1:46" ht="27" customHeight="1" x14ac:dyDescent="0.15">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15" t="s">
        <v>521</v>
      </c>
      <c r="AL36" s="1216"/>
      <c r="AM36" s="1216"/>
      <c r="AN36" s="1217"/>
      <c r="AO36" s="336" t="s">
        <v>503</v>
      </c>
      <c r="AP36" s="336" t="s">
        <v>503</v>
      </c>
      <c r="AQ36" s="337">
        <v>2500</v>
      </c>
      <c r="AR36" s="338" t="s">
        <v>503</v>
      </c>
    </row>
    <row r="37" spans="1:46" ht="13.5" customHeight="1" x14ac:dyDescent="0.15">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15" t="s">
        <v>522</v>
      </c>
      <c r="AL37" s="1216"/>
      <c r="AM37" s="1216"/>
      <c r="AN37" s="1217"/>
      <c r="AO37" s="336">
        <v>95139</v>
      </c>
      <c r="AP37" s="336">
        <v>3639</v>
      </c>
      <c r="AQ37" s="337">
        <v>1001</v>
      </c>
      <c r="AR37" s="338">
        <v>263.5</v>
      </c>
    </row>
    <row r="38" spans="1:46" ht="27" customHeight="1" x14ac:dyDescent="0.15">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18" t="s">
        <v>523</v>
      </c>
      <c r="AL38" s="1219"/>
      <c r="AM38" s="1219"/>
      <c r="AN38" s="1220"/>
      <c r="AO38" s="339">
        <v>117</v>
      </c>
      <c r="AP38" s="339">
        <v>4</v>
      </c>
      <c r="AQ38" s="340">
        <v>4</v>
      </c>
      <c r="AR38" s="328">
        <v>0</v>
      </c>
      <c r="AS38" s="335"/>
    </row>
    <row r="39" spans="1:46" x14ac:dyDescent="0.15">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18" t="s">
        <v>524</v>
      </c>
      <c r="AL39" s="1219"/>
      <c r="AM39" s="1219"/>
      <c r="AN39" s="1220"/>
      <c r="AO39" s="336">
        <v>-58354</v>
      </c>
      <c r="AP39" s="336">
        <v>-2232</v>
      </c>
      <c r="AQ39" s="337">
        <v>-3748</v>
      </c>
      <c r="AR39" s="338">
        <v>-40.4</v>
      </c>
      <c r="AS39" s="335"/>
    </row>
    <row r="40" spans="1:46" ht="27" customHeight="1" x14ac:dyDescent="0.15">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15" t="s">
        <v>525</v>
      </c>
      <c r="AL40" s="1216"/>
      <c r="AM40" s="1216"/>
      <c r="AN40" s="1217"/>
      <c r="AO40" s="336">
        <v>-1190222</v>
      </c>
      <c r="AP40" s="336">
        <v>-45520</v>
      </c>
      <c r="AQ40" s="337">
        <v>-58908</v>
      </c>
      <c r="AR40" s="338">
        <v>-22.7</v>
      </c>
      <c r="AS40" s="335"/>
    </row>
    <row r="41" spans="1:46" x14ac:dyDescent="0.15">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1" t="s">
        <v>297</v>
      </c>
      <c r="AL41" s="1222"/>
      <c r="AM41" s="1222"/>
      <c r="AN41" s="1223"/>
      <c r="AO41" s="336">
        <v>665235</v>
      </c>
      <c r="AP41" s="336">
        <v>25442</v>
      </c>
      <c r="AQ41" s="337">
        <v>25761</v>
      </c>
      <c r="AR41" s="338">
        <v>-1.2</v>
      </c>
      <c r="AS41" s="335"/>
    </row>
    <row r="42" spans="1:46" x14ac:dyDescent="0.15">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526</v>
      </c>
      <c r="AL42" s="287"/>
      <c r="AM42" s="287"/>
      <c r="AN42" s="287"/>
      <c r="AO42" s="287"/>
      <c r="AP42" s="287"/>
      <c r="AQ42" s="312"/>
      <c r="AR42" s="312"/>
      <c r="AS42" s="335"/>
    </row>
    <row r="43" spans="1:46" x14ac:dyDescent="0.15">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x14ac:dyDescent="0.15">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x14ac:dyDescent="0.1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x14ac:dyDescent="0.15">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15">
      <c r="A47" s="345" t="s">
        <v>527</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x14ac:dyDescent="0.15">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528</v>
      </c>
      <c r="AL48" s="346"/>
      <c r="AM48" s="346"/>
      <c r="AN48" s="346"/>
      <c r="AO48" s="346"/>
      <c r="AP48" s="346"/>
      <c r="AQ48" s="347"/>
      <c r="AR48" s="346"/>
    </row>
    <row r="49" spans="1:44" ht="13.5" customHeight="1" x14ac:dyDescent="0.15">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08" t="s">
        <v>494</v>
      </c>
      <c r="AN49" s="1210" t="s">
        <v>529</v>
      </c>
      <c r="AO49" s="1211"/>
      <c r="AP49" s="1211"/>
      <c r="AQ49" s="1211"/>
      <c r="AR49" s="1212"/>
    </row>
    <row r="50" spans="1:44" x14ac:dyDescent="0.15">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09"/>
      <c r="AN50" s="352" t="s">
        <v>530</v>
      </c>
      <c r="AO50" s="353" t="s">
        <v>531</v>
      </c>
      <c r="AP50" s="354" t="s">
        <v>532</v>
      </c>
      <c r="AQ50" s="355" t="s">
        <v>533</v>
      </c>
      <c r="AR50" s="356" t="s">
        <v>534</v>
      </c>
    </row>
    <row r="51" spans="1:44" x14ac:dyDescent="0.15">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535</v>
      </c>
      <c r="AL51" s="349"/>
      <c r="AM51" s="357">
        <v>2775225</v>
      </c>
      <c r="AN51" s="358">
        <v>98493</v>
      </c>
      <c r="AO51" s="359">
        <v>31.1</v>
      </c>
      <c r="AP51" s="360">
        <v>106614</v>
      </c>
      <c r="AQ51" s="361">
        <v>17.2</v>
      </c>
      <c r="AR51" s="362">
        <v>13.9</v>
      </c>
    </row>
    <row r="52" spans="1:44" x14ac:dyDescent="0.15">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536</v>
      </c>
      <c r="AM52" s="365">
        <v>1603091</v>
      </c>
      <c r="AN52" s="366">
        <v>56894</v>
      </c>
      <c r="AO52" s="367">
        <v>-1.1000000000000001</v>
      </c>
      <c r="AP52" s="368">
        <v>45545</v>
      </c>
      <c r="AQ52" s="369">
        <v>20.7</v>
      </c>
      <c r="AR52" s="370">
        <v>-21.8</v>
      </c>
    </row>
    <row r="53" spans="1:44" x14ac:dyDescent="0.15">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537</v>
      </c>
      <c r="AL53" s="349"/>
      <c r="AM53" s="357">
        <v>3512010</v>
      </c>
      <c r="AN53" s="358">
        <v>127353</v>
      </c>
      <c r="AO53" s="359">
        <v>29.3</v>
      </c>
      <c r="AP53" s="360">
        <v>85459</v>
      </c>
      <c r="AQ53" s="361">
        <v>-19.8</v>
      </c>
      <c r="AR53" s="362">
        <v>49.1</v>
      </c>
    </row>
    <row r="54" spans="1:44" x14ac:dyDescent="0.15">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536</v>
      </c>
      <c r="AM54" s="365">
        <v>1922830</v>
      </c>
      <c r="AN54" s="366">
        <v>69726</v>
      </c>
      <c r="AO54" s="367">
        <v>22.6</v>
      </c>
      <c r="AP54" s="368">
        <v>44378</v>
      </c>
      <c r="AQ54" s="369">
        <v>-2.6</v>
      </c>
      <c r="AR54" s="370">
        <v>25.2</v>
      </c>
    </row>
    <row r="55" spans="1:44" x14ac:dyDescent="0.15">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538</v>
      </c>
      <c r="AL55" s="349"/>
      <c r="AM55" s="357">
        <v>2931017</v>
      </c>
      <c r="AN55" s="358">
        <v>108275</v>
      </c>
      <c r="AO55" s="359">
        <v>-15</v>
      </c>
      <c r="AP55" s="360">
        <v>83280</v>
      </c>
      <c r="AQ55" s="361">
        <v>-2.5</v>
      </c>
      <c r="AR55" s="362">
        <v>-12.5</v>
      </c>
    </row>
    <row r="56" spans="1:44" x14ac:dyDescent="0.15">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536</v>
      </c>
      <c r="AM56" s="365">
        <v>1437461</v>
      </c>
      <c r="AN56" s="366">
        <v>53102</v>
      </c>
      <c r="AO56" s="367">
        <v>-23.8</v>
      </c>
      <c r="AP56" s="368">
        <v>43123</v>
      </c>
      <c r="AQ56" s="369">
        <v>-2.8</v>
      </c>
      <c r="AR56" s="370">
        <v>-21</v>
      </c>
    </row>
    <row r="57" spans="1:44" x14ac:dyDescent="0.15">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539</v>
      </c>
      <c r="AL57" s="349"/>
      <c r="AM57" s="357">
        <v>5016555</v>
      </c>
      <c r="AN57" s="358">
        <v>189040</v>
      </c>
      <c r="AO57" s="359">
        <v>74.599999999999994</v>
      </c>
      <c r="AP57" s="360">
        <v>88968</v>
      </c>
      <c r="AQ57" s="361">
        <v>6.8</v>
      </c>
      <c r="AR57" s="362">
        <v>67.8</v>
      </c>
    </row>
    <row r="58" spans="1:44" x14ac:dyDescent="0.15">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536</v>
      </c>
      <c r="AM58" s="365">
        <v>2035739</v>
      </c>
      <c r="AN58" s="366">
        <v>76713</v>
      </c>
      <c r="AO58" s="367">
        <v>44.5</v>
      </c>
      <c r="AP58" s="368">
        <v>45482</v>
      </c>
      <c r="AQ58" s="369">
        <v>5.5</v>
      </c>
      <c r="AR58" s="370">
        <v>39</v>
      </c>
    </row>
    <row r="59" spans="1:44" x14ac:dyDescent="0.15">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540</v>
      </c>
      <c r="AL59" s="349"/>
      <c r="AM59" s="357">
        <v>1719656</v>
      </c>
      <c r="AN59" s="358">
        <v>65769</v>
      </c>
      <c r="AO59" s="359">
        <v>-65.2</v>
      </c>
      <c r="AP59" s="360">
        <v>85173</v>
      </c>
      <c r="AQ59" s="361">
        <v>-4.3</v>
      </c>
      <c r="AR59" s="362">
        <v>-60.9</v>
      </c>
    </row>
    <row r="60" spans="1:44" x14ac:dyDescent="0.15">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536</v>
      </c>
      <c r="AM60" s="365">
        <v>1132683</v>
      </c>
      <c r="AN60" s="366">
        <v>43320</v>
      </c>
      <c r="AO60" s="367">
        <v>-43.5</v>
      </c>
      <c r="AP60" s="368">
        <v>43913</v>
      </c>
      <c r="AQ60" s="369">
        <v>-3.4</v>
      </c>
      <c r="AR60" s="370">
        <v>-40.1</v>
      </c>
    </row>
    <row r="61" spans="1:44" x14ac:dyDescent="0.15">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541</v>
      </c>
      <c r="AL61" s="371"/>
      <c r="AM61" s="372">
        <v>3190893</v>
      </c>
      <c r="AN61" s="373">
        <v>117786</v>
      </c>
      <c r="AO61" s="374">
        <v>11</v>
      </c>
      <c r="AP61" s="375">
        <v>89899</v>
      </c>
      <c r="AQ61" s="376">
        <v>-0.5</v>
      </c>
      <c r="AR61" s="362">
        <v>11.5</v>
      </c>
    </row>
    <row r="62" spans="1:44" x14ac:dyDescent="0.15">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536</v>
      </c>
      <c r="AM62" s="365">
        <v>1626361</v>
      </c>
      <c r="AN62" s="366">
        <v>59951</v>
      </c>
      <c r="AO62" s="367">
        <v>-0.3</v>
      </c>
      <c r="AP62" s="368">
        <v>44488</v>
      </c>
      <c r="AQ62" s="369">
        <v>3.5</v>
      </c>
      <c r="AR62" s="370">
        <v>-3.8</v>
      </c>
    </row>
    <row r="63" spans="1:44" x14ac:dyDescent="0.15">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x14ac:dyDescent="0.15">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x14ac:dyDescent="0.15">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x14ac:dyDescent="0.15">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15">
      <c r="AK67" s="287"/>
      <c r="AL67" s="287"/>
      <c r="AM67" s="287"/>
      <c r="AN67" s="287"/>
      <c r="AO67" s="287"/>
      <c r="AP67" s="287"/>
      <c r="AQ67" s="287"/>
      <c r="AR67" s="287"/>
      <c r="AS67" s="287"/>
      <c r="AT67" s="287"/>
    </row>
    <row r="68" spans="1:46" ht="13.5" hidden="1" customHeight="1" x14ac:dyDescent="0.15">
      <c r="AK68" s="287"/>
      <c r="AL68" s="287"/>
      <c r="AM68" s="287"/>
      <c r="AN68" s="287"/>
      <c r="AO68" s="287"/>
      <c r="AP68" s="287"/>
      <c r="AQ68" s="287"/>
      <c r="AR68" s="287"/>
    </row>
    <row r="69" spans="1:46" ht="13.5" hidden="1" customHeight="1" x14ac:dyDescent="0.15">
      <c r="AK69" s="287"/>
      <c r="AL69" s="287"/>
      <c r="AM69" s="287"/>
      <c r="AN69" s="287"/>
      <c r="AO69" s="287"/>
      <c r="AP69" s="287"/>
      <c r="AQ69" s="287"/>
      <c r="AR69" s="287"/>
    </row>
    <row r="70" spans="1:46" hidden="1" x14ac:dyDescent="0.15">
      <c r="AK70" s="287"/>
      <c r="AL70" s="287"/>
      <c r="AM70" s="287"/>
      <c r="AN70" s="287"/>
      <c r="AO70" s="287"/>
      <c r="AP70" s="287"/>
      <c r="AQ70" s="287"/>
      <c r="AR70" s="287"/>
    </row>
    <row r="71" spans="1:46" hidden="1" x14ac:dyDescent="0.15">
      <c r="AK71" s="287"/>
      <c r="AL71" s="287"/>
      <c r="AM71" s="287"/>
      <c r="AN71" s="287"/>
      <c r="AO71" s="287"/>
      <c r="AP71" s="287"/>
      <c r="AQ71" s="287"/>
      <c r="AR71" s="287"/>
    </row>
    <row r="72" spans="1:46" hidden="1" x14ac:dyDescent="0.15">
      <c r="AK72" s="287"/>
      <c r="AL72" s="287"/>
      <c r="AM72" s="287"/>
      <c r="AN72" s="287"/>
      <c r="AO72" s="287"/>
      <c r="AP72" s="287"/>
      <c r="AQ72" s="287"/>
      <c r="AR72" s="287"/>
    </row>
    <row r="73" spans="1:46" hidden="1" x14ac:dyDescent="0.15">
      <c r="AK73" s="287"/>
      <c r="AL73" s="287"/>
      <c r="AM73" s="287"/>
      <c r="AN73" s="287"/>
      <c r="AO73" s="287"/>
      <c r="AP73" s="287"/>
      <c r="AQ73" s="287"/>
      <c r="AR73" s="287"/>
    </row>
    <row r="74" spans="1:46" hidden="1" x14ac:dyDescent="0.15"/>
  </sheetData>
  <sheetProtection algorithmName="SHA-512" hashValue="u7aLla5HrtEFn6swiDpQguxBmscTx4QdAOIP9IubyZfn1wDw34o3tbzyDaqGbyLZkoaKOCKZNEZsRihiQ1gsWQ==" saltValue="qqOG2Pt28gj+f67SR4lK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85" customWidth="1"/>
    <col min="126" max="16384" width="9" style="284" hidden="1"/>
  </cols>
  <sheetData>
    <row r="1" spans="2:125"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x14ac:dyDescent="0.15">
      <c r="B2" s="284"/>
      <c r="DG2" s="284"/>
    </row>
    <row r="3" spans="2:125" x14ac:dyDescent="0.1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x14ac:dyDescent="0.15"/>
    <row r="5" spans="2:125" x14ac:dyDescent="0.15"/>
    <row r="6" spans="2:125" x14ac:dyDescent="0.15"/>
    <row r="7" spans="2:125" x14ac:dyDescent="0.15"/>
    <row r="8" spans="2:125" x14ac:dyDescent="0.15"/>
    <row r="9" spans="2:125" x14ac:dyDescent="0.15">
      <c r="DU9" s="28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4"/>
    </row>
    <row r="18" spans="125:125" x14ac:dyDescent="0.15"/>
    <row r="19" spans="125:125" x14ac:dyDescent="0.15"/>
    <row r="20" spans="125:125" x14ac:dyDescent="0.15">
      <c r="DU20" s="284"/>
    </row>
    <row r="21" spans="125:125" x14ac:dyDescent="0.15">
      <c r="DU21" s="28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4"/>
    </row>
    <row r="29" spans="125:125" x14ac:dyDescent="0.15"/>
    <row r="30" spans="125:125" x14ac:dyDescent="0.15"/>
    <row r="31" spans="125:125" x14ac:dyDescent="0.15"/>
    <row r="32" spans="125:125" x14ac:dyDescent="0.15"/>
    <row r="33" spans="2:125" x14ac:dyDescent="0.15">
      <c r="B33" s="284"/>
      <c r="G33" s="284"/>
      <c r="I33" s="284"/>
    </row>
    <row r="34" spans="2:125" x14ac:dyDescent="0.15">
      <c r="C34" s="284"/>
      <c r="P34" s="284"/>
      <c r="DE34" s="284"/>
      <c r="DH34" s="284"/>
    </row>
    <row r="35" spans="2:125" x14ac:dyDescent="0.15">
      <c r="D35" s="284"/>
      <c r="E35" s="284"/>
      <c r="DG35" s="284"/>
      <c r="DJ35" s="284"/>
      <c r="DP35" s="284"/>
      <c r="DQ35" s="284"/>
      <c r="DR35" s="284"/>
      <c r="DS35" s="284"/>
      <c r="DT35" s="284"/>
      <c r="DU35" s="284"/>
    </row>
    <row r="36" spans="2:125" x14ac:dyDescent="0.1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x14ac:dyDescent="0.15">
      <c r="DU37" s="284"/>
    </row>
    <row r="38" spans="2:125" x14ac:dyDescent="0.15">
      <c r="DT38" s="284"/>
      <c r="DU38" s="284"/>
    </row>
    <row r="39" spans="2:125" x14ac:dyDescent="0.15"/>
    <row r="40" spans="2:125" x14ac:dyDescent="0.15">
      <c r="DH40" s="284"/>
    </row>
    <row r="41" spans="2:125" x14ac:dyDescent="0.15">
      <c r="DE41" s="284"/>
    </row>
    <row r="42" spans="2:125" x14ac:dyDescent="0.15">
      <c r="DG42" s="284"/>
      <c r="DJ42" s="284"/>
    </row>
    <row r="43" spans="2:125" x14ac:dyDescent="0.1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x14ac:dyDescent="0.15">
      <c r="DU44" s="284"/>
    </row>
    <row r="45" spans="2:125" x14ac:dyDescent="0.15"/>
    <row r="46" spans="2:125" x14ac:dyDescent="0.15"/>
    <row r="47" spans="2:125" x14ac:dyDescent="0.15"/>
    <row r="48" spans="2:125" x14ac:dyDescent="0.15">
      <c r="DT48" s="284"/>
      <c r="DU48" s="284"/>
    </row>
    <row r="49" spans="120:125" x14ac:dyDescent="0.15">
      <c r="DU49" s="284"/>
    </row>
    <row r="50" spans="120:125" x14ac:dyDescent="0.15">
      <c r="DU50" s="284"/>
    </row>
    <row r="51" spans="120:125" x14ac:dyDescent="0.15">
      <c r="DP51" s="284"/>
      <c r="DQ51" s="284"/>
      <c r="DR51" s="284"/>
      <c r="DS51" s="284"/>
      <c r="DT51" s="284"/>
      <c r="DU51" s="284"/>
    </row>
    <row r="52" spans="120:125" x14ac:dyDescent="0.15"/>
    <row r="53" spans="120:125" x14ac:dyDescent="0.15"/>
    <row r="54" spans="120:125" x14ac:dyDescent="0.15">
      <c r="DU54" s="284"/>
    </row>
    <row r="55" spans="120:125" x14ac:dyDescent="0.15"/>
    <row r="56" spans="120:125" x14ac:dyDescent="0.15"/>
    <row r="57" spans="120:125" x14ac:dyDescent="0.15"/>
    <row r="58" spans="120:125" x14ac:dyDescent="0.15">
      <c r="DU58" s="284"/>
    </row>
    <row r="59" spans="120:125" x14ac:dyDescent="0.15"/>
    <row r="60" spans="120:125" x14ac:dyDescent="0.15"/>
    <row r="61" spans="120:125" x14ac:dyDescent="0.15"/>
    <row r="62" spans="120:125" x14ac:dyDescent="0.15"/>
    <row r="63" spans="120:125" x14ac:dyDescent="0.15">
      <c r="DU63" s="284"/>
    </row>
    <row r="64" spans="120:125" x14ac:dyDescent="0.15">
      <c r="DT64" s="284"/>
      <c r="DU64" s="284"/>
    </row>
    <row r="65" spans="123:125" x14ac:dyDescent="0.15"/>
    <row r="66" spans="123:125" x14ac:dyDescent="0.15"/>
    <row r="67" spans="123:125" x14ac:dyDescent="0.15"/>
    <row r="68" spans="123:125" x14ac:dyDescent="0.15"/>
    <row r="69" spans="123:125" x14ac:dyDescent="0.15">
      <c r="DS69" s="284"/>
      <c r="DT69" s="284"/>
      <c r="DU69" s="28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4"/>
    </row>
    <row r="83" spans="116:125" x14ac:dyDescent="0.15">
      <c r="DM83" s="284"/>
      <c r="DN83" s="284"/>
      <c r="DO83" s="284"/>
      <c r="DP83" s="284"/>
      <c r="DQ83" s="284"/>
      <c r="DR83" s="284"/>
      <c r="DS83" s="284"/>
      <c r="DT83" s="284"/>
      <c r="DU83" s="284"/>
    </row>
    <row r="84" spans="116:125" x14ac:dyDescent="0.15"/>
    <row r="85" spans="116:125" x14ac:dyDescent="0.15"/>
    <row r="86" spans="116:125" x14ac:dyDescent="0.15"/>
    <row r="87" spans="116:125" x14ac:dyDescent="0.15"/>
    <row r="88" spans="116:125" x14ac:dyDescent="0.15">
      <c r="DU88" s="28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4"/>
      <c r="DT94" s="284"/>
      <c r="DU94" s="284"/>
    </row>
    <row r="95" spans="116:125" ht="13.5" customHeight="1" x14ac:dyDescent="0.15">
      <c r="DU95" s="28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4"/>
    </row>
    <row r="102" spans="124:125" ht="13.5" customHeight="1" x14ac:dyDescent="0.15"/>
    <row r="103" spans="124:125" ht="13.5" customHeight="1" x14ac:dyDescent="0.15"/>
    <row r="104" spans="124:125" ht="13.5" customHeight="1" x14ac:dyDescent="0.15">
      <c r="DT104" s="284"/>
      <c r="DU104" s="28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4"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JiPA4HcdTV89LP73WwAZxeWPIRmWLrEV6n0bCbmvvA8nKWnijO0/VBU4Z/L0MkLcHPq7Ko+/zCp3y5JPJXC1w==" saltValue="oq2Iodj5wdcKqEq6onEr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85" customWidth="1"/>
    <col min="126" max="142" width="0" style="284" hidden="1" customWidth="1"/>
    <col min="143" max="16384" width="9" style="284" hidden="1"/>
  </cols>
  <sheetData>
    <row r="1" spans="1:125" ht="13.5"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x14ac:dyDescent="0.15">
      <c r="B2" s="284"/>
      <c r="T2" s="284"/>
    </row>
    <row r="3" spans="1:125"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4"/>
      <c r="G33" s="284"/>
      <c r="I33" s="284"/>
    </row>
    <row r="34" spans="2:125" x14ac:dyDescent="0.15">
      <c r="C34" s="284"/>
      <c r="P34" s="284"/>
      <c r="R34" s="284"/>
      <c r="U34" s="284"/>
    </row>
    <row r="35" spans="2:125" x14ac:dyDescent="0.1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x14ac:dyDescent="0.15">
      <c r="F36" s="284"/>
      <c r="H36" s="284"/>
      <c r="J36" s="284"/>
      <c r="K36" s="284"/>
      <c r="L36" s="284"/>
      <c r="M36" s="284"/>
      <c r="N36" s="284"/>
      <c r="O36" s="284"/>
      <c r="Q36" s="284"/>
      <c r="S36" s="284"/>
      <c r="V36" s="284"/>
    </row>
    <row r="37" spans="2:125" x14ac:dyDescent="0.15"/>
    <row r="38" spans="2:125" x14ac:dyDescent="0.15"/>
    <row r="39" spans="2:125" x14ac:dyDescent="0.15"/>
    <row r="40" spans="2:125" x14ac:dyDescent="0.15">
      <c r="U40" s="284"/>
    </row>
    <row r="41" spans="2:125" x14ac:dyDescent="0.15">
      <c r="R41" s="284"/>
    </row>
    <row r="42" spans="2:125" x14ac:dyDescent="0.1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x14ac:dyDescent="0.15">
      <c r="Q43" s="284"/>
      <c r="S43" s="284"/>
      <c r="V43" s="28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3be4Ztn1O3NXSc+SYq8MM+GYnzKv1eXjk0RcRpULJE7lC809SLMbQ1KMGKapjQvvN03c5gwk2iADImIIx5ugQ==" saltValue="dtOrrImpEmNC/5Ge6Hxk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3" t="s">
        <v>3</v>
      </c>
      <c r="D47" s="1233"/>
      <c r="E47" s="1234"/>
      <c r="F47" s="11">
        <v>64.510000000000005</v>
      </c>
      <c r="G47" s="12">
        <v>65.77</v>
      </c>
      <c r="H47" s="12">
        <v>61.09</v>
      </c>
      <c r="I47" s="12">
        <v>63.09</v>
      </c>
      <c r="J47" s="13">
        <v>59.94</v>
      </c>
    </row>
    <row r="48" spans="2:10" ht="57.75" customHeight="1" x14ac:dyDescent="0.15">
      <c r="B48" s="14"/>
      <c r="C48" s="1235" t="s">
        <v>4</v>
      </c>
      <c r="D48" s="1235"/>
      <c r="E48" s="1236"/>
      <c r="F48" s="15">
        <v>3.28</v>
      </c>
      <c r="G48" s="16">
        <v>4.25</v>
      </c>
      <c r="H48" s="16">
        <v>3.23</v>
      </c>
      <c r="I48" s="16">
        <v>5.0199999999999996</v>
      </c>
      <c r="J48" s="17">
        <v>4.1500000000000004</v>
      </c>
    </row>
    <row r="49" spans="2:10" ht="57.75" customHeight="1" thickBot="1" x14ac:dyDescent="0.2">
      <c r="B49" s="18"/>
      <c r="C49" s="1237" t="s">
        <v>5</v>
      </c>
      <c r="D49" s="1237"/>
      <c r="E49" s="1238"/>
      <c r="F49" s="19">
        <v>1.55</v>
      </c>
      <c r="G49" s="20">
        <v>2.73</v>
      </c>
      <c r="H49" s="20" t="s">
        <v>550</v>
      </c>
      <c r="I49" s="20">
        <v>1.68</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Wg8WUkZ7WCdBVzubupV9IKOfrf4p6QzcOKdNgyZIMuQYsJp0lAZbinBwS0bdd3FrrbQEBtoLLlwtSETRGqdyQ==" saltValue="Fkv+yCyURd3gjBI/Ix8o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2020-09-23T05:38:49Z</cp:lastPrinted>
  <dcterms:created xsi:type="dcterms:W3CDTF">2020-02-10T06:30:44Z</dcterms:created>
  <dcterms:modified xsi:type="dcterms:W3CDTF">2020-09-23T05:49:08Z</dcterms:modified>
  <cp:category/>
</cp:coreProperties>
</file>